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22695" windowHeight="14505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Stavební'!$C$113:$K$6113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chodn...'!$C$79:$K$809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vedlej...'!$C$71:$K$205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AY77" i="1"/>
  <c r="AX77"/>
  <c r="BI197" i="26"/>
  <c r="BH197"/>
  <c r="BG197"/>
  <c r="BF197"/>
  <c r="T197"/>
  <c r="T196" s="1"/>
  <c r="R197"/>
  <c r="R196" s="1"/>
  <c r="P197"/>
  <c r="P196" s="1"/>
  <c r="BK197"/>
  <c r="BK196" s="1"/>
  <c r="J196" s="1"/>
  <c r="J64" s="1"/>
  <c r="J197"/>
  <c r="BE197" s="1"/>
  <c r="BI184"/>
  <c r="BH184"/>
  <c r="BG184"/>
  <c r="BF184"/>
  <c r="T184"/>
  <c r="R184"/>
  <c r="P184"/>
  <c r="BK184"/>
  <c r="J184"/>
  <c r="BE184" s="1"/>
  <c r="BI178"/>
  <c r="BH178"/>
  <c r="BG178"/>
  <c r="BF178"/>
  <c r="BE178"/>
  <c r="T178"/>
  <c r="T177" s="1"/>
  <c r="R178"/>
  <c r="R177" s="1"/>
  <c r="P178"/>
  <c r="P177" s="1"/>
  <c r="BK178"/>
  <c r="BK177" s="1"/>
  <c r="J177" s="1"/>
  <c r="J63" s="1"/>
  <c r="J178"/>
  <c r="BI172"/>
  <c r="BH172"/>
  <c r="BG172"/>
  <c r="BF172"/>
  <c r="T172"/>
  <c r="T171" s="1"/>
  <c r="R172"/>
  <c r="R171" s="1"/>
  <c r="P172"/>
  <c r="P171" s="1"/>
  <c r="BK172"/>
  <c r="BK171" s="1"/>
  <c r="J171" s="1"/>
  <c r="J62" s="1"/>
  <c r="J172"/>
  <c r="BE172" s="1"/>
  <c r="BI169"/>
  <c r="BH169"/>
  <c r="BG169"/>
  <c r="BF169"/>
  <c r="BE169"/>
  <c r="T169"/>
  <c r="R169"/>
  <c r="P169"/>
  <c r="BK169"/>
  <c r="J169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BK114" s="1"/>
  <c r="J114" s="1"/>
  <c r="J60" s="1"/>
  <c r="J115"/>
  <c r="BE115" s="1"/>
  <c r="BI109"/>
  <c r="BH109"/>
  <c r="BG109"/>
  <c r="BF109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BE94"/>
  <c r="T94"/>
  <c r="R94"/>
  <c r="P94"/>
  <c r="BK94"/>
  <c r="J94"/>
  <c r="BI87"/>
  <c r="F34" s="1"/>
  <c r="BD77" i="1" s="1"/>
  <c r="BH87" i="26"/>
  <c r="F33" s="1"/>
  <c r="BC77" i="1" s="1"/>
  <c r="BG87" i="26"/>
  <c r="F32" s="1"/>
  <c r="BB77" i="1" s="1"/>
  <c r="BF87" i="26"/>
  <c r="J31" s="1"/>
  <c r="AW77" i="1" s="1"/>
  <c r="BE87" i="26"/>
  <c r="J30" s="1"/>
  <c r="AV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J87"/>
  <c r="J80"/>
  <c r="F80"/>
  <c r="F78"/>
  <c r="E76"/>
  <c r="J51"/>
  <c r="F51"/>
  <c r="F49"/>
  <c r="E47"/>
  <c r="J18"/>
  <c r="E18"/>
  <c r="F81" s="1"/>
  <c r="J17"/>
  <c r="J12"/>
  <c r="J49" s="1"/>
  <c r="E7"/>
  <c r="E74" s="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T496" s="1"/>
  <c r="R497"/>
  <c r="R496" s="1"/>
  <c r="P497"/>
  <c r="P496" s="1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R486"/>
  <c r="R485" s="1"/>
  <c r="P486"/>
  <c r="P485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T470" s="1"/>
  <c r="T469" s="1"/>
  <c r="R471"/>
  <c r="R470" s="1"/>
  <c r="R469" s="1"/>
  <c r="P471"/>
  <c r="P470" s="1"/>
  <c r="P469" s="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T457" s="1"/>
  <c r="R458"/>
  <c r="R457" s="1"/>
  <c r="P458"/>
  <c r="P457" s="1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T424"/>
  <c r="R424"/>
  <c r="P424"/>
  <c r="BK424"/>
  <c r="J424"/>
  <c r="BE424" s="1"/>
  <c r="BI411"/>
  <c r="BH411"/>
  <c r="BG411"/>
  <c r="BF411"/>
  <c r="T411"/>
  <c r="T410" s="1"/>
  <c r="T409" s="1"/>
  <c r="R411"/>
  <c r="R410" s="1"/>
  <c r="R409" s="1"/>
  <c r="P411"/>
  <c r="P410" s="1"/>
  <c r="P409" s="1"/>
  <c r="BK411"/>
  <c r="BK410" s="1"/>
  <c r="J411"/>
  <c r="BE411" s="1"/>
  <c r="BI406"/>
  <c r="BH406"/>
  <c r="BG406"/>
  <c r="BF406"/>
  <c r="T406"/>
  <c r="R406"/>
  <c r="P406"/>
  <c r="BK406"/>
  <c r="J406"/>
  <c r="BE406" s="1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T396" s="1"/>
  <c r="R397"/>
  <c r="R396" s="1"/>
  <c r="P397"/>
  <c r="P396" s="1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BE378"/>
  <c r="T378"/>
  <c r="R378"/>
  <c r="P378"/>
  <c r="BK378"/>
  <c r="J378"/>
  <c r="BI373"/>
  <c r="BH373"/>
  <c r="BG373"/>
  <c r="BF373"/>
  <c r="BE373"/>
  <c r="T373"/>
  <c r="T372" s="1"/>
  <c r="R373"/>
  <c r="R372" s="1"/>
  <c r="P373"/>
  <c r="P372" s="1"/>
  <c r="BK373"/>
  <c r="BK372" s="1"/>
  <c r="J372" s="1"/>
  <c r="J71" s="1"/>
  <c r="J373"/>
  <c r="BI369"/>
  <c r="BH369"/>
  <c r="BG369"/>
  <c r="BF369"/>
  <c r="T369"/>
  <c r="R369"/>
  <c r="P369"/>
  <c r="BK369"/>
  <c r="J369"/>
  <c r="BE369" s="1"/>
  <c r="BI359"/>
  <c r="BH359"/>
  <c r="BG359"/>
  <c r="BF359"/>
  <c r="T359"/>
  <c r="R359"/>
  <c r="P359"/>
  <c r="BK359"/>
  <c r="J359"/>
  <c r="BE359" s="1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T311" s="1"/>
  <c r="T310" s="1"/>
  <c r="R312"/>
  <c r="R311" s="1"/>
  <c r="R310" s="1"/>
  <c r="P312"/>
  <c r="P311" s="1"/>
  <c r="P310" s="1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T279" s="1"/>
  <c r="R280"/>
  <c r="R279" s="1"/>
  <c r="P280"/>
  <c r="P279" s="1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T264" s="1"/>
  <c r="R265"/>
  <c r="R264" s="1"/>
  <c r="P265"/>
  <c r="P264" s="1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T257" s="1"/>
  <c r="R258"/>
  <c r="R257" s="1"/>
  <c r="P258"/>
  <c r="P257" s="1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T235" s="1"/>
  <c r="R237"/>
  <c r="R236" s="1"/>
  <c r="R235" s="1"/>
  <c r="P237"/>
  <c r="P236" s="1"/>
  <c r="P235" s="1"/>
  <c r="BK237"/>
  <c r="BK236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9"/>
  <c r="BH189"/>
  <c r="BG189"/>
  <c r="BF189"/>
  <c r="BE189"/>
  <c r="T189"/>
  <c r="R189"/>
  <c r="P189"/>
  <c r="BK189"/>
  <c r="J189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T168" s="1"/>
  <c r="R169"/>
  <c r="R168" s="1"/>
  <c r="P169"/>
  <c r="P168" s="1"/>
  <c r="BK169"/>
  <c r="BK168" s="1"/>
  <c r="J168" s="1"/>
  <c r="J63" s="1"/>
  <c r="J169"/>
  <c r="BI161"/>
  <c r="BH161"/>
  <c r="BG161"/>
  <c r="BF161"/>
  <c r="T161"/>
  <c r="R161"/>
  <c r="P161"/>
  <c r="BK161"/>
  <c r="J161"/>
  <c r="BE161" s="1"/>
  <c r="BI154"/>
  <c r="BH154"/>
  <c r="BG154"/>
  <c r="BF154"/>
  <c r="T154"/>
  <c r="T153" s="1"/>
  <c r="R154"/>
  <c r="R153" s="1"/>
  <c r="P154"/>
  <c r="P153" s="1"/>
  <c r="BK154"/>
  <c r="BK153" s="1"/>
  <c r="J153" s="1"/>
  <c r="J62" s="1"/>
  <c r="J154"/>
  <c r="BE154" s="1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40"/>
  <c r="BH140"/>
  <c r="BG140"/>
  <c r="BF140"/>
  <c r="T140"/>
  <c r="R140"/>
  <c r="P140"/>
  <c r="BK140"/>
  <c r="J140"/>
  <c r="BE140" s="1"/>
  <c r="BI132"/>
  <c r="BH132"/>
  <c r="BG132"/>
  <c r="BF132"/>
  <c r="T132"/>
  <c r="R132"/>
  <c r="P132"/>
  <c r="BK132"/>
  <c r="J132"/>
  <c r="BE132" s="1"/>
  <c r="BI124"/>
  <c r="BH124"/>
  <c r="BG124"/>
  <c r="BF124"/>
  <c r="T124"/>
  <c r="R124"/>
  <c r="P124"/>
  <c r="BK124"/>
  <c r="J124"/>
  <c r="BE124" s="1"/>
  <c r="BI116"/>
  <c r="BH116"/>
  <c r="BG116"/>
  <c r="BF116"/>
  <c r="T116"/>
  <c r="R116"/>
  <c r="P116"/>
  <c r="BK116"/>
  <c r="J116"/>
  <c r="BE116" s="1"/>
  <c r="BI108"/>
  <c r="BH108"/>
  <c r="BG108"/>
  <c r="BF108"/>
  <c r="BE108"/>
  <c r="T108"/>
  <c r="T107" s="1"/>
  <c r="T106" s="1"/>
  <c r="R108"/>
  <c r="R107" s="1"/>
  <c r="R106" s="1"/>
  <c r="P108"/>
  <c r="P107" s="1"/>
  <c r="P106" s="1"/>
  <c r="BK108"/>
  <c r="BK107" s="1"/>
  <c r="J108"/>
  <c r="BI102"/>
  <c r="F34" s="1"/>
  <c r="BD76" i="1" s="1"/>
  <c r="BH102" i="25"/>
  <c r="F33" s="1"/>
  <c r="BC76" i="1" s="1"/>
  <c r="BG102" i="25"/>
  <c r="F32" s="1"/>
  <c r="BB76" i="1" s="1"/>
  <c r="BF102" i="25"/>
  <c r="J31" s="1"/>
  <c r="AW76" i="1" s="1"/>
  <c r="BE102" i="25"/>
  <c r="J30" s="1"/>
  <c r="AV76" i="1" s="1"/>
  <c r="T102" i="25"/>
  <c r="T101" s="1"/>
  <c r="T100" s="1"/>
  <c r="T99" s="1"/>
  <c r="R102"/>
  <c r="R101" s="1"/>
  <c r="R100" s="1"/>
  <c r="R99" s="1"/>
  <c r="P102"/>
  <c r="P101" s="1"/>
  <c r="P100" s="1"/>
  <c r="P99" s="1"/>
  <c r="AU76" i="1" s="1"/>
  <c r="BK102" i="25"/>
  <c r="BK101" s="1"/>
  <c r="J102"/>
  <c r="J95"/>
  <c r="F95"/>
  <c r="F93"/>
  <c r="E91"/>
  <c r="J51"/>
  <c r="F51"/>
  <c r="F49"/>
  <c r="E47"/>
  <c r="J18"/>
  <c r="E18"/>
  <c r="F52" s="1"/>
  <c r="J17"/>
  <c r="J12"/>
  <c r="J93" s="1"/>
  <c r="E7"/>
  <c r="E45" s="1"/>
  <c r="AY75" i="1"/>
  <c r="AX75"/>
  <c r="BI129" i="24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D75" i="1" s="1"/>
  <c r="BH77" i="24"/>
  <c r="F33" s="1"/>
  <c r="BC75" i="1" s="1"/>
  <c r="BG77" i="24"/>
  <c r="F32" s="1"/>
  <c r="BB75" i="1" s="1"/>
  <c r="BF77" i="24"/>
  <c r="J31" s="1"/>
  <c r="AW75" i="1" s="1"/>
  <c r="BE77" i="24"/>
  <c r="J30" s="1"/>
  <c r="AV75" i="1" s="1"/>
  <c r="T77" i="24"/>
  <c r="T76" s="1"/>
  <c r="R77"/>
  <c r="R76" s="1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73" s="1"/>
  <c r="J17"/>
  <c r="J12"/>
  <c r="J49" s="1"/>
  <c r="E7"/>
  <c r="E45" s="1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T261"/>
  <c r="T260" s="1"/>
  <c r="R261"/>
  <c r="R260" s="1"/>
  <c r="P261"/>
  <c r="P260" s="1"/>
  <c r="BK261"/>
  <c r="BK260" s="1"/>
  <c r="J260" s="1"/>
  <c r="J72" s="1"/>
  <c r="J261"/>
  <c r="BE261" s="1"/>
  <c r="BI257"/>
  <c r="BH257"/>
  <c r="BG257"/>
  <c r="BF257"/>
  <c r="BE257"/>
  <c r="T257"/>
  <c r="R257"/>
  <c r="P257"/>
  <c r="BK257"/>
  <c r="J257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8"/>
  <c r="BH238"/>
  <c r="BG238"/>
  <c r="BF238"/>
  <c r="BE238"/>
  <c r="T238"/>
  <c r="T237" s="1"/>
  <c r="T236" s="1"/>
  <c r="R238"/>
  <c r="R237" s="1"/>
  <c r="R236" s="1"/>
  <c r="P238"/>
  <c r="P237" s="1"/>
  <c r="P236" s="1"/>
  <c r="BK238"/>
  <c r="BK237" s="1"/>
  <c r="J238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BK193" s="1"/>
  <c r="J193" s="1"/>
  <c r="J67" s="1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F33" s="1"/>
  <c r="BC74" i="1" s="1"/>
  <c r="BG95" i="23"/>
  <c r="F32" s="1"/>
  <c r="BB74" i="1" s="1"/>
  <c r="BF95" i="23"/>
  <c r="F31" s="1"/>
  <c r="BA74" i="1" s="1"/>
  <c r="BE95" i="23"/>
  <c r="F30" s="1"/>
  <c r="AZ74" i="1" s="1"/>
  <c r="T95" i="23"/>
  <c r="T94" s="1"/>
  <c r="T93" s="1"/>
  <c r="T92" s="1"/>
  <c r="R95"/>
  <c r="R94" s="1"/>
  <c r="R93" s="1"/>
  <c r="R92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T170" i="22"/>
  <c r="P170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R170" s="1"/>
  <c r="P171"/>
  <c r="BK171"/>
  <c r="BK170" s="1"/>
  <c r="J170" s="1"/>
  <c r="J171"/>
  <c r="J59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2"/>
  <c r="F34" s="1"/>
  <c r="BD73" i="1" s="1"/>
  <c r="BH82" i="22"/>
  <c r="F33" s="1"/>
  <c r="BC73" i="1" s="1"/>
  <c r="BG82" i="22"/>
  <c r="F32" s="1"/>
  <c r="BB73" i="1" s="1"/>
  <c r="BF82" i="22"/>
  <c r="BE82"/>
  <c r="T8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J82"/>
  <c r="J75"/>
  <c r="F75"/>
  <c r="F73"/>
  <c r="E71"/>
  <c r="E69"/>
  <c r="J51"/>
  <c r="F51"/>
  <c r="F49"/>
  <c r="E47"/>
  <c r="J18"/>
  <c r="E18"/>
  <c r="F76" s="1"/>
  <c r="J17"/>
  <c r="J12"/>
  <c r="J49" s="1"/>
  <c r="E7"/>
  <c r="E45" s="1"/>
  <c r="AY72" i="1"/>
  <c r="AX72"/>
  <c r="BI325" i="21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T255" s="1"/>
  <c r="R256"/>
  <c r="R255" s="1"/>
  <c r="P256"/>
  <c r="P255" s="1"/>
  <c r="BK256"/>
  <c r="BK255" s="1"/>
  <c r="J255" s="1"/>
  <c r="J60" s="1"/>
  <c r="J256"/>
  <c r="BE256" s="1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10"/>
  <c r="BH210"/>
  <c r="BG210"/>
  <c r="BF210"/>
  <c r="BE210"/>
  <c r="T210"/>
  <c r="T209" s="1"/>
  <c r="R210"/>
  <c r="R209" s="1"/>
  <c r="P210"/>
  <c r="P209" s="1"/>
  <c r="BK210"/>
  <c r="BK209" s="1"/>
  <c r="J209" s="1"/>
  <c r="J59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F31" s="1"/>
  <c r="BA72" i="1" s="1"/>
  <c r="BE83" i="21"/>
  <c r="F30" s="1"/>
  <c r="AZ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52" s="1"/>
  <c r="J17"/>
  <c r="J12"/>
  <c r="J74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T251" s="1"/>
  <c r="R252"/>
  <c r="R251" s="1"/>
  <c r="P252"/>
  <c r="P251" s="1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F31" s="1"/>
  <c r="BA71" i="1" s="1"/>
  <c r="BE81" i="20"/>
  <c r="F30" s="1"/>
  <c r="AZ71" i="1" s="1"/>
  <c r="T81" i="20"/>
  <c r="T80" s="1"/>
  <c r="T79" s="1"/>
  <c r="R81"/>
  <c r="R80" s="1"/>
  <c r="R79" s="1"/>
  <c r="P81"/>
  <c r="P80" s="1"/>
  <c r="P79" s="1"/>
  <c r="AU71" i="1" s="1"/>
  <c r="BK81" i="20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69" s="1"/>
  <c r="R260" i="19"/>
  <c r="T258"/>
  <c r="P258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P261"/>
  <c r="P260" s="1"/>
  <c r="BK261"/>
  <c r="BK260" s="1"/>
  <c r="J260" s="1"/>
  <c r="J63" s="1"/>
  <c r="J261"/>
  <c r="BE261" s="1"/>
  <c r="BI259"/>
  <c r="BH259"/>
  <c r="BG259"/>
  <c r="BF259"/>
  <c r="BE259"/>
  <c r="T259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R180" s="1"/>
  <c r="P181"/>
  <c r="P180" s="1"/>
  <c r="BK181"/>
  <c r="BK180" s="1"/>
  <c r="J180" s="1"/>
  <c r="J61" s="1"/>
  <c r="J181"/>
  <c r="BE181" s="1"/>
  <c r="BI175"/>
  <c r="BH175"/>
  <c r="BG175"/>
  <c r="BF175"/>
  <c r="BE175"/>
  <c r="T175"/>
  <c r="T174" s="1"/>
  <c r="R175"/>
  <c r="R174" s="1"/>
  <c r="P175"/>
  <c r="P174" s="1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T163" s="1"/>
  <c r="R164"/>
  <c r="R163" s="1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J31" s="1"/>
  <c r="AW70" i="1" s="1"/>
  <c r="BE86" i="19"/>
  <c r="J30" s="1"/>
  <c r="AV70" i="1" s="1"/>
  <c r="T86" i="19"/>
  <c r="T85" s="1"/>
  <c r="T84" s="1"/>
  <c r="T83" s="1"/>
  <c r="R86"/>
  <c r="R85" s="1"/>
  <c r="R84" s="1"/>
  <c r="R83" s="1"/>
  <c r="P86"/>
  <c r="P85" s="1"/>
  <c r="P84" s="1"/>
  <c r="P83" s="1"/>
  <c r="AU70" i="1" s="1"/>
  <c r="BK86" i="19"/>
  <c r="BK85" s="1"/>
  <c r="J86"/>
  <c r="J79"/>
  <c r="F79"/>
  <c r="F77"/>
  <c r="E75"/>
  <c r="E73"/>
  <c r="J51"/>
  <c r="F51"/>
  <c r="F49"/>
  <c r="E47"/>
  <c r="J18"/>
  <c r="E18"/>
  <c r="F52" s="1"/>
  <c r="J17"/>
  <c r="J12"/>
  <c r="J77" s="1"/>
  <c r="E7"/>
  <c r="E45" s="1"/>
  <c r="BK494" i="18"/>
  <c r="J494" s="1"/>
  <c r="J68" s="1"/>
  <c r="BK485"/>
  <c r="J485" s="1"/>
  <c r="J66" s="1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BK487"/>
  <c r="J487"/>
  <c r="BE487" s="1"/>
  <c r="BI486"/>
  <c r="BH486"/>
  <c r="BG486"/>
  <c r="BF486"/>
  <c r="T486"/>
  <c r="T485" s="1"/>
  <c r="R486"/>
  <c r="R485" s="1"/>
  <c r="P486"/>
  <c r="P485" s="1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65" s="1"/>
  <c r="J352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4"/>
  <c r="BH334"/>
  <c r="BG334"/>
  <c r="BF334"/>
  <c r="T334"/>
  <c r="R334"/>
  <c r="P334"/>
  <c r="BK334"/>
  <c r="J334"/>
  <c r="BE334" s="1"/>
  <c r="BI329"/>
  <c r="BH329"/>
  <c r="BG329"/>
  <c r="BF329"/>
  <c r="T329"/>
  <c r="T328" s="1"/>
  <c r="R329"/>
  <c r="R328" s="1"/>
  <c r="P329"/>
  <c r="P328" s="1"/>
  <c r="BK329"/>
  <c r="BK328" s="1"/>
  <c r="J328" s="1"/>
  <c r="J64" s="1"/>
  <c r="J329"/>
  <c r="BE329" s="1"/>
  <c r="BI320"/>
  <c r="BH320"/>
  <c r="BG320"/>
  <c r="BF320"/>
  <c r="BE320"/>
  <c r="T320"/>
  <c r="T319" s="1"/>
  <c r="R320"/>
  <c r="R319" s="1"/>
  <c r="P320"/>
  <c r="P319" s="1"/>
  <c r="BK320"/>
  <c r="BK319" s="1"/>
  <c r="J319" s="1"/>
  <c r="J63" s="1"/>
  <c r="J320"/>
  <c r="BI311"/>
  <c r="BH311"/>
  <c r="BG311"/>
  <c r="BF311"/>
  <c r="T311"/>
  <c r="R311"/>
  <c r="P311"/>
  <c r="BK311"/>
  <c r="J311"/>
  <c r="BE311" s="1"/>
  <c r="BI306"/>
  <c r="BH306"/>
  <c r="BG306"/>
  <c r="BF306"/>
  <c r="T306"/>
  <c r="T305" s="1"/>
  <c r="R306"/>
  <c r="R305" s="1"/>
  <c r="P306"/>
  <c r="P305" s="1"/>
  <c r="BK306"/>
  <c r="BK305" s="1"/>
  <c r="J305" s="1"/>
  <c r="J62" s="1"/>
  <c r="J306"/>
  <c r="BE306" s="1"/>
  <c r="BI300"/>
  <c r="BH300"/>
  <c r="BG300"/>
  <c r="BF300"/>
  <c r="BE300"/>
  <c r="T300"/>
  <c r="T299" s="1"/>
  <c r="R300"/>
  <c r="R299" s="1"/>
  <c r="P300"/>
  <c r="P299" s="1"/>
  <c r="BK300"/>
  <c r="BK299" s="1"/>
  <c r="J299" s="1"/>
  <c r="J61" s="1"/>
  <c r="J300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5"/>
  <c r="BH285"/>
  <c r="BG285"/>
  <c r="BF285"/>
  <c r="T285"/>
  <c r="R285"/>
  <c r="P285"/>
  <c r="BK285"/>
  <c r="J285"/>
  <c r="BE285" s="1"/>
  <c r="BI280"/>
  <c r="BH280"/>
  <c r="BG280"/>
  <c r="BF280"/>
  <c r="T280"/>
  <c r="T279" s="1"/>
  <c r="R280"/>
  <c r="R279" s="1"/>
  <c r="P280"/>
  <c r="P279" s="1"/>
  <c r="BK280"/>
  <c r="BK279" s="1"/>
  <c r="J279" s="1"/>
  <c r="J60" s="1"/>
  <c r="J280"/>
  <c r="BE280" s="1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4"/>
  <c r="BH264"/>
  <c r="BG264"/>
  <c r="BF264"/>
  <c r="BE264"/>
  <c r="T264"/>
  <c r="T263" s="1"/>
  <c r="R264"/>
  <c r="R263" s="1"/>
  <c r="P264"/>
  <c r="P263" s="1"/>
  <c r="BK264"/>
  <c r="BK263" s="1"/>
  <c r="J263" s="1"/>
  <c r="J59" s="1"/>
  <c r="J264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0"/>
  <c r="BH220"/>
  <c r="BG220"/>
  <c r="BF220"/>
  <c r="T220"/>
  <c r="R220"/>
  <c r="P220"/>
  <c r="BK220"/>
  <c r="J220"/>
  <c r="BE220" s="1"/>
  <c r="BI210"/>
  <c r="BH210"/>
  <c r="BG210"/>
  <c r="BF210"/>
  <c r="T210"/>
  <c r="R210"/>
  <c r="P210"/>
  <c r="BK210"/>
  <c r="J210"/>
  <c r="BE210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4"/>
  <c r="BH194"/>
  <c r="BG194"/>
  <c r="BF194"/>
  <c r="T194"/>
  <c r="R194"/>
  <c r="P194"/>
  <c r="BK194"/>
  <c r="J194"/>
  <c r="BE194" s="1"/>
  <c r="BI184"/>
  <c r="BH184"/>
  <c r="BG184"/>
  <c r="BF184"/>
  <c r="T184"/>
  <c r="R184"/>
  <c r="P184"/>
  <c r="BK184"/>
  <c r="J184"/>
  <c r="BE184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6"/>
  <c r="BH166"/>
  <c r="BG166"/>
  <c r="BF166"/>
  <c r="T166"/>
  <c r="R166"/>
  <c r="P166"/>
  <c r="BK166"/>
  <c r="J166"/>
  <c r="BE166" s="1"/>
  <c r="BI159"/>
  <c r="BH159"/>
  <c r="BG159"/>
  <c r="BF159"/>
  <c r="T159"/>
  <c r="R159"/>
  <c r="P159"/>
  <c r="BK159"/>
  <c r="J159"/>
  <c r="BE15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4"/>
  <c r="BH94"/>
  <c r="BG94"/>
  <c r="BF94"/>
  <c r="T94"/>
  <c r="R94"/>
  <c r="P94"/>
  <c r="BK94"/>
  <c r="J94"/>
  <c r="BE94" s="1"/>
  <c r="BI91"/>
  <c r="F34" s="1"/>
  <c r="BD69" i="1" s="1"/>
  <c r="BH91" i="18"/>
  <c r="F33" s="1"/>
  <c r="BC69" i="1" s="1"/>
  <c r="BG91" i="18"/>
  <c r="F32" s="1"/>
  <c r="BB69" i="1" s="1"/>
  <c r="BF91" i="18"/>
  <c r="J31" s="1"/>
  <c r="AW69" i="1" s="1"/>
  <c r="T91" i="18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BE91" s="1"/>
  <c r="J84"/>
  <c r="F84"/>
  <c r="J82"/>
  <c r="F82"/>
  <c r="E80"/>
  <c r="F52"/>
  <c r="J51"/>
  <c r="F51"/>
  <c r="F49"/>
  <c r="E47"/>
  <c r="J18"/>
  <c r="E18"/>
  <c r="F85" s="1"/>
  <c r="J17"/>
  <c r="J12"/>
  <c r="J49" s="1"/>
  <c r="E7"/>
  <c r="E78" s="1"/>
  <c r="AY68" i="1"/>
  <c r="AX68"/>
  <c r="BI809" i="17"/>
  <c r="BH809"/>
  <c r="BG809"/>
  <c r="BF809"/>
  <c r="BE809"/>
  <c r="T809"/>
  <c r="R809"/>
  <c r="P809"/>
  <c r="BK809"/>
  <c r="J809"/>
  <c r="BI800"/>
  <c r="BH800"/>
  <c r="BG800"/>
  <c r="BF800"/>
  <c r="BE800"/>
  <c r="T800"/>
  <c r="R800"/>
  <c r="P800"/>
  <c r="BK800"/>
  <c r="J800"/>
  <c r="BI792"/>
  <c r="BH792"/>
  <c r="BG792"/>
  <c r="BF792"/>
  <c r="BE792"/>
  <c r="T792"/>
  <c r="R792"/>
  <c r="P792"/>
  <c r="BK792"/>
  <c r="J792"/>
  <c r="BI782"/>
  <c r="BH782"/>
  <c r="BG782"/>
  <c r="BF782"/>
  <c r="BE782"/>
  <c r="T782"/>
  <c r="T781" s="1"/>
  <c r="T780" s="1"/>
  <c r="R782"/>
  <c r="R781" s="1"/>
  <c r="R780" s="1"/>
  <c r="P782"/>
  <c r="P781" s="1"/>
  <c r="P780" s="1"/>
  <c r="BK782"/>
  <c r="BK781" s="1"/>
  <c r="J782"/>
  <c r="BI778"/>
  <c r="BH778"/>
  <c r="BG778"/>
  <c r="BF778"/>
  <c r="BE778"/>
  <c r="T778"/>
  <c r="R778"/>
  <c r="P778"/>
  <c r="BK778"/>
  <c r="J778"/>
  <c r="BI776"/>
  <c r="BH776"/>
  <c r="BG776"/>
  <c r="BF776"/>
  <c r="BE776"/>
  <c r="T776"/>
  <c r="T775" s="1"/>
  <c r="R776"/>
  <c r="R775" s="1"/>
  <c r="P776"/>
  <c r="P775" s="1"/>
  <c r="BK776"/>
  <c r="BK775" s="1"/>
  <c r="J775" s="1"/>
  <c r="J70" s="1"/>
  <c r="J776"/>
  <c r="BI774"/>
  <c r="BH774"/>
  <c r="BG774"/>
  <c r="BF774"/>
  <c r="T774"/>
  <c r="R774"/>
  <c r="P774"/>
  <c r="BK774"/>
  <c r="J774"/>
  <c r="BE774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BK769"/>
  <c r="J769"/>
  <c r="BE769" s="1"/>
  <c r="BI764"/>
  <c r="BH764"/>
  <c r="BG764"/>
  <c r="BF764"/>
  <c r="T764"/>
  <c r="R764"/>
  <c r="P764"/>
  <c r="BK764"/>
  <c r="J764"/>
  <c r="BE764" s="1"/>
  <c r="BI759"/>
  <c r="BH759"/>
  <c r="BG759"/>
  <c r="BF759"/>
  <c r="T759"/>
  <c r="R759"/>
  <c r="P759"/>
  <c r="BK759"/>
  <c r="J759"/>
  <c r="BE759" s="1"/>
  <c r="BI754"/>
  <c r="BH754"/>
  <c r="BG754"/>
  <c r="BF754"/>
  <c r="T754"/>
  <c r="R754"/>
  <c r="P754"/>
  <c r="BK754"/>
  <c r="J754"/>
  <c r="BE754" s="1"/>
  <c r="BI749"/>
  <c r="BH749"/>
  <c r="BG749"/>
  <c r="BF749"/>
  <c r="T749"/>
  <c r="T748" s="1"/>
  <c r="R749"/>
  <c r="R748" s="1"/>
  <c r="P749"/>
  <c r="P748" s="1"/>
  <c r="BK749"/>
  <c r="BK748" s="1"/>
  <c r="J748" s="1"/>
  <c r="J69" s="1"/>
  <c r="J749"/>
  <c r="BE749" s="1"/>
  <c r="BI744"/>
  <c r="BH744"/>
  <c r="BG744"/>
  <c r="BF744"/>
  <c r="BE744"/>
  <c r="T744"/>
  <c r="R744"/>
  <c r="P744"/>
  <c r="BK744"/>
  <c r="J744"/>
  <c r="BI739"/>
  <c r="BH739"/>
  <c r="BG739"/>
  <c r="BF739"/>
  <c r="BE739"/>
  <c r="T739"/>
  <c r="R739"/>
  <c r="P739"/>
  <c r="BK739"/>
  <c r="J739"/>
  <c r="BI734"/>
  <c r="BH734"/>
  <c r="BG734"/>
  <c r="BF734"/>
  <c r="BE734"/>
  <c r="T734"/>
  <c r="R734"/>
  <c r="P734"/>
  <c r="BK734"/>
  <c r="J734"/>
  <c r="BI729"/>
  <c r="BH729"/>
  <c r="BG729"/>
  <c r="BF729"/>
  <c r="BE729"/>
  <c r="T729"/>
  <c r="R729"/>
  <c r="P729"/>
  <c r="BK729"/>
  <c r="J729"/>
  <c r="BI728"/>
  <c r="BH728"/>
  <c r="BG728"/>
  <c r="BF728"/>
  <c r="BE728"/>
  <c r="T728"/>
  <c r="R728"/>
  <c r="P728"/>
  <c r="BK728"/>
  <c r="J728"/>
  <c r="BI726"/>
  <c r="BH726"/>
  <c r="BG726"/>
  <c r="BF726"/>
  <c r="BE726"/>
  <c r="T726"/>
  <c r="R726"/>
  <c r="P726"/>
  <c r="BK726"/>
  <c r="J726"/>
  <c r="BI722"/>
  <c r="BH722"/>
  <c r="BG722"/>
  <c r="BF722"/>
  <c r="BE722"/>
  <c r="T722"/>
  <c r="R722"/>
  <c r="P722"/>
  <c r="BK722"/>
  <c r="J722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4"/>
  <c r="BH704"/>
  <c r="BG704"/>
  <c r="BF704"/>
  <c r="BE704"/>
  <c r="T704"/>
  <c r="R704"/>
  <c r="P704"/>
  <c r="BK704"/>
  <c r="J704"/>
  <c r="BI699"/>
  <c r="BH699"/>
  <c r="BG699"/>
  <c r="BF699"/>
  <c r="BE699"/>
  <c r="T699"/>
  <c r="R699"/>
  <c r="P699"/>
  <c r="BK699"/>
  <c r="J699"/>
  <c r="BI695"/>
  <c r="BH695"/>
  <c r="BG695"/>
  <c r="BF695"/>
  <c r="BE695"/>
  <c r="T695"/>
  <c r="R695"/>
  <c r="P695"/>
  <c r="BK695"/>
  <c r="J695"/>
  <c r="BI691"/>
  <c r="BH691"/>
  <c r="BG691"/>
  <c r="BF691"/>
  <c r="BE691"/>
  <c r="T691"/>
  <c r="R691"/>
  <c r="P691"/>
  <c r="BK691"/>
  <c r="J691"/>
  <c r="BI687"/>
  <c r="BH687"/>
  <c r="BG687"/>
  <c r="BF687"/>
  <c r="BE687"/>
  <c r="T687"/>
  <c r="R687"/>
  <c r="P687"/>
  <c r="BK687"/>
  <c r="J687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8"/>
  <c r="BH678"/>
  <c r="BG678"/>
  <c r="BF678"/>
  <c r="BE678"/>
  <c r="T678"/>
  <c r="R678"/>
  <c r="P678"/>
  <c r="BK678"/>
  <c r="J678"/>
  <c r="BI674"/>
  <c r="BH674"/>
  <c r="BG674"/>
  <c r="BF674"/>
  <c r="BE674"/>
  <c r="T674"/>
  <c r="R674"/>
  <c r="P674"/>
  <c r="BK674"/>
  <c r="J674"/>
  <c r="BI670"/>
  <c r="BH670"/>
  <c r="BG670"/>
  <c r="BF670"/>
  <c r="BE670"/>
  <c r="T670"/>
  <c r="R670"/>
  <c r="P670"/>
  <c r="BK670"/>
  <c r="J670"/>
  <c r="BI666"/>
  <c r="BH666"/>
  <c r="BG666"/>
  <c r="BF666"/>
  <c r="BE666"/>
  <c r="T666"/>
  <c r="R666"/>
  <c r="P666"/>
  <c r="BK666"/>
  <c r="J666"/>
  <c r="BI662"/>
  <c r="BH662"/>
  <c r="BG662"/>
  <c r="BF662"/>
  <c r="BE662"/>
  <c r="T662"/>
  <c r="R662"/>
  <c r="P662"/>
  <c r="BK662"/>
  <c r="J662"/>
  <c r="BI658"/>
  <c r="BH658"/>
  <c r="BG658"/>
  <c r="BF658"/>
  <c r="BE658"/>
  <c r="T658"/>
  <c r="R658"/>
  <c r="P658"/>
  <c r="BK658"/>
  <c r="J658"/>
  <c r="BI654"/>
  <c r="BH654"/>
  <c r="BG654"/>
  <c r="BF654"/>
  <c r="BE654"/>
  <c r="T654"/>
  <c r="R654"/>
  <c r="P654"/>
  <c r="BK654"/>
  <c r="J654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2"/>
  <c r="BH642"/>
  <c r="BG642"/>
  <c r="BF642"/>
  <c r="BE642"/>
  <c r="T642"/>
  <c r="T641" s="1"/>
  <c r="R642"/>
  <c r="R641" s="1"/>
  <c r="P642"/>
  <c r="P641" s="1"/>
  <c r="BK642"/>
  <c r="BK641" s="1"/>
  <c r="J641" s="1"/>
  <c r="J68" s="1"/>
  <c r="J642"/>
  <c r="BI640"/>
  <c r="BH640"/>
  <c r="BG640"/>
  <c r="BF640"/>
  <c r="T640"/>
  <c r="R640"/>
  <c r="P640"/>
  <c r="BK640"/>
  <c r="J640"/>
  <c r="BE640" s="1"/>
  <c r="BI636"/>
  <c r="BH636"/>
  <c r="BG636"/>
  <c r="BF636"/>
  <c r="T636"/>
  <c r="R636"/>
  <c r="P636"/>
  <c r="BK636"/>
  <c r="J636"/>
  <c r="BE636" s="1"/>
  <c r="BI631"/>
  <c r="BH631"/>
  <c r="BG631"/>
  <c r="BF631"/>
  <c r="T631"/>
  <c r="R631"/>
  <c r="P631"/>
  <c r="BK631"/>
  <c r="J631"/>
  <c r="BE631" s="1"/>
  <c r="BI626"/>
  <c r="BH626"/>
  <c r="BG626"/>
  <c r="BF626"/>
  <c r="T626"/>
  <c r="R626"/>
  <c r="P626"/>
  <c r="BK626"/>
  <c r="J626"/>
  <c r="BE626" s="1"/>
  <c r="BI622"/>
  <c r="BH622"/>
  <c r="BG622"/>
  <c r="BF622"/>
  <c r="T622"/>
  <c r="R622"/>
  <c r="P622"/>
  <c r="BK622"/>
  <c r="J622"/>
  <c r="BE622" s="1"/>
  <c r="BI618"/>
  <c r="BH618"/>
  <c r="BG618"/>
  <c r="BF618"/>
  <c r="T618"/>
  <c r="R618"/>
  <c r="P618"/>
  <c r="BK618"/>
  <c r="J618"/>
  <c r="BE618" s="1"/>
  <c r="BI613"/>
  <c r="BH613"/>
  <c r="BG613"/>
  <c r="BF613"/>
  <c r="T613"/>
  <c r="T612" s="1"/>
  <c r="R613"/>
  <c r="R612" s="1"/>
  <c r="P613"/>
  <c r="P612" s="1"/>
  <c r="BK613"/>
  <c r="BK612" s="1"/>
  <c r="J612" s="1"/>
  <c r="J67" s="1"/>
  <c r="J613"/>
  <c r="BE613" s="1"/>
  <c r="BI608"/>
  <c r="BH608"/>
  <c r="BG608"/>
  <c r="BF608"/>
  <c r="BE608"/>
  <c r="T608"/>
  <c r="R608"/>
  <c r="P608"/>
  <c r="BK608"/>
  <c r="J608"/>
  <c r="BI604"/>
  <c r="BH604"/>
  <c r="BG604"/>
  <c r="BF604"/>
  <c r="BE604"/>
  <c r="T604"/>
  <c r="R604"/>
  <c r="P604"/>
  <c r="BK604"/>
  <c r="J604"/>
  <c r="BI599"/>
  <c r="BH599"/>
  <c r="BG599"/>
  <c r="BF599"/>
  <c r="BE599"/>
  <c r="T599"/>
  <c r="R599"/>
  <c r="P599"/>
  <c r="BK599"/>
  <c r="J599"/>
  <c r="BI594"/>
  <c r="BH594"/>
  <c r="BG594"/>
  <c r="BF594"/>
  <c r="BE594"/>
  <c r="T594"/>
  <c r="R594"/>
  <c r="P594"/>
  <c r="BK594"/>
  <c r="J594"/>
  <c r="BI589"/>
  <c r="BH589"/>
  <c r="BG589"/>
  <c r="BF589"/>
  <c r="BE589"/>
  <c r="T589"/>
  <c r="T588" s="1"/>
  <c r="R589"/>
  <c r="R588" s="1"/>
  <c r="P589"/>
  <c r="P588" s="1"/>
  <c r="BK589"/>
  <c r="BK588" s="1"/>
  <c r="J588" s="1"/>
  <c r="J66" s="1"/>
  <c r="J589"/>
  <c r="BI583"/>
  <c r="BH583"/>
  <c r="BG583"/>
  <c r="BF583"/>
  <c r="T583"/>
  <c r="R583"/>
  <c r="P583"/>
  <c r="BK583"/>
  <c r="J583"/>
  <c r="BE583" s="1"/>
  <c r="BI577"/>
  <c r="BH577"/>
  <c r="BG577"/>
  <c r="BF577"/>
  <c r="T577"/>
  <c r="R577"/>
  <c r="P577"/>
  <c r="BK577"/>
  <c r="J577"/>
  <c r="BE577" s="1"/>
  <c r="BI572"/>
  <c r="BH572"/>
  <c r="BG572"/>
  <c r="BF572"/>
  <c r="T572"/>
  <c r="R572"/>
  <c r="P572"/>
  <c r="BK572"/>
  <c r="J572"/>
  <c r="BE572" s="1"/>
  <c r="BI570"/>
  <c r="BH570"/>
  <c r="BG570"/>
  <c r="BF570"/>
  <c r="T570"/>
  <c r="R570"/>
  <c r="P570"/>
  <c r="BK570"/>
  <c r="J570"/>
  <c r="BE570" s="1"/>
  <c r="BI565"/>
  <c r="BH565"/>
  <c r="BG565"/>
  <c r="BF565"/>
  <c r="T565"/>
  <c r="R565"/>
  <c r="P565"/>
  <c r="BK565"/>
  <c r="J565"/>
  <c r="BE565" s="1"/>
  <c r="BI559"/>
  <c r="BH559"/>
  <c r="BG559"/>
  <c r="BF559"/>
  <c r="T559"/>
  <c r="R559"/>
  <c r="P559"/>
  <c r="BK559"/>
  <c r="J559"/>
  <c r="BE559" s="1"/>
  <c r="BI553"/>
  <c r="BH553"/>
  <c r="BG553"/>
  <c r="BF553"/>
  <c r="T553"/>
  <c r="R553"/>
  <c r="P553"/>
  <c r="BK553"/>
  <c r="J553"/>
  <c r="BE553" s="1"/>
  <c r="BI547"/>
  <c r="BH547"/>
  <c r="BG547"/>
  <c r="BF547"/>
  <c r="T547"/>
  <c r="R547"/>
  <c r="P547"/>
  <c r="BK547"/>
  <c r="J547"/>
  <c r="BE547" s="1"/>
  <c r="BI546"/>
  <c r="BH546"/>
  <c r="BG546"/>
  <c r="BF546"/>
  <c r="T546"/>
  <c r="R546"/>
  <c r="P546"/>
  <c r="BK546"/>
  <c r="J546"/>
  <c r="BE546" s="1"/>
  <c r="BI540"/>
  <c r="BH540"/>
  <c r="BG540"/>
  <c r="BF540"/>
  <c r="T540"/>
  <c r="R540"/>
  <c r="P540"/>
  <c r="BK540"/>
  <c r="J540"/>
  <c r="BE540" s="1"/>
  <c r="BI534"/>
  <c r="BH534"/>
  <c r="BG534"/>
  <c r="BF534"/>
  <c r="T534"/>
  <c r="R534"/>
  <c r="P534"/>
  <c r="BK534"/>
  <c r="J534"/>
  <c r="BE534" s="1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 s="1"/>
  <c r="BI513"/>
  <c r="BH513"/>
  <c r="BG513"/>
  <c r="BF513"/>
  <c r="T513"/>
  <c r="R513"/>
  <c r="P513"/>
  <c r="BK513"/>
  <c r="J513"/>
  <c r="BE513" s="1"/>
  <c r="BI508"/>
  <c r="BH508"/>
  <c r="BG508"/>
  <c r="BF508"/>
  <c r="T508"/>
  <c r="R508"/>
  <c r="P508"/>
  <c r="BK508"/>
  <c r="J508"/>
  <c r="BE508" s="1"/>
  <c r="BI503"/>
  <c r="BH503"/>
  <c r="BG503"/>
  <c r="BF503"/>
  <c r="T503"/>
  <c r="R503"/>
  <c r="P503"/>
  <c r="BK503"/>
  <c r="J503"/>
  <c r="BE503" s="1"/>
  <c r="BI498"/>
  <c r="BH498"/>
  <c r="BG498"/>
  <c r="BF498"/>
  <c r="T498"/>
  <c r="R498"/>
  <c r="P498"/>
  <c r="BK498"/>
  <c r="J498"/>
  <c r="BE498" s="1"/>
  <c r="BI491"/>
  <c r="BH491"/>
  <c r="BG491"/>
  <c r="BF491"/>
  <c r="T491"/>
  <c r="R491"/>
  <c r="P491"/>
  <c r="BK491"/>
  <c r="J491"/>
  <c r="BE491" s="1"/>
  <c r="BI486"/>
  <c r="BH486"/>
  <c r="BG486"/>
  <c r="BF486"/>
  <c r="T486"/>
  <c r="R486"/>
  <c r="P486"/>
  <c r="BK486"/>
  <c r="J486"/>
  <c r="BE486" s="1"/>
  <c r="BI481"/>
  <c r="BH481"/>
  <c r="BG481"/>
  <c r="BF481"/>
  <c r="BE481"/>
  <c r="T481"/>
  <c r="T480" s="1"/>
  <c r="R481"/>
  <c r="R480" s="1"/>
  <c r="P481"/>
  <c r="P480" s="1"/>
  <c r="BK481"/>
  <c r="BK480" s="1"/>
  <c r="J480" s="1"/>
  <c r="J65" s="1"/>
  <c r="J481"/>
  <c r="BI479"/>
  <c r="BH479"/>
  <c r="BG479"/>
  <c r="BF479"/>
  <c r="T479"/>
  <c r="R479"/>
  <c r="P479"/>
  <c r="BK479"/>
  <c r="J479"/>
  <c r="BE479" s="1"/>
  <c r="BI475"/>
  <c r="BH475"/>
  <c r="BG475"/>
  <c r="BF475"/>
  <c r="BE475"/>
  <c r="T475"/>
  <c r="R475"/>
  <c r="P475"/>
  <c r="BK475"/>
  <c r="J475"/>
  <c r="BI471"/>
  <c r="BH471"/>
  <c r="BG471"/>
  <c r="BF471"/>
  <c r="BE471"/>
  <c r="T471"/>
  <c r="R471"/>
  <c r="P471"/>
  <c r="BK471"/>
  <c r="J471"/>
  <c r="BI467"/>
  <c r="BH467"/>
  <c r="BG467"/>
  <c r="BF467"/>
  <c r="BE467"/>
  <c r="T467"/>
  <c r="R467"/>
  <c r="P467"/>
  <c r="BK467"/>
  <c r="J467"/>
  <c r="BI463"/>
  <c r="BH463"/>
  <c r="BG463"/>
  <c r="BF463"/>
  <c r="BE463"/>
  <c r="T463"/>
  <c r="R463"/>
  <c r="P463"/>
  <c r="BK463"/>
  <c r="J463"/>
  <c r="BI458"/>
  <c r="BH458"/>
  <c r="BG458"/>
  <c r="BF458"/>
  <c r="BE458"/>
  <c r="T458"/>
  <c r="R458"/>
  <c r="P458"/>
  <c r="BK458"/>
  <c r="J458"/>
  <c r="BI450"/>
  <c r="BH450"/>
  <c r="BG450"/>
  <c r="BF450"/>
  <c r="BE450"/>
  <c r="T450"/>
  <c r="T449" s="1"/>
  <c r="R450"/>
  <c r="R449" s="1"/>
  <c r="P450"/>
  <c r="P449" s="1"/>
  <c r="BK450"/>
  <c r="BK449" s="1"/>
  <c r="J449" s="1"/>
  <c r="J64" s="1"/>
  <c r="J450"/>
  <c r="BI445"/>
  <c r="BH445"/>
  <c r="BG445"/>
  <c r="BF445"/>
  <c r="T445"/>
  <c r="R445"/>
  <c r="P445"/>
  <c r="BK445"/>
  <c r="J445"/>
  <c r="BE445" s="1"/>
  <c r="BI441"/>
  <c r="BH441"/>
  <c r="BG441"/>
  <c r="BF441"/>
  <c r="T441"/>
  <c r="R441"/>
  <c r="P441"/>
  <c r="BK441"/>
  <c r="J441"/>
  <c r="BE441" s="1"/>
  <c r="BI438"/>
  <c r="BH438"/>
  <c r="BG438"/>
  <c r="BF438"/>
  <c r="T438"/>
  <c r="R438"/>
  <c r="P438"/>
  <c r="BK438"/>
  <c r="J438"/>
  <c r="BE438" s="1"/>
  <c r="BI434"/>
  <c r="BH434"/>
  <c r="BG434"/>
  <c r="BF434"/>
  <c r="T434"/>
  <c r="T433" s="1"/>
  <c r="R434"/>
  <c r="R433" s="1"/>
  <c r="P434"/>
  <c r="P433" s="1"/>
  <c r="BK434"/>
  <c r="BK433" s="1"/>
  <c r="J433" s="1"/>
  <c r="J63" s="1"/>
  <c r="J434"/>
  <c r="BE434" s="1"/>
  <c r="BI432"/>
  <c r="BH432"/>
  <c r="BG432"/>
  <c r="BF432"/>
  <c r="BE432"/>
  <c r="T432"/>
  <c r="R432"/>
  <c r="P432"/>
  <c r="BK432"/>
  <c r="J432"/>
  <c r="BI425"/>
  <c r="BH425"/>
  <c r="BG425"/>
  <c r="BF425"/>
  <c r="BE425"/>
  <c r="T425"/>
  <c r="R425"/>
  <c r="P425"/>
  <c r="BK425"/>
  <c r="J425"/>
  <c r="BI420"/>
  <c r="BH420"/>
  <c r="BG420"/>
  <c r="BF420"/>
  <c r="BE420"/>
  <c r="T420"/>
  <c r="R420"/>
  <c r="P420"/>
  <c r="BK420"/>
  <c r="J420"/>
  <c r="BI413"/>
  <c r="BH413"/>
  <c r="BG413"/>
  <c r="BF413"/>
  <c r="BE413"/>
  <c r="T413"/>
  <c r="T412" s="1"/>
  <c r="R413"/>
  <c r="R412" s="1"/>
  <c r="P413"/>
  <c r="P412" s="1"/>
  <c r="BK413"/>
  <c r="BK412" s="1"/>
  <c r="J412" s="1"/>
  <c r="J62" s="1"/>
  <c r="J413"/>
  <c r="BI409"/>
  <c r="BH409"/>
  <c r="BG409"/>
  <c r="BF409"/>
  <c r="T409"/>
  <c r="R409"/>
  <c r="P409"/>
  <c r="BK409"/>
  <c r="J409"/>
  <c r="BE409" s="1"/>
  <c r="BI408"/>
  <c r="BH408"/>
  <c r="BG408"/>
  <c r="BF408"/>
  <c r="T408"/>
  <c r="R408"/>
  <c r="P408"/>
  <c r="BK408"/>
  <c r="J408"/>
  <c r="BE408" s="1"/>
  <c r="BI402"/>
  <c r="BH402"/>
  <c r="BG402"/>
  <c r="BF402"/>
  <c r="T402"/>
  <c r="R402"/>
  <c r="P402"/>
  <c r="BK402"/>
  <c r="J402"/>
  <c r="BE402" s="1"/>
  <c r="BI397"/>
  <c r="BH397"/>
  <c r="BG397"/>
  <c r="BF397"/>
  <c r="T397"/>
  <c r="R397"/>
  <c r="P397"/>
  <c r="BK397"/>
  <c r="J397"/>
  <c r="BE397" s="1"/>
  <c r="BI392"/>
  <c r="BH392"/>
  <c r="BG392"/>
  <c r="BF392"/>
  <c r="BE392"/>
  <c r="T392"/>
  <c r="R392"/>
  <c r="P392"/>
  <c r="BK392"/>
  <c r="J392"/>
  <c r="BI388"/>
  <c r="BH388"/>
  <c r="BG388"/>
  <c r="BF388"/>
  <c r="BE388"/>
  <c r="T388"/>
  <c r="T387" s="1"/>
  <c r="R388"/>
  <c r="R387" s="1"/>
  <c r="P388"/>
  <c r="P387" s="1"/>
  <c r="BK388"/>
  <c r="BK387" s="1"/>
  <c r="J387" s="1"/>
  <c r="J61" s="1"/>
  <c r="J388"/>
  <c r="BI368"/>
  <c r="BH368"/>
  <c r="BG368"/>
  <c r="BF368"/>
  <c r="T368"/>
  <c r="R368"/>
  <c r="P368"/>
  <c r="BK368"/>
  <c r="J368"/>
  <c r="BE368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7"/>
  <c r="BH357"/>
  <c r="BG357"/>
  <c r="BF357"/>
  <c r="BE357"/>
  <c r="T357"/>
  <c r="T356" s="1"/>
  <c r="R357"/>
  <c r="R356" s="1"/>
  <c r="P357"/>
  <c r="P356" s="1"/>
  <c r="BK357"/>
  <c r="BK356" s="1"/>
  <c r="J356" s="1"/>
  <c r="J60" s="1"/>
  <c r="J357"/>
  <c r="BI353"/>
  <c r="BH353"/>
  <c r="BG353"/>
  <c r="BF353"/>
  <c r="T353"/>
  <c r="R353"/>
  <c r="P353"/>
  <c r="BK353"/>
  <c r="J353"/>
  <c r="BE353" s="1"/>
  <c r="BI349"/>
  <c r="BH349"/>
  <c r="BG349"/>
  <c r="BF349"/>
  <c r="T349"/>
  <c r="R349"/>
  <c r="P349"/>
  <c r="BK349"/>
  <c r="J349"/>
  <c r="BE349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3"/>
  <c r="BH333"/>
  <c r="BG333"/>
  <c r="BF333"/>
  <c r="BE333"/>
  <c r="T333"/>
  <c r="R333"/>
  <c r="P333"/>
  <c r="BK333"/>
  <c r="J333"/>
  <c r="BI328"/>
  <c r="BH328"/>
  <c r="BG328"/>
  <c r="BF328"/>
  <c r="BE328"/>
  <c r="T328"/>
  <c r="R328"/>
  <c r="P328"/>
  <c r="BK328"/>
  <c r="J328"/>
  <c r="BI323"/>
  <c r="BH323"/>
  <c r="BG323"/>
  <c r="BF323"/>
  <c r="BE323"/>
  <c r="T323"/>
  <c r="R323"/>
  <c r="P323"/>
  <c r="BK323"/>
  <c r="J323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BH290"/>
  <c r="BG290"/>
  <c r="BF290"/>
  <c r="BE290"/>
  <c r="T290"/>
  <c r="R290"/>
  <c r="P290"/>
  <c r="BK290"/>
  <c r="J290"/>
  <c r="BI285"/>
  <c r="BH285"/>
  <c r="BG285"/>
  <c r="BF285"/>
  <c r="BE285"/>
  <c r="T285"/>
  <c r="R285"/>
  <c r="P285"/>
  <c r="BK285"/>
  <c r="J285"/>
  <c r="BI280"/>
  <c r="BH280"/>
  <c r="BG280"/>
  <c r="BF280"/>
  <c r="BE280"/>
  <c r="T280"/>
  <c r="T279" s="1"/>
  <c r="R280"/>
  <c r="R279" s="1"/>
  <c r="P280"/>
  <c r="P279" s="1"/>
  <c r="BK280"/>
  <c r="BK279" s="1"/>
  <c r="J279" s="1"/>
  <c r="J59" s="1"/>
  <c r="J280"/>
  <c r="BI277"/>
  <c r="BH277"/>
  <c r="BG277"/>
  <c r="BF277"/>
  <c r="T277"/>
  <c r="R277"/>
  <c r="P277"/>
  <c r="BK277"/>
  <c r="J277"/>
  <c r="BE277" s="1"/>
  <c r="BI272"/>
  <c r="BH272"/>
  <c r="BG272"/>
  <c r="BF272"/>
  <c r="T272"/>
  <c r="R272"/>
  <c r="P272"/>
  <c r="BK272"/>
  <c r="J272"/>
  <c r="BE272" s="1"/>
  <c r="BI270"/>
  <c r="BH270"/>
  <c r="BG270"/>
  <c r="BF270"/>
  <c r="T270"/>
  <c r="R270"/>
  <c r="P270"/>
  <c r="BK270"/>
  <c r="J270"/>
  <c r="BE270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1"/>
  <c r="BH231"/>
  <c r="BG231"/>
  <c r="BF231"/>
  <c r="T231"/>
  <c r="R231"/>
  <c r="P231"/>
  <c r="BK231"/>
  <c r="J231"/>
  <c r="BE231" s="1"/>
  <c r="BI226"/>
  <c r="BH226"/>
  <c r="BG226"/>
  <c r="BF226"/>
  <c r="T226"/>
  <c r="R226"/>
  <c r="P226"/>
  <c r="BK226"/>
  <c r="J226"/>
  <c r="BE226" s="1"/>
  <c r="BI223"/>
  <c r="BH223"/>
  <c r="BG223"/>
  <c r="BF223"/>
  <c r="BE223"/>
  <c r="T223"/>
  <c r="R223"/>
  <c r="P223"/>
  <c r="BK223"/>
  <c r="J223"/>
  <c r="BI218"/>
  <c r="BH218"/>
  <c r="BG218"/>
  <c r="BF218"/>
  <c r="BE218"/>
  <c r="T218"/>
  <c r="R218"/>
  <c r="P218"/>
  <c r="BK218"/>
  <c r="J218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5"/>
  <c r="BH185"/>
  <c r="BG185"/>
  <c r="BF185"/>
  <c r="BE185"/>
  <c r="T185"/>
  <c r="R185"/>
  <c r="P185"/>
  <c r="BK185"/>
  <c r="J18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0"/>
  <c r="BH140"/>
  <c r="BG140"/>
  <c r="BF140"/>
  <c r="BE140"/>
  <c r="T140"/>
  <c r="R140"/>
  <c r="P140"/>
  <c r="BK140"/>
  <c r="J140"/>
  <c r="BI134"/>
  <c r="BH134"/>
  <c r="BG134"/>
  <c r="BF134"/>
  <c r="BE134"/>
  <c r="T134"/>
  <c r="R134"/>
  <c r="P134"/>
  <c r="BK134"/>
  <c r="J134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98"/>
  <c r="BH98"/>
  <c r="BG98"/>
  <c r="BF98"/>
  <c r="BE98"/>
  <c r="T98"/>
  <c r="R98"/>
  <c r="P98"/>
  <c r="BK98"/>
  <c r="J98"/>
  <c r="BI95"/>
  <c r="F34" s="1"/>
  <c r="BD68" i="1" s="1"/>
  <c r="BH95" i="17"/>
  <c r="F33" s="1"/>
  <c r="BC68" i="1" s="1"/>
  <c r="BG95" i="17"/>
  <c r="F32" s="1"/>
  <c r="BB68" i="1" s="1"/>
  <c r="BF95" i="17"/>
  <c r="F31" s="1"/>
  <c r="BA68" i="1" s="1"/>
  <c r="BE95" i="17"/>
  <c r="F30" s="1"/>
  <c r="AZ68" i="1" s="1"/>
  <c r="T95" i="17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Y67" i="1"/>
  <c r="AX67"/>
  <c r="BI513" i="16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R447"/>
  <c r="P447"/>
  <c r="BK447"/>
  <c r="J447"/>
  <c r="BE447" s="1"/>
  <c r="BI444"/>
  <c r="BH444"/>
  <c r="BG444"/>
  <c r="BF444"/>
  <c r="T444"/>
  <c r="R444"/>
  <c r="P444"/>
  <c r="BK444"/>
  <c r="J444"/>
  <c r="BE444" s="1"/>
  <c r="BI441"/>
  <c r="BH441"/>
  <c r="BG441"/>
  <c r="BF441"/>
  <c r="T441"/>
  <c r="R441"/>
  <c r="P441"/>
  <c r="BK441"/>
  <c r="J441"/>
  <c r="BE441" s="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T408" s="1"/>
  <c r="R409"/>
  <c r="R408" s="1"/>
  <c r="P409"/>
  <c r="P408" s="1"/>
  <c r="BK409"/>
  <c r="BK408" s="1"/>
  <c r="J408" s="1"/>
  <c r="J65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T298" s="1"/>
  <c r="R299"/>
  <c r="R298" s="1"/>
  <c r="P299"/>
  <c r="P298" s="1"/>
  <c r="BK299"/>
  <c r="BK298" s="1"/>
  <c r="J298" s="1"/>
  <c r="J63" s="1"/>
  <c r="J299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T217"/>
  <c r="R217"/>
  <c r="P217"/>
  <c r="BK217"/>
  <c r="J217"/>
  <c r="BE217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J33" s="1"/>
  <c r="AW67" i="1" s="1"/>
  <c r="BE90" i="16"/>
  <c r="T90"/>
  <c r="T89" s="1"/>
  <c r="R90"/>
  <c r="R89" s="1"/>
  <c r="R88" s="1"/>
  <c r="P90"/>
  <c r="P89" s="1"/>
  <c r="BK90"/>
  <c r="BK89" s="1"/>
  <c r="J89" s="1"/>
  <c r="J61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47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T209" s="1"/>
  <c r="R210"/>
  <c r="R209" s="1"/>
  <c r="P210"/>
  <c r="P209" s="1"/>
  <c r="BK210"/>
  <c r="BK209" s="1"/>
  <c r="J209" s="1"/>
  <c r="J63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T93"/>
  <c r="R93"/>
  <c r="P93"/>
  <c r="BK93"/>
  <c r="J93"/>
  <c r="BE93" s="1"/>
  <c r="BI90"/>
  <c r="BH90"/>
  <c r="BG90"/>
  <c r="BF90"/>
  <c r="T90"/>
  <c r="R90"/>
  <c r="P90"/>
  <c r="BK90"/>
  <c r="J90"/>
  <c r="BE90" s="1"/>
  <c r="BI87"/>
  <c r="F36" s="1"/>
  <c r="BD66" i="1" s="1"/>
  <c r="BH87" i="15"/>
  <c r="F35" s="1"/>
  <c r="BC66" i="1" s="1"/>
  <c r="BG87" i="15"/>
  <c r="F34" s="1"/>
  <c r="BB66" i="1" s="1"/>
  <c r="BF87" i="15"/>
  <c r="T87"/>
  <c r="R87"/>
  <c r="R86" s="1"/>
  <c r="R85" s="1"/>
  <c r="P87"/>
  <c r="BK87"/>
  <c r="BK86" s="1"/>
  <c r="J87"/>
  <c r="BE87" s="1"/>
  <c r="F82"/>
  <c r="J81"/>
  <c r="F81"/>
  <c r="F79"/>
  <c r="E77"/>
  <c r="E73"/>
  <c r="J55"/>
  <c r="F55"/>
  <c r="J53"/>
  <c r="F53"/>
  <c r="E51"/>
  <c r="J20"/>
  <c r="E20"/>
  <c r="F56" s="1"/>
  <c r="J19"/>
  <c r="J14"/>
  <c r="J79" s="1"/>
  <c r="E7"/>
  <c r="E47" s="1"/>
  <c r="BK590" i="14"/>
  <c r="J590" s="1"/>
  <c r="J84" s="1"/>
  <c r="BK566"/>
  <c r="BK550"/>
  <c r="J550" s="1"/>
  <c r="J80" s="1"/>
  <c r="BK379"/>
  <c r="BK362"/>
  <c r="J362" s="1"/>
  <c r="J76" s="1"/>
  <c r="R349"/>
  <c r="BK300"/>
  <c r="BK283"/>
  <c r="J283" s="1"/>
  <c r="J72" s="1"/>
  <c r="BK239"/>
  <c r="BK222"/>
  <c r="J222" s="1"/>
  <c r="J68" s="1"/>
  <c r="R203"/>
  <c r="BK177"/>
  <c r="BK158"/>
  <c r="J158" s="1"/>
  <c r="J64" s="1"/>
  <c r="R136"/>
  <c r="BK108"/>
  <c r="AY65" i="1"/>
  <c r="AX65"/>
  <c r="BI603" i="14"/>
  <c r="BH603"/>
  <c r="BG603"/>
  <c r="BF603"/>
  <c r="T603"/>
  <c r="R603"/>
  <c r="P603"/>
  <c r="BK603"/>
  <c r="J603"/>
  <c r="BE603" s="1"/>
  <c r="BI602"/>
  <c r="BH602"/>
  <c r="BG602"/>
  <c r="BF602"/>
  <c r="T602"/>
  <c r="R602"/>
  <c r="P602"/>
  <c r="BK602"/>
  <c r="J602"/>
  <c r="BE602" s="1"/>
  <c r="BI601"/>
  <c r="BH601"/>
  <c r="BG601"/>
  <c r="BF601"/>
  <c r="T601"/>
  <c r="R601"/>
  <c r="P601"/>
  <c r="BK601"/>
  <c r="J601"/>
  <c r="BE601" s="1"/>
  <c r="BI598"/>
  <c r="BH598"/>
  <c r="BG598"/>
  <c r="BF598"/>
  <c r="T598"/>
  <c r="R598"/>
  <c r="P598"/>
  <c r="BK598"/>
  <c r="J598"/>
  <c r="BE598" s="1"/>
  <c r="BI597"/>
  <c r="BH597"/>
  <c r="BG597"/>
  <c r="BF597"/>
  <c r="T597"/>
  <c r="R597"/>
  <c r="P597"/>
  <c r="BK597"/>
  <c r="J597"/>
  <c r="BE597" s="1"/>
  <c r="BI596"/>
  <c r="BH596"/>
  <c r="BG596"/>
  <c r="BF596"/>
  <c r="T596"/>
  <c r="R596"/>
  <c r="P596"/>
  <c r="BK596"/>
  <c r="J596"/>
  <c r="BE596" s="1"/>
  <c r="BI595"/>
  <c r="BH595"/>
  <c r="BG595"/>
  <c r="BF595"/>
  <c r="T595"/>
  <c r="R595"/>
  <c r="P595"/>
  <c r="BK595"/>
  <c r="J595"/>
  <c r="BE595" s="1"/>
  <c r="BI592"/>
  <c r="BH592"/>
  <c r="BG592"/>
  <c r="BF592"/>
  <c r="T592"/>
  <c r="R592"/>
  <c r="P592"/>
  <c r="P590" s="1"/>
  <c r="BK592"/>
  <c r="J592"/>
  <c r="BE592" s="1"/>
  <c r="BI591"/>
  <c r="BH591"/>
  <c r="BG591"/>
  <c r="BF591"/>
  <c r="T591"/>
  <c r="T590" s="1"/>
  <c r="R591"/>
  <c r="R590" s="1"/>
  <c r="P591"/>
  <c r="BK591"/>
  <c r="J591"/>
  <c r="BE591" s="1"/>
  <c r="BI587"/>
  <c r="BH587"/>
  <c r="BG587"/>
  <c r="BF587"/>
  <c r="BE587"/>
  <c r="T587"/>
  <c r="R587"/>
  <c r="P587"/>
  <c r="BK587"/>
  <c r="J587"/>
  <c r="BI584"/>
  <c r="BH584"/>
  <c r="BG584"/>
  <c r="BF584"/>
  <c r="BE584"/>
  <c r="T584"/>
  <c r="R584"/>
  <c r="P584"/>
  <c r="BK584"/>
  <c r="J584"/>
  <c r="BI581"/>
  <c r="BH581"/>
  <c r="BG581"/>
  <c r="BF581"/>
  <c r="BE581"/>
  <c r="T581"/>
  <c r="R581"/>
  <c r="P581"/>
  <c r="BK581"/>
  <c r="J581"/>
  <c r="BI578"/>
  <c r="BH578"/>
  <c r="BG578"/>
  <c r="BF578"/>
  <c r="BE578"/>
  <c r="T578"/>
  <c r="T577" s="1"/>
  <c r="R578"/>
  <c r="R577" s="1"/>
  <c r="P578"/>
  <c r="P577" s="1"/>
  <c r="BK578"/>
  <c r="BK577" s="1"/>
  <c r="J577" s="1"/>
  <c r="J83" s="1"/>
  <c r="J578"/>
  <c r="BI574"/>
  <c r="BH574"/>
  <c r="BG574"/>
  <c r="BF574"/>
  <c r="T574"/>
  <c r="R574"/>
  <c r="P574"/>
  <c r="BK574"/>
  <c r="J574"/>
  <c r="BE574" s="1"/>
  <c r="BI571"/>
  <c r="BH571"/>
  <c r="BG571"/>
  <c r="BF571"/>
  <c r="T571"/>
  <c r="R571"/>
  <c r="P571"/>
  <c r="BK571"/>
  <c r="J571"/>
  <c r="BE571" s="1"/>
  <c r="BI570"/>
  <c r="BH570"/>
  <c r="BG570"/>
  <c r="BF570"/>
  <c r="T570"/>
  <c r="R570"/>
  <c r="P570"/>
  <c r="BK570"/>
  <c r="J570"/>
  <c r="BE570" s="1"/>
  <c r="BI567"/>
  <c r="BH567"/>
  <c r="BG567"/>
  <c r="BF567"/>
  <c r="T567"/>
  <c r="T566" s="1"/>
  <c r="T565" s="1"/>
  <c r="R567"/>
  <c r="R566" s="1"/>
  <c r="R565" s="1"/>
  <c r="P567"/>
  <c r="P566" s="1"/>
  <c r="P565" s="1"/>
  <c r="BK567"/>
  <c r="J567"/>
  <c r="BE567" s="1"/>
  <c r="BI564"/>
  <c r="BH564"/>
  <c r="BG564"/>
  <c r="BF564"/>
  <c r="T564"/>
  <c r="R564"/>
  <c r="P564"/>
  <c r="BK564"/>
  <c r="J564"/>
  <c r="BE564" s="1"/>
  <c r="BI563"/>
  <c r="BH563"/>
  <c r="BG563"/>
  <c r="BF563"/>
  <c r="T563"/>
  <c r="R563"/>
  <c r="P563"/>
  <c r="BK563"/>
  <c r="J563"/>
  <c r="BE563" s="1"/>
  <c r="BI562"/>
  <c r="BH562"/>
  <c r="BG562"/>
  <c r="BF562"/>
  <c r="T562"/>
  <c r="R562"/>
  <c r="P562"/>
  <c r="BK562"/>
  <c r="J562"/>
  <c r="BE562" s="1"/>
  <c r="BI559"/>
  <c r="BH559"/>
  <c r="BG559"/>
  <c r="BF559"/>
  <c r="T559"/>
  <c r="R559"/>
  <c r="P559"/>
  <c r="BK559"/>
  <c r="J559"/>
  <c r="BE559" s="1"/>
  <c r="BI558"/>
  <c r="BH558"/>
  <c r="BG558"/>
  <c r="BF558"/>
  <c r="T558"/>
  <c r="R558"/>
  <c r="P558"/>
  <c r="BK558"/>
  <c r="J558"/>
  <c r="BE558" s="1"/>
  <c r="BI557"/>
  <c r="BH557"/>
  <c r="BG557"/>
  <c r="BF557"/>
  <c r="T557"/>
  <c r="R557"/>
  <c r="P557"/>
  <c r="BK557"/>
  <c r="J557"/>
  <c r="BE557" s="1"/>
  <c r="BI556"/>
  <c r="BH556"/>
  <c r="BG556"/>
  <c r="BF556"/>
  <c r="T556"/>
  <c r="R556"/>
  <c r="P556"/>
  <c r="BK556"/>
  <c r="J556"/>
  <c r="BE556" s="1"/>
  <c r="BI553"/>
  <c r="BH553"/>
  <c r="BG553"/>
  <c r="BF553"/>
  <c r="T553"/>
  <c r="R553"/>
  <c r="P553"/>
  <c r="BK553"/>
  <c r="J553"/>
  <c r="BE553" s="1"/>
  <c r="BI552"/>
  <c r="BH552"/>
  <c r="BG552"/>
  <c r="BF552"/>
  <c r="T552"/>
  <c r="R552"/>
  <c r="P552"/>
  <c r="P550" s="1"/>
  <c r="BK552"/>
  <c r="J552"/>
  <c r="BE552" s="1"/>
  <c r="BI551"/>
  <c r="BH551"/>
  <c r="BG551"/>
  <c r="BF551"/>
  <c r="T551"/>
  <c r="T550" s="1"/>
  <c r="R551"/>
  <c r="R550" s="1"/>
  <c r="P551"/>
  <c r="BK551"/>
  <c r="J551"/>
  <c r="BE551" s="1"/>
  <c r="BI547"/>
  <c r="BH547"/>
  <c r="BG547"/>
  <c r="BF547"/>
  <c r="BE547"/>
  <c r="T547"/>
  <c r="R547"/>
  <c r="P547"/>
  <c r="BK547"/>
  <c r="J547"/>
  <c r="BI544"/>
  <c r="BH544"/>
  <c r="BG544"/>
  <c r="BF544"/>
  <c r="BE544"/>
  <c r="T544"/>
  <c r="R544"/>
  <c r="P544"/>
  <c r="BK544"/>
  <c r="J544"/>
  <c r="BI541"/>
  <c r="BH541"/>
  <c r="BG541"/>
  <c r="BF541"/>
  <c r="BE541"/>
  <c r="T541"/>
  <c r="R541"/>
  <c r="P541"/>
  <c r="BK541"/>
  <c r="J541"/>
  <c r="BI538"/>
  <c r="BH538"/>
  <c r="BG538"/>
  <c r="BF538"/>
  <c r="BE538"/>
  <c r="T538"/>
  <c r="R538"/>
  <c r="P538"/>
  <c r="BK538"/>
  <c r="J538"/>
  <c r="BI535"/>
  <c r="BH535"/>
  <c r="BG535"/>
  <c r="BF535"/>
  <c r="BE535"/>
  <c r="T535"/>
  <c r="R535"/>
  <c r="P535"/>
  <c r="BK535"/>
  <c r="J535"/>
  <c r="BI532"/>
  <c r="BH532"/>
  <c r="BG532"/>
  <c r="BF532"/>
  <c r="BE532"/>
  <c r="T532"/>
  <c r="R532"/>
  <c r="P532"/>
  <c r="BK532"/>
  <c r="J532"/>
  <c r="BI529"/>
  <c r="BH529"/>
  <c r="BG529"/>
  <c r="BF529"/>
  <c r="BE529"/>
  <c r="T529"/>
  <c r="R529"/>
  <c r="P529"/>
  <c r="BK529"/>
  <c r="J529"/>
  <c r="BI526"/>
  <c r="BH526"/>
  <c r="BG526"/>
  <c r="BF526"/>
  <c r="BE526"/>
  <c r="T526"/>
  <c r="R526"/>
  <c r="P526"/>
  <c r="BK526"/>
  <c r="J526"/>
  <c r="BI523"/>
  <c r="BH523"/>
  <c r="BG523"/>
  <c r="BF523"/>
  <c r="BE523"/>
  <c r="T523"/>
  <c r="R523"/>
  <c r="P523"/>
  <c r="BK523"/>
  <c r="J523"/>
  <c r="BI520"/>
  <c r="BH520"/>
  <c r="BG520"/>
  <c r="BF520"/>
  <c r="BE520"/>
  <c r="T520"/>
  <c r="R520"/>
  <c r="P520"/>
  <c r="BK520"/>
  <c r="J520"/>
  <c r="BI517"/>
  <c r="BH517"/>
  <c r="BG517"/>
  <c r="BF517"/>
  <c r="BE517"/>
  <c r="T517"/>
  <c r="T516" s="1"/>
  <c r="R517"/>
  <c r="R516" s="1"/>
  <c r="P517"/>
  <c r="P516" s="1"/>
  <c r="BK517"/>
  <c r="BK516" s="1"/>
  <c r="J516" s="1"/>
  <c r="J79" s="1"/>
  <c r="J517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4"/>
  <c r="BH494"/>
  <c r="BG494"/>
  <c r="BF494"/>
  <c r="T494"/>
  <c r="R494"/>
  <c r="P494"/>
  <c r="BK494"/>
  <c r="J494"/>
  <c r="BE494" s="1"/>
  <c r="BI491"/>
  <c r="BH491"/>
  <c r="BG491"/>
  <c r="BF491"/>
  <c r="T491"/>
  <c r="R491"/>
  <c r="P491"/>
  <c r="BK491"/>
  <c r="J491"/>
  <c r="BE491" s="1"/>
  <c r="BI488"/>
  <c r="BH488"/>
  <c r="BG488"/>
  <c r="BF488"/>
  <c r="T488"/>
  <c r="R488"/>
  <c r="P488"/>
  <c r="BK488"/>
  <c r="J488"/>
  <c r="BE488" s="1"/>
  <c r="BI485"/>
  <c r="BH485"/>
  <c r="BG485"/>
  <c r="BF485"/>
  <c r="T485"/>
  <c r="R485"/>
  <c r="P485"/>
  <c r="BK485"/>
  <c r="J485"/>
  <c r="BE485" s="1"/>
  <c r="BI482"/>
  <c r="BH482"/>
  <c r="BG482"/>
  <c r="BF482"/>
  <c r="T482"/>
  <c r="R482"/>
  <c r="P482"/>
  <c r="BK482"/>
  <c r="J482"/>
  <c r="BE482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3"/>
  <c r="BH473"/>
  <c r="BG473"/>
  <c r="BF473"/>
  <c r="T473"/>
  <c r="R473"/>
  <c r="P473"/>
  <c r="BK473"/>
  <c r="J473"/>
  <c r="BE473" s="1"/>
  <c r="BI470"/>
  <c r="BH470"/>
  <c r="BG470"/>
  <c r="BF470"/>
  <c r="T470"/>
  <c r="R470"/>
  <c r="P470"/>
  <c r="BK470"/>
  <c r="J470"/>
  <c r="BE470" s="1"/>
  <c r="BI467"/>
  <c r="BH467"/>
  <c r="BG467"/>
  <c r="BF467"/>
  <c r="T467"/>
  <c r="R467"/>
  <c r="P467"/>
  <c r="BK467"/>
  <c r="J467"/>
  <c r="BE467" s="1"/>
  <c r="BI464"/>
  <c r="BH464"/>
  <c r="BG464"/>
  <c r="BF464"/>
  <c r="T464"/>
  <c r="R464"/>
  <c r="P464"/>
  <c r="BK464"/>
  <c r="J464"/>
  <c r="BE464" s="1"/>
  <c r="BI461"/>
  <c r="BH461"/>
  <c r="BG461"/>
  <c r="BF461"/>
  <c r="T461"/>
  <c r="R461"/>
  <c r="P461"/>
  <c r="BK461"/>
  <c r="J461"/>
  <c r="BE461" s="1"/>
  <c r="BI458"/>
  <c r="BH458"/>
  <c r="BG458"/>
  <c r="BF458"/>
  <c r="T458"/>
  <c r="R458"/>
  <c r="P458"/>
  <c r="BK458"/>
  <c r="J458"/>
  <c r="BE458" s="1"/>
  <c r="BI455"/>
  <c r="BH455"/>
  <c r="BG455"/>
  <c r="BF455"/>
  <c r="T455"/>
  <c r="R455"/>
  <c r="P455"/>
  <c r="BK455"/>
  <c r="J455"/>
  <c r="BE455" s="1"/>
  <c r="BI452"/>
  <c r="BH452"/>
  <c r="BG452"/>
  <c r="BF452"/>
  <c r="T452"/>
  <c r="R452"/>
  <c r="P452"/>
  <c r="BK452"/>
  <c r="J452"/>
  <c r="BE452" s="1"/>
  <c r="BI449"/>
  <c r="BH449"/>
  <c r="BG449"/>
  <c r="BF449"/>
  <c r="T449"/>
  <c r="R449"/>
  <c r="P449"/>
  <c r="BK449"/>
  <c r="J449"/>
  <c r="BE449" s="1"/>
  <c r="BI446"/>
  <c r="BH446"/>
  <c r="BG446"/>
  <c r="BF446"/>
  <c r="T446"/>
  <c r="R446"/>
  <c r="P446"/>
  <c r="BK446"/>
  <c r="J446"/>
  <c r="BE446" s="1"/>
  <c r="BI443"/>
  <c r="BH443"/>
  <c r="BG443"/>
  <c r="BF443"/>
  <c r="T443"/>
  <c r="R443"/>
  <c r="P443"/>
  <c r="BK443"/>
  <c r="J443"/>
  <c r="BE443" s="1"/>
  <c r="BI440"/>
  <c r="BH440"/>
  <c r="BG440"/>
  <c r="BF440"/>
  <c r="T440"/>
  <c r="R440"/>
  <c r="P440"/>
  <c r="BK440"/>
  <c r="J440"/>
  <c r="BE440" s="1"/>
  <c r="BI437"/>
  <c r="BH437"/>
  <c r="BG437"/>
  <c r="BF437"/>
  <c r="T437"/>
  <c r="R437"/>
  <c r="P437"/>
  <c r="BK437"/>
  <c r="J437"/>
  <c r="BE437" s="1"/>
  <c r="BI434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T379" s="1"/>
  <c r="T378" s="1"/>
  <c r="R380"/>
  <c r="R379" s="1"/>
  <c r="R378" s="1"/>
  <c r="P380"/>
  <c r="P379" s="1"/>
  <c r="P378" s="1"/>
  <c r="BK380"/>
  <c r="J380"/>
  <c r="BE380" s="1"/>
  <c r="BI377"/>
  <c r="BH377"/>
  <c r="BG377"/>
  <c r="BF377"/>
  <c r="T377"/>
  <c r="R377"/>
  <c r="P377"/>
  <c r="BK377"/>
  <c r="J377"/>
  <c r="BE377" s="1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7"/>
  <c r="BH367"/>
  <c r="BG367"/>
  <c r="BF367"/>
  <c r="T367"/>
  <c r="R367"/>
  <c r="P367"/>
  <c r="BK367"/>
  <c r="J367"/>
  <c r="BE367" s="1"/>
  <c r="BI366"/>
  <c r="BH366"/>
  <c r="BG366"/>
  <c r="BF366"/>
  <c r="T366"/>
  <c r="R366"/>
  <c r="P366"/>
  <c r="BK366"/>
  <c r="J366"/>
  <c r="BE366" s="1"/>
  <c r="BI363"/>
  <c r="BH363"/>
  <c r="BG363"/>
  <c r="BF363"/>
  <c r="T363"/>
  <c r="T362" s="1"/>
  <c r="R363"/>
  <c r="R362" s="1"/>
  <c r="P363"/>
  <c r="P362" s="1"/>
  <c r="BK363"/>
  <c r="J363"/>
  <c r="BE363" s="1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T349" s="1"/>
  <c r="R350"/>
  <c r="P350"/>
  <c r="P349" s="1"/>
  <c r="BK350"/>
  <c r="BK349" s="1"/>
  <c r="J349" s="1"/>
  <c r="J75" s="1"/>
  <c r="J350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R328"/>
  <c r="P328"/>
  <c r="BK328"/>
  <c r="J328"/>
  <c r="BE328" s="1"/>
  <c r="BI325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T300" s="1"/>
  <c r="T299" s="1"/>
  <c r="R304"/>
  <c r="P304"/>
  <c r="BK304"/>
  <c r="J304"/>
  <c r="BE304" s="1"/>
  <c r="BI301"/>
  <c r="BH301"/>
  <c r="BG301"/>
  <c r="BF301"/>
  <c r="T301"/>
  <c r="R301"/>
  <c r="R300" s="1"/>
  <c r="R299" s="1"/>
  <c r="P301"/>
  <c r="P300" s="1"/>
  <c r="P299" s="1"/>
  <c r="BK301"/>
  <c r="J301"/>
  <c r="BE301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T290"/>
  <c r="R290"/>
  <c r="P290"/>
  <c r="BK290"/>
  <c r="J290"/>
  <c r="BE290" s="1"/>
  <c r="BI287"/>
  <c r="BH287"/>
  <c r="BG287"/>
  <c r="BF287"/>
  <c r="T287"/>
  <c r="R287"/>
  <c r="P287"/>
  <c r="P283" s="1"/>
  <c r="BK287"/>
  <c r="J287"/>
  <c r="BE287" s="1"/>
  <c r="BI284"/>
  <c r="BH284"/>
  <c r="BG284"/>
  <c r="BF284"/>
  <c r="T284"/>
  <c r="T283" s="1"/>
  <c r="R284"/>
  <c r="R283" s="1"/>
  <c r="P284"/>
  <c r="BK284"/>
  <c r="J284"/>
  <c r="BE284" s="1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F34" s="1"/>
  <c r="BB65" i="1" s="1"/>
  <c r="BF265" i="14"/>
  <c r="BE265"/>
  <c r="T265"/>
  <c r="T264" s="1"/>
  <c r="R265"/>
  <c r="R264" s="1"/>
  <c r="P265"/>
  <c r="P264" s="1"/>
  <c r="BK265"/>
  <c r="BK264" s="1"/>
  <c r="J264" s="1"/>
  <c r="J71" s="1"/>
  <c r="J265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T239" s="1"/>
  <c r="T238" s="1"/>
  <c r="R240"/>
  <c r="R239" s="1"/>
  <c r="R238" s="1"/>
  <c r="P240"/>
  <c r="P239" s="1"/>
  <c r="P238" s="1"/>
  <c r="BK240"/>
  <c r="J240"/>
  <c r="BE240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6"/>
  <c r="BH226"/>
  <c r="BG226"/>
  <c r="BF226"/>
  <c r="T226"/>
  <c r="R226"/>
  <c r="P226"/>
  <c r="BK226"/>
  <c r="J226"/>
  <c r="BE226" s="1"/>
  <c r="BI223"/>
  <c r="BH223"/>
  <c r="BG223"/>
  <c r="BF223"/>
  <c r="T223"/>
  <c r="T222" s="1"/>
  <c r="R223"/>
  <c r="R222" s="1"/>
  <c r="P223"/>
  <c r="P222" s="1"/>
  <c r="BK223"/>
  <c r="J223"/>
  <c r="BE223" s="1"/>
  <c r="BI219"/>
  <c r="BH219"/>
  <c r="BG219"/>
  <c r="BF219"/>
  <c r="BE219"/>
  <c r="T219"/>
  <c r="R219"/>
  <c r="P219"/>
  <c r="BK219"/>
  <c r="J219"/>
  <c r="BI216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T203" s="1"/>
  <c r="R204"/>
  <c r="P204"/>
  <c r="P203" s="1"/>
  <c r="BK204"/>
  <c r="BK203" s="1"/>
  <c r="J203" s="1"/>
  <c r="J67" s="1"/>
  <c r="J204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7"/>
  <c r="BH187"/>
  <c r="BG187"/>
  <c r="BF187"/>
  <c r="T187"/>
  <c r="R187"/>
  <c r="P187"/>
  <c r="BK187"/>
  <c r="J187"/>
  <c r="BE187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T177" s="1"/>
  <c r="R178"/>
  <c r="R177" s="1"/>
  <c r="R176" s="1"/>
  <c r="P178"/>
  <c r="P177" s="1"/>
  <c r="P176" s="1"/>
  <c r="BK178"/>
  <c r="J178"/>
  <c r="BE178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T158" s="1"/>
  <c r="R159"/>
  <c r="R158" s="1"/>
  <c r="P159"/>
  <c r="P158" s="1"/>
  <c r="BK159"/>
  <c r="J159"/>
  <c r="BE159" s="1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F36" s="1"/>
  <c r="BD65" i="1" s="1"/>
  <c r="BH137" i="14"/>
  <c r="BG137"/>
  <c r="BF137"/>
  <c r="BE137"/>
  <c r="T137"/>
  <c r="T136" s="1"/>
  <c r="R137"/>
  <c r="P137"/>
  <c r="P136" s="1"/>
  <c r="BK137"/>
  <c r="BK136" s="1"/>
  <c r="J136" s="1"/>
  <c r="J63" s="1"/>
  <c r="J137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 s="1"/>
  <c r="BI112"/>
  <c r="BH112"/>
  <c r="BG112"/>
  <c r="BF112"/>
  <c r="T112"/>
  <c r="R112"/>
  <c r="P112"/>
  <c r="BK112"/>
  <c r="J112"/>
  <c r="BE112" s="1"/>
  <c r="BI109"/>
  <c r="BH109"/>
  <c r="BG109"/>
  <c r="BF109"/>
  <c r="T109"/>
  <c r="T108" s="1"/>
  <c r="T107" s="1"/>
  <c r="R109"/>
  <c r="R108" s="1"/>
  <c r="R107" s="1"/>
  <c r="R106" s="1"/>
  <c r="P109"/>
  <c r="P108" s="1"/>
  <c r="P107" s="1"/>
  <c r="P106" s="1"/>
  <c r="AU65" i="1" s="1"/>
  <c r="BK109" i="14"/>
  <c r="J109"/>
  <c r="BE109" s="1"/>
  <c r="J32" s="1"/>
  <c r="AV65" i="1" s="1"/>
  <c r="J102" i="14"/>
  <c r="F102"/>
  <c r="J100"/>
  <c r="F100"/>
  <c r="E98"/>
  <c r="F56"/>
  <c r="J55"/>
  <c r="F55"/>
  <c r="F53"/>
  <c r="E51"/>
  <c r="E47"/>
  <c r="J20"/>
  <c r="E20"/>
  <c r="F103" s="1"/>
  <c r="J19"/>
  <c r="J14"/>
  <c r="J53" s="1"/>
  <c r="E7"/>
  <c r="E94" s="1"/>
  <c r="R245" i="13"/>
  <c r="T236"/>
  <c r="P236"/>
  <c r="BK236"/>
  <c r="J236" s="1"/>
  <c r="J64" s="1"/>
  <c r="R174"/>
  <c r="J174"/>
  <c r="J63" s="1"/>
  <c r="T89"/>
  <c r="P89"/>
  <c r="R88"/>
  <c r="R87" s="1"/>
  <c r="AY64" i="1"/>
  <c r="AX64"/>
  <c r="F36" i="13"/>
  <c r="BD64" i="1" s="1"/>
  <c r="BI248" i="13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6"/>
  <c r="BH246"/>
  <c r="BG246"/>
  <c r="BF246"/>
  <c r="T246"/>
  <c r="T245" s="1"/>
  <c r="R246"/>
  <c r="P246"/>
  <c r="P245" s="1"/>
  <c r="BK246"/>
  <c r="BK245" s="1"/>
  <c r="J245" s="1"/>
  <c r="J65" s="1"/>
  <c r="J246"/>
  <c r="BE246" s="1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37"/>
  <c r="BH237"/>
  <c r="BG237"/>
  <c r="BF237"/>
  <c r="BE237"/>
  <c r="T237"/>
  <c r="R237"/>
  <c r="R236" s="1"/>
  <c r="P237"/>
  <c r="BK237"/>
  <c r="J237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0"/>
  <c r="BH190"/>
  <c r="BG190"/>
  <c r="BF190"/>
  <c r="T190"/>
  <c r="R190"/>
  <c r="P190"/>
  <c r="BK190"/>
  <c r="J190"/>
  <c r="BE190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80"/>
  <c r="BH180"/>
  <c r="BG180"/>
  <c r="BF180"/>
  <c r="F33" s="1"/>
  <c r="BA64" i="1" s="1"/>
  <c r="T180" i="13"/>
  <c r="R180"/>
  <c r="P180"/>
  <c r="BK180"/>
  <c r="J180"/>
  <c r="BE180" s="1"/>
  <c r="BI175"/>
  <c r="BH175"/>
  <c r="BG175"/>
  <c r="BF175"/>
  <c r="T175"/>
  <c r="T174" s="1"/>
  <c r="R175"/>
  <c r="P175"/>
  <c r="P174" s="1"/>
  <c r="BK175"/>
  <c r="BK174" s="1"/>
  <c r="J175"/>
  <c r="BE175" s="1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0"/>
  <c r="BH90"/>
  <c r="F35" s="1"/>
  <c r="BC64" i="1" s="1"/>
  <c r="BG90" i="13"/>
  <c r="F34" s="1"/>
  <c r="BB64" i="1" s="1"/>
  <c r="BF90" i="13"/>
  <c r="J33" s="1"/>
  <c r="AW64" i="1" s="1"/>
  <c r="BE90" i="13"/>
  <c r="T90"/>
  <c r="R90"/>
  <c r="R89" s="1"/>
  <c r="P90"/>
  <c r="BK90"/>
  <c r="BK89" s="1"/>
  <c r="J90"/>
  <c r="F84"/>
  <c r="J83"/>
  <c r="F83"/>
  <c r="F81"/>
  <c r="E79"/>
  <c r="E75"/>
  <c r="J55"/>
  <c r="F55"/>
  <c r="J53"/>
  <c r="F53"/>
  <c r="E51"/>
  <c r="J20"/>
  <c r="E20"/>
  <c r="F56" s="1"/>
  <c r="J19"/>
  <c r="J14"/>
  <c r="J81" s="1"/>
  <c r="E7"/>
  <c r="E47" s="1"/>
  <c r="BK1753" i="12"/>
  <c r="J1753" s="1"/>
  <c r="J90" s="1"/>
  <c r="R1744"/>
  <c r="BK1658"/>
  <c r="J1658" s="1"/>
  <c r="J88" s="1"/>
  <c r="AY63" i="1"/>
  <c r="AX63"/>
  <c r="BI1760" i="12"/>
  <c r="BH1760"/>
  <c r="BG1760"/>
  <c r="BF1760"/>
  <c r="T1760"/>
  <c r="R1760"/>
  <c r="P1760"/>
  <c r="BK1760"/>
  <c r="J1760"/>
  <c r="BE1760" s="1"/>
  <c r="BI1758"/>
  <c r="BH1758"/>
  <c r="BG1758"/>
  <c r="BF1758"/>
  <c r="T1758"/>
  <c r="R1758"/>
  <c r="P1758"/>
  <c r="BK1758"/>
  <c r="J1758"/>
  <c r="BE1758" s="1"/>
  <c r="BI1756"/>
  <c r="BH1756"/>
  <c r="BG1756"/>
  <c r="BF1756"/>
  <c r="T1756"/>
  <c r="R1756"/>
  <c r="P1756"/>
  <c r="BK1756"/>
  <c r="J1756"/>
  <c r="BE1756" s="1"/>
  <c r="BI1755"/>
  <c r="BH1755"/>
  <c r="BG1755"/>
  <c r="BF1755"/>
  <c r="T1755"/>
  <c r="R1755"/>
  <c r="P1755"/>
  <c r="BK1755"/>
  <c r="J1755"/>
  <c r="BE1755" s="1"/>
  <c r="BI1754"/>
  <c r="BH1754"/>
  <c r="BG1754"/>
  <c r="BF1754"/>
  <c r="T1754"/>
  <c r="T1753" s="1"/>
  <c r="R1754"/>
  <c r="R1753" s="1"/>
  <c r="P1754"/>
  <c r="P1753" s="1"/>
  <c r="BK1754"/>
  <c r="J1754"/>
  <c r="BE1754" s="1"/>
  <c r="BI1751"/>
  <c r="BH1751"/>
  <c r="BG1751"/>
  <c r="BF1751"/>
  <c r="BE1751"/>
  <c r="T1751"/>
  <c r="R1751"/>
  <c r="P1751"/>
  <c r="BK1751"/>
  <c r="J1751"/>
  <c r="BI1749"/>
  <c r="BH1749"/>
  <c r="BG1749"/>
  <c r="BF1749"/>
  <c r="BE1749"/>
  <c r="T1749"/>
  <c r="R1749"/>
  <c r="P1749"/>
  <c r="BK1749"/>
  <c r="J1749"/>
  <c r="BI1747"/>
  <c r="BH1747"/>
  <c r="BG1747"/>
  <c r="BF1747"/>
  <c r="BE1747"/>
  <c r="T1747"/>
  <c r="R1747"/>
  <c r="P1747"/>
  <c r="BK1747"/>
  <c r="J1747"/>
  <c r="BI1746"/>
  <c r="BH1746"/>
  <c r="BG1746"/>
  <c r="BF1746"/>
  <c r="BE1746"/>
  <c r="T1746"/>
  <c r="R1746"/>
  <c r="P1746"/>
  <c r="BK1746"/>
  <c r="J1746"/>
  <c r="BI1745"/>
  <c r="BH1745"/>
  <c r="BG1745"/>
  <c r="BF1745"/>
  <c r="BE1745"/>
  <c r="T1745"/>
  <c r="T1744" s="1"/>
  <c r="R1745"/>
  <c r="P1745"/>
  <c r="P1744" s="1"/>
  <c r="BK1745"/>
  <c r="BK1744" s="1"/>
  <c r="J1744" s="1"/>
  <c r="J89" s="1"/>
  <c r="J1745"/>
  <c r="BI1743"/>
  <c r="BH1743"/>
  <c r="BG1743"/>
  <c r="BF1743"/>
  <c r="T1743"/>
  <c r="R1743"/>
  <c r="P1743"/>
  <c r="BK1743"/>
  <c r="J1743"/>
  <c r="BE1743" s="1"/>
  <c r="BI1740"/>
  <c r="BH1740"/>
  <c r="BG1740"/>
  <c r="BF1740"/>
  <c r="T1740"/>
  <c r="R1740"/>
  <c r="P1740"/>
  <c r="BK1740"/>
  <c r="J1740"/>
  <c r="BE1740" s="1"/>
  <c r="BI1737"/>
  <c r="BH1737"/>
  <c r="BG1737"/>
  <c r="BF1737"/>
  <c r="T1737"/>
  <c r="R1737"/>
  <c r="P1737"/>
  <c r="BK1737"/>
  <c r="J1737"/>
  <c r="BE1737" s="1"/>
  <c r="BI1735"/>
  <c r="BH1735"/>
  <c r="BG1735"/>
  <c r="BF1735"/>
  <c r="T1735"/>
  <c r="R1735"/>
  <c r="P1735"/>
  <c r="BK1735"/>
  <c r="J1735"/>
  <c r="BE1735" s="1"/>
  <c r="BI1734"/>
  <c r="BH1734"/>
  <c r="BG1734"/>
  <c r="BF1734"/>
  <c r="T1734"/>
  <c r="R1734"/>
  <c r="P1734"/>
  <c r="BK1734"/>
  <c r="J1734"/>
  <c r="BE1734" s="1"/>
  <c r="BI1731"/>
  <c r="BH1731"/>
  <c r="BG1731"/>
  <c r="BF1731"/>
  <c r="T1731"/>
  <c r="R1731"/>
  <c r="P1731"/>
  <c r="BK1731"/>
  <c r="J1731"/>
  <c r="BE1731" s="1"/>
  <c r="BI1730"/>
  <c r="BH1730"/>
  <c r="BG1730"/>
  <c r="BF1730"/>
  <c r="T1730"/>
  <c r="R1730"/>
  <c r="P1730"/>
  <c r="BK1730"/>
  <c r="J1730"/>
  <c r="BE1730" s="1"/>
  <c r="BI1727"/>
  <c r="BH1727"/>
  <c r="BG1727"/>
  <c r="BF1727"/>
  <c r="T1727"/>
  <c r="R1727"/>
  <c r="P1727"/>
  <c r="BK1727"/>
  <c r="J1727"/>
  <c r="BE1727" s="1"/>
  <c r="BI1726"/>
  <c r="BH1726"/>
  <c r="BG1726"/>
  <c r="BF1726"/>
  <c r="T1726"/>
  <c r="R1726"/>
  <c r="P1726"/>
  <c r="BK1726"/>
  <c r="J1726"/>
  <c r="BE1726" s="1"/>
  <c r="BI1723"/>
  <c r="BH1723"/>
  <c r="BG1723"/>
  <c r="BF1723"/>
  <c r="T1723"/>
  <c r="R1723"/>
  <c r="P1723"/>
  <c r="BK1723"/>
  <c r="J1723"/>
  <c r="BE1723" s="1"/>
  <c r="BI1722"/>
  <c r="BH1722"/>
  <c r="BG1722"/>
  <c r="BF1722"/>
  <c r="T1722"/>
  <c r="R1722"/>
  <c r="P1722"/>
  <c r="BK1722"/>
  <c r="J1722"/>
  <c r="BE1722" s="1"/>
  <c r="BI1719"/>
  <c r="BH1719"/>
  <c r="BG1719"/>
  <c r="BF1719"/>
  <c r="T1719"/>
  <c r="R1719"/>
  <c r="P1719"/>
  <c r="BK1719"/>
  <c r="J1719"/>
  <c r="BE1719" s="1"/>
  <c r="BI1718"/>
  <c r="BH1718"/>
  <c r="BG1718"/>
  <c r="BF1718"/>
  <c r="T1718"/>
  <c r="R1718"/>
  <c r="P1718"/>
  <c r="BK1718"/>
  <c r="J1718"/>
  <c r="BE1718" s="1"/>
  <c r="BI1715"/>
  <c r="BH1715"/>
  <c r="BG1715"/>
  <c r="BF1715"/>
  <c r="T1715"/>
  <c r="R1715"/>
  <c r="P1715"/>
  <c r="BK1715"/>
  <c r="J1715"/>
  <c r="BE1715" s="1"/>
  <c r="BI1712"/>
  <c r="BH1712"/>
  <c r="BG1712"/>
  <c r="BF1712"/>
  <c r="T1712"/>
  <c r="R1712"/>
  <c r="P1712"/>
  <c r="BK1712"/>
  <c r="J1712"/>
  <c r="BE1712" s="1"/>
  <c r="BI1711"/>
  <c r="BH1711"/>
  <c r="BG1711"/>
  <c r="BF1711"/>
  <c r="T1711"/>
  <c r="R1711"/>
  <c r="P1711"/>
  <c r="BK1711"/>
  <c r="J1711"/>
  <c r="BE1711" s="1"/>
  <c r="BI1708"/>
  <c r="BH1708"/>
  <c r="BG1708"/>
  <c r="BF1708"/>
  <c r="T1708"/>
  <c r="R1708"/>
  <c r="P1708"/>
  <c r="BK1708"/>
  <c r="J1708"/>
  <c r="BE1708" s="1"/>
  <c r="BI1705"/>
  <c r="BH1705"/>
  <c r="BG1705"/>
  <c r="BF1705"/>
  <c r="T1705"/>
  <c r="R1705"/>
  <c r="P1705"/>
  <c r="BK1705"/>
  <c r="J1705"/>
  <c r="BE1705" s="1"/>
  <c r="BI1704"/>
  <c r="BH1704"/>
  <c r="BG1704"/>
  <c r="BF1704"/>
  <c r="T1704"/>
  <c r="R1704"/>
  <c r="P1704"/>
  <c r="BK1704"/>
  <c r="J1704"/>
  <c r="BE1704" s="1"/>
  <c r="BI1701"/>
  <c r="BH1701"/>
  <c r="BG1701"/>
  <c r="BF1701"/>
  <c r="T1701"/>
  <c r="R1701"/>
  <c r="P1701"/>
  <c r="BK1701"/>
  <c r="J1701"/>
  <c r="BE1701" s="1"/>
  <c r="BI1700"/>
  <c r="BH1700"/>
  <c r="BG1700"/>
  <c r="BF1700"/>
  <c r="T1700"/>
  <c r="R1700"/>
  <c r="P1700"/>
  <c r="BK1700"/>
  <c r="J1700"/>
  <c r="BE1700" s="1"/>
  <c r="BI1697"/>
  <c r="BH1697"/>
  <c r="BG1697"/>
  <c r="BF1697"/>
  <c r="T1697"/>
  <c r="R1697"/>
  <c r="P1697"/>
  <c r="BK1697"/>
  <c r="J1697"/>
  <c r="BE1697" s="1"/>
  <c r="BI1694"/>
  <c r="BH1694"/>
  <c r="BG1694"/>
  <c r="BF1694"/>
  <c r="T1694"/>
  <c r="R1694"/>
  <c r="P1694"/>
  <c r="BK1694"/>
  <c r="J1694"/>
  <c r="BE1694" s="1"/>
  <c r="BI1693"/>
  <c r="BH1693"/>
  <c r="BG1693"/>
  <c r="BF1693"/>
  <c r="T1693"/>
  <c r="R1693"/>
  <c r="P1693"/>
  <c r="BK1693"/>
  <c r="J1693"/>
  <c r="BE1693" s="1"/>
  <c r="BI1690"/>
  <c r="BH1690"/>
  <c r="BG1690"/>
  <c r="BF1690"/>
  <c r="T1690"/>
  <c r="R1690"/>
  <c r="P1690"/>
  <c r="BK1690"/>
  <c r="J1690"/>
  <c r="BE1690" s="1"/>
  <c r="BI1689"/>
  <c r="BH1689"/>
  <c r="BG1689"/>
  <c r="BF1689"/>
  <c r="T1689"/>
  <c r="R1689"/>
  <c r="P1689"/>
  <c r="BK1689"/>
  <c r="J1689"/>
  <c r="BE1689" s="1"/>
  <c r="BI1686"/>
  <c r="BH1686"/>
  <c r="BG1686"/>
  <c r="BF1686"/>
  <c r="T1686"/>
  <c r="R1686"/>
  <c r="P1686"/>
  <c r="BK1686"/>
  <c r="J1686"/>
  <c r="BE1686" s="1"/>
  <c r="BI1683"/>
  <c r="BH1683"/>
  <c r="BG1683"/>
  <c r="BF1683"/>
  <c r="T1683"/>
  <c r="R1683"/>
  <c r="P1683"/>
  <c r="BK1683"/>
  <c r="J1683"/>
  <c r="BE1683" s="1"/>
  <c r="BI1682"/>
  <c r="BH1682"/>
  <c r="BG1682"/>
  <c r="BF1682"/>
  <c r="T1682"/>
  <c r="R1682"/>
  <c r="P1682"/>
  <c r="BK1682"/>
  <c r="J1682"/>
  <c r="BE1682" s="1"/>
  <c r="BI1679"/>
  <c r="BH1679"/>
  <c r="BG1679"/>
  <c r="BF1679"/>
  <c r="T1679"/>
  <c r="R1679"/>
  <c r="P1679"/>
  <c r="BK1679"/>
  <c r="J1679"/>
  <c r="BE1679" s="1"/>
  <c r="BI1678"/>
  <c r="BH1678"/>
  <c r="BG1678"/>
  <c r="BF1678"/>
  <c r="T1678"/>
  <c r="R1678"/>
  <c r="P1678"/>
  <c r="BK1678"/>
  <c r="J1678"/>
  <c r="BE1678" s="1"/>
  <c r="BI1675"/>
  <c r="BH1675"/>
  <c r="BG1675"/>
  <c r="BF1675"/>
  <c r="T1675"/>
  <c r="R1675"/>
  <c r="P1675"/>
  <c r="BK1675"/>
  <c r="J1675"/>
  <c r="BE1675" s="1"/>
  <c r="BI1672"/>
  <c r="BH1672"/>
  <c r="BG1672"/>
  <c r="BF1672"/>
  <c r="T1672"/>
  <c r="R1672"/>
  <c r="P1672"/>
  <c r="BK1672"/>
  <c r="J1672"/>
  <c r="BE1672" s="1"/>
  <c r="BI1669"/>
  <c r="BH1669"/>
  <c r="BG1669"/>
  <c r="BF1669"/>
  <c r="T1669"/>
  <c r="R1669"/>
  <c r="P1669"/>
  <c r="BK1669"/>
  <c r="J1669"/>
  <c r="BE1669" s="1"/>
  <c r="BI1666"/>
  <c r="BH1666"/>
  <c r="BG1666"/>
  <c r="BF1666"/>
  <c r="T1666"/>
  <c r="R1666"/>
  <c r="P1666"/>
  <c r="BK1666"/>
  <c r="J1666"/>
  <c r="BE1666" s="1"/>
  <c r="BI1663"/>
  <c r="BH1663"/>
  <c r="BG1663"/>
  <c r="BF1663"/>
  <c r="T1663"/>
  <c r="R1663"/>
  <c r="P1663"/>
  <c r="BK1663"/>
  <c r="J1663"/>
  <c r="BE1663" s="1"/>
  <c r="BI1662"/>
  <c r="BH1662"/>
  <c r="BG1662"/>
  <c r="BF1662"/>
  <c r="T1662"/>
  <c r="T1658" s="1"/>
  <c r="R1662"/>
  <c r="P1662"/>
  <c r="BK1662"/>
  <c r="J1662"/>
  <c r="BE1662" s="1"/>
  <c r="BI1659"/>
  <c r="BH1659"/>
  <c r="BG1659"/>
  <c r="BF1659"/>
  <c r="T1659"/>
  <c r="R1659"/>
  <c r="R1658" s="1"/>
  <c r="P1659"/>
  <c r="P1658" s="1"/>
  <c r="BK1659"/>
  <c r="J1659"/>
  <c r="BE1659" s="1"/>
  <c r="BI1657"/>
  <c r="BH1657"/>
  <c r="BG1657"/>
  <c r="BF1657"/>
  <c r="BE1657"/>
  <c r="T1657"/>
  <c r="R1657"/>
  <c r="P1657"/>
  <c r="BK1657"/>
  <c r="J1657"/>
  <c r="BI1654"/>
  <c r="BH1654"/>
  <c r="BG1654"/>
  <c r="BF1654"/>
  <c r="BE1654"/>
  <c r="T1654"/>
  <c r="R1654"/>
  <c r="P1654"/>
  <c r="BK1654"/>
  <c r="J1654"/>
  <c r="BI1653"/>
  <c r="BH1653"/>
  <c r="BG1653"/>
  <c r="BF1653"/>
  <c r="BE1653"/>
  <c r="T1653"/>
  <c r="R1653"/>
  <c r="P1653"/>
  <c r="BK1653"/>
  <c r="J1653"/>
  <c r="BI1650"/>
  <c r="BH1650"/>
  <c r="BG1650"/>
  <c r="BF1650"/>
  <c r="BE1650"/>
  <c r="T1650"/>
  <c r="R1650"/>
  <c r="P1650"/>
  <c r="BK1650"/>
  <c r="J1650"/>
  <c r="BI1649"/>
  <c r="BH1649"/>
  <c r="BG1649"/>
  <c r="BF1649"/>
  <c r="BE1649"/>
  <c r="T1649"/>
  <c r="R1649"/>
  <c r="P1649"/>
  <c r="BK1649"/>
  <c r="J1649"/>
  <c r="BI1646"/>
  <c r="BH1646"/>
  <c r="BG1646"/>
  <c r="BF1646"/>
  <c r="BE1646"/>
  <c r="T1646"/>
  <c r="R1646"/>
  <c r="P1646"/>
  <c r="BK1646"/>
  <c r="J1646"/>
  <c r="BI1645"/>
  <c r="BH1645"/>
  <c r="BG1645"/>
  <c r="BF1645"/>
  <c r="BE1645"/>
  <c r="T1645"/>
  <c r="R1645"/>
  <c r="P1645"/>
  <c r="BK1645"/>
  <c r="J1645"/>
  <c r="BI1641"/>
  <c r="BH1641"/>
  <c r="BG1641"/>
  <c r="BF1641"/>
  <c r="BE1641"/>
  <c r="T1641"/>
  <c r="R1641"/>
  <c r="P1641"/>
  <c r="BK1641"/>
  <c r="J1641"/>
  <c r="BI1640"/>
  <c r="BH1640"/>
  <c r="BG1640"/>
  <c r="BF1640"/>
  <c r="BE1640"/>
  <c r="T1640"/>
  <c r="R1640"/>
  <c r="P1640"/>
  <c r="BK1640"/>
  <c r="J1640"/>
  <c r="BI1636"/>
  <c r="BH1636"/>
  <c r="BG1636"/>
  <c r="BF1636"/>
  <c r="BE1636"/>
  <c r="T1636"/>
  <c r="R1636"/>
  <c r="P1636"/>
  <c r="BK1636"/>
  <c r="J1636"/>
  <c r="BI1635"/>
  <c r="BH1635"/>
  <c r="BG1635"/>
  <c r="BF1635"/>
  <c r="BE1635"/>
  <c r="T1635"/>
  <c r="R1635"/>
  <c r="P1635"/>
  <c r="BK1635"/>
  <c r="J1635"/>
  <c r="BI1632"/>
  <c r="BH1632"/>
  <c r="BG1632"/>
  <c r="BF1632"/>
  <c r="BE1632"/>
  <c r="T1632"/>
  <c r="R1632"/>
  <c r="P1632"/>
  <c r="BK1632"/>
  <c r="J1632"/>
  <c r="BI1629"/>
  <c r="BH1629"/>
  <c r="BG1629"/>
  <c r="BF1629"/>
  <c r="BE1629"/>
  <c r="T1629"/>
  <c r="R1629"/>
  <c r="P1629"/>
  <c r="BK1629"/>
  <c r="J1629"/>
  <c r="BI1628"/>
  <c r="BH1628"/>
  <c r="BG1628"/>
  <c r="BF1628"/>
  <c r="BE1628"/>
  <c r="T1628"/>
  <c r="R1628"/>
  <c r="P1628"/>
  <c r="BK1628"/>
  <c r="J1628"/>
  <c r="BI1625"/>
  <c r="BH1625"/>
  <c r="BG1625"/>
  <c r="BF1625"/>
  <c r="BE1625"/>
  <c r="T1625"/>
  <c r="R1625"/>
  <c r="P1625"/>
  <c r="BK1625"/>
  <c r="J1625"/>
  <c r="BI1622"/>
  <c r="BH1622"/>
  <c r="BG1622"/>
  <c r="BF1622"/>
  <c r="BE1622"/>
  <c r="T1622"/>
  <c r="R1622"/>
  <c r="P1622"/>
  <c r="BK1622"/>
  <c r="J1622"/>
  <c r="BI1621"/>
  <c r="BH1621"/>
  <c r="BG1621"/>
  <c r="BF1621"/>
  <c r="BE1621"/>
  <c r="T1621"/>
  <c r="R1621"/>
  <c r="P1621"/>
  <c r="BK1621"/>
  <c r="J1621"/>
  <c r="BI1618"/>
  <c r="BH1618"/>
  <c r="BG1618"/>
  <c r="BF1618"/>
  <c r="BE1618"/>
  <c r="T1618"/>
  <c r="R1618"/>
  <c r="P1618"/>
  <c r="BK1618"/>
  <c r="J1618"/>
  <c r="BI1615"/>
  <c r="BH1615"/>
  <c r="BG1615"/>
  <c r="BF1615"/>
  <c r="BE1615"/>
  <c r="T1615"/>
  <c r="R1615"/>
  <c r="P1615"/>
  <c r="BK1615"/>
  <c r="J1615"/>
  <c r="BI1614"/>
  <c r="BH1614"/>
  <c r="BG1614"/>
  <c r="BF1614"/>
  <c r="BE1614"/>
  <c r="T1614"/>
  <c r="R1614"/>
  <c r="P1614"/>
  <c r="BK1614"/>
  <c r="J1614"/>
  <c r="BI1611"/>
  <c r="BH1611"/>
  <c r="BG1611"/>
  <c r="BF1611"/>
  <c r="BE1611"/>
  <c r="T1611"/>
  <c r="R1611"/>
  <c r="P1611"/>
  <c r="BK1611"/>
  <c r="J1611"/>
  <c r="BI1610"/>
  <c r="BH1610"/>
  <c r="BG1610"/>
  <c r="BF1610"/>
  <c r="BE1610"/>
  <c r="T1610"/>
  <c r="R1610"/>
  <c r="P1610"/>
  <c r="BK1610"/>
  <c r="J1610"/>
  <c r="BI1607"/>
  <c r="BH1607"/>
  <c r="BG1607"/>
  <c r="BF1607"/>
  <c r="BE1607"/>
  <c r="T1607"/>
  <c r="R1607"/>
  <c r="P1607"/>
  <c r="BK1607"/>
  <c r="J1607"/>
  <c r="BI1604"/>
  <c r="BH1604"/>
  <c r="BG1604"/>
  <c r="BF1604"/>
  <c r="BE1604"/>
  <c r="T1604"/>
  <c r="R1604"/>
  <c r="P1604"/>
  <c r="BK1604"/>
  <c r="J1604"/>
  <c r="BI1603"/>
  <c r="BH1603"/>
  <c r="BG1603"/>
  <c r="BF1603"/>
  <c r="BE1603"/>
  <c r="T1603"/>
  <c r="R1603"/>
  <c r="P1603"/>
  <c r="BK1603"/>
  <c r="J1603"/>
  <c r="BI1599"/>
  <c r="BH1599"/>
  <c r="BG1599"/>
  <c r="BF1599"/>
  <c r="BE1599"/>
  <c r="T1599"/>
  <c r="R1599"/>
  <c r="P1599"/>
  <c r="BK1599"/>
  <c r="J1599"/>
  <c r="BI1598"/>
  <c r="BH1598"/>
  <c r="BG1598"/>
  <c r="BF1598"/>
  <c r="BE1598"/>
  <c r="T1598"/>
  <c r="R1598"/>
  <c r="P1598"/>
  <c r="BK1598"/>
  <c r="J1598"/>
  <c r="BI1595"/>
  <c r="BH1595"/>
  <c r="BG1595"/>
  <c r="BF1595"/>
  <c r="BE1595"/>
  <c r="T1595"/>
  <c r="R1595"/>
  <c r="P1595"/>
  <c r="BK1595"/>
  <c r="J1595"/>
  <c r="BI1594"/>
  <c r="BH1594"/>
  <c r="BG1594"/>
  <c r="BF1594"/>
  <c r="BE1594"/>
  <c r="T1594"/>
  <c r="R1594"/>
  <c r="P1594"/>
  <c r="BK1594"/>
  <c r="J1594"/>
  <c r="BI1591"/>
  <c r="BH1591"/>
  <c r="BG1591"/>
  <c r="BF1591"/>
  <c r="BE1591"/>
  <c r="T1591"/>
  <c r="R1591"/>
  <c r="P1591"/>
  <c r="BK1591"/>
  <c r="J1591"/>
  <c r="BI1590"/>
  <c r="BH1590"/>
  <c r="BG1590"/>
  <c r="BF1590"/>
  <c r="BE1590"/>
  <c r="T1590"/>
  <c r="R1590"/>
  <c r="P1590"/>
  <c r="BK1590"/>
  <c r="J1590"/>
  <c r="BI1586"/>
  <c r="BH1586"/>
  <c r="BG1586"/>
  <c r="BF1586"/>
  <c r="BE1586"/>
  <c r="T1586"/>
  <c r="R1586"/>
  <c r="P1586"/>
  <c r="BK1586"/>
  <c r="J1586"/>
  <c r="BI1585"/>
  <c r="BH1585"/>
  <c r="BG1585"/>
  <c r="BF1585"/>
  <c r="BE1585"/>
  <c r="T1585"/>
  <c r="R1585"/>
  <c r="P1585"/>
  <c r="BK1585"/>
  <c r="J1585"/>
  <c r="BI1581"/>
  <c r="BH1581"/>
  <c r="BG1581"/>
  <c r="BF1581"/>
  <c r="BE1581"/>
  <c r="T1581"/>
  <c r="R1581"/>
  <c r="P1581"/>
  <c r="BK1581"/>
  <c r="J1581"/>
  <c r="BI1580"/>
  <c r="BH1580"/>
  <c r="BG1580"/>
  <c r="BF1580"/>
  <c r="BE1580"/>
  <c r="T1580"/>
  <c r="R1580"/>
  <c r="P1580"/>
  <c r="BK1580"/>
  <c r="J1580"/>
  <c r="BI1577"/>
  <c r="BH1577"/>
  <c r="BG1577"/>
  <c r="BF1577"/>
  <c r="BE1577"/>
  <c r="T1577"/>
  <c r="R1577"/>
  <c r="P1577"/>
  <c r="BK1577"/>
  <c r="J1577"/>
  <c r="BI1576"/>
  <c r="BH1576"/>
  <c r="BG1576"/>
  <c r="BF1576"/>
  <c r="BE1576"/>
  <c r="T1576"/>
  <c r="R1576"/>
  <c r="P1576"/>
  <c r="BK1576"/>
  <c r="J1576"/>
  <c r="BI1573"/>
  <c r="BH1573"/>
  <c r="BG1573"/>
  <c r="BF1573"/>
  <c r="BE1573"/>
  <c r="T1573"/>
  <c r="R1573"/>
  <c r="P1573"/>
  <c r="BK1573"/>
  <c r="J1573"/>
  <c r="BI1572"/>
  <c r="BH1572"/>
  <c r="BG1572"/>
  <c r="BF1572"/>
  <c r="BE1572"/>
  <c r="T1572"/>
  <c r="R1572"/>
  <c r="P1572"/>
  <c r="BK1572"/>
  <c r="J1572"/>
  <c r="BI1568"/>
  <c r="BH1568"/>
  <c r="BG1568"/>
  <c r="BF1568"/>
  <c r="BE1568"/>
  <c r="T1568"/>
  <c r="R1568"/>
  <c r="P1568"/>
  <c r="BK1568"/>
  <c r="J1568"/>
  <c r="BI1567"/>
  <c r="BH1567"/>
  <c r="BG1567"/>
  <c r="BF1567"/>
  <c r="BE1567"/>
  <c r="T1567"/>
  <c r="R1567"/>
  <c r="P1567"/>
  <c r="BK1567"/>
  <c r="J1567"/>
  <c r="BI1563"/>
  <c r="BH1563"/>
  <c r="BG1563"/>
  <c r="BF1563"/>
  <c r="BE1563"/>
  <c r="T1563"/>
  <c r="R1563"/>
  <c r="P1563"/>
  <c r="BK1563"/>
  <c r="J1563"/>
  <c r="BI1559"/>
  <c r="BH1559"/>
  <c r="BG1559"/>
  <c r="BF1559"/>
  <c r="BE1559"/>
  <c r="T1559"/>
  <c r="R1559"/>
  <c r="P1559"/>
  <c r="BK1559"/>
  <c r="J1559"/>
  <c r="BI1558"/>
  <c r="BH1558"/>
  <c r="BG1558"/>
  <c r="BF1558"/>
  <c r="BE1558"/>
  <c r="T1558"/>
  <c r="R1558"/>
  <c r="P1558"/>
  <c r="BK1558"/>
  <c r="J1558"/>
  <c r="BI1554"/>
  <c r="BH1554"/>
  <c r="BG1554"/>
  <c r="BF1554"/>
  <c r="BE1554"/>
  <c r="T1554"/>
  <c r="R1554"/>
  <c r="P1554"/>
  <c r="BK1554"/>
  <c r="J1554"/>
  <c r="BI1550"/>
  <c r="BH1550"/>
  <c r="BG1550"/>
  <c r="BF1550"/>
  <c r="BE1550"/>
  <c r="T1550"/>
  <c r="R1550"/>
  <c r="P1550"/>
  <c r="BK1550"/>
  <c r="J1550"/>
  <c r="BI1546"/>
  <c r="BH1546"/>
  <c r="BG1546"/>
  <c r="BF1546"/>
  <c r="BE1546"/>
  <c r="T1546"/>
  <c r="R1546"/>
  <c r="P1546"/>
  <c r="BK1546"/>
  <c r="J1546"/>
  <c r="BI1542"/>
  <c r="BH1542"/>
  <c r="BG1542"/>
  <c r="BF1542"/>
  <c r="BE1542"/>
  <c r="T1542"/>
  <c r="R1542"/>
  <c r="P1542"/>
  <c r="BK1542"/>
  <c r="J1542"/>
  <c r="BI1539"/>
  <c r="BH1539"/>
  <c r="BG1539"/>
  <c r="BF1539"/>
  <c r="BE1539"/>
  <c r="T1539"/>
  <c r="R1539"/>
  <c r="P1539"/>
  <c r="BK1539"/>
  <c r="J1539"/>
  <c r="BI1535"/>
  <c r="BH1535"/>
  <c r="BG1535"/>
  <c r="BF1535"/>
  <c r="BE1535"/>
  <c r="T1535"/>
  <c r="R1535"/>
  <c r="P1535"/>
  <c r="BK1535"/>
  <c r="J1535"/>
  <c r="BI1531"/>
  <c r="BH1531"/>
  <c r="BG1531"/>
  <c r="BF1531"/>
  <c r="BE1531"/>
  <c r="T1531"/>
  <c r="R1531"/>
  <c r="P1531"/>
  <c r="BK1531"/>
  <c r="J1531"/>
  <c r="BI1530"/>
  <c r="BH1530"/>
  <c r="BG1530"/>
  <c r="BF1530"/>
  <c r="BE1530"/>
  <c r="T1530"/>
  <c r="R1530"/>
  <c r="P1530"/>
  <c r="BK1530"/>
  <c r="J1530"/>
  <c r="BI1527"/>
  <c r="BH1527"/>
  <c r="BG1527"/>
  <c r="BF1527"/>
  <c r="BE1527"/>
  <c r="T1527"/>
  <c r="R1527"/>
  <c r="P1527"/>
  <c r="BK1527"/>
  <c r="J1527"/>
  <c r="BI1523"/>
  <c r="BH1523"/>
  <c r="BG1523"/>
  <c r="BF1523"/>
  <c r="BE1523"/>
  <c r="T1523"/>
  <c r="R1523"/>
  <c r="P1523"/>
  <c r="BK1523"/>
  <c r="J1523"/>
  <c r="BI1522"/>
  <c r="BH1522"/>
  <c r="BG1522"/>
  <c r="BF1522"/>
  <c r="BE1522"/>
  <c r="T1522"/>
  <c r="R1522"/>
  <c r="P1522"/>
  <c r="BK1522"/>
  <c r="J1522"/>
  <c r="BI1518"/>
  <c r="BH1518"/>
  <c r="BG1518"/>
  <c r="BF1518"/>
  <c r="BE1518"/>
  <c r="T1518"/>
  <c r="R1518"/>
  <c r="P1518"/>
  <c r="BK1518"/>
  <c r="J1518"/>
  <c r="BI1517"/>
  <c r="BH1517"/>
  <c r="BG1517"/>
  <c r="BF1517"/>
  <c r="BE1517"/>
  <c r="T1517"/>
  <c r="R1517"/>
  <c r="P1517"/>
  <c r="BK1517"/>
  <c r="J1517"/>
  <c r="BI1514"/>
  <c r="BH1514"/>
  <c r="BG1514"/>
  <c r="BF1514"/>
  <c r="BE1514"/>
  <c r="T1514"/>
  <c r="R1514"/>
  <c r="P1514"/>
  <c r="BK1514"/>
  <c r="J1514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4"/>
  <c r="BH1504"/>
  <c r="BG1504"/>
  <c r="BF1504"/>
  <c r="BE1504"/>
  <c r="T1504"/>
  <c r="R1504"/>
  <c r="P1504"/>
  <c r="BK1504"/>
  <c r="J1504"/>
  <c r="BI1503"/>
  <c r="BH1503"/>
  <c r="BG1503"/>
  <c r="BF1503"/>
  <c r="BE1503"/>
  <c r="T1503"/>
  <c r="R1503"/>
  <c r="P1503"/>
  <c r="BK1503"/>
  <c r="J1503"/>
  <c r="BI1500"/>
  <c r="BH1500"/>
  <c r="BG1500"/>
  <c r="BF1500"/>
  <c r="BE1500"/>
  <c r="T1500"/>
  <c r="R1500"/>
  <c r="P1500"/>
  <c r="BK1500"/>
  <c r="J1500"/>
  <c r="BI1497"/>
  <c r="BH1497"/>
  <c r="BG1497"/>
  <c r="BF1497"/>
  <c r="BE1497"/>
  <c r="T1497"/>
  <c r="R1497"/>
  <c r="P1497"/>
  <c r="BK1497"/>
  <c r="J1497"/>
  <c r="BI1494"/>
  <c r="BH1494"/>
  <c r="BG1494"/>
  <c r="BF1494"/>
  <c r="BE1494"/>
  <c r="T1494"/>
  <c r="R1494"/>
  <c r="P1494"/>
  <c r="BK1494"/>
  <c r="J1494"/>
  <c r="BI1493"/>
  <c r="BH1493"/>
  <c r="BG1493"/>
  <c r="BF1493"/>
  <c r="BE1493"/>
  <c r="T1493"/>
  <c r="R1493"/>
  <c r="P1493"/>
  <c r="BK1493"/>
  <c r="J1493"/>
  <c r="BI1489"/>
  <c r="BH1489"/>
  <c r="BG1489"/>
  <c r="BF1489"/>
  <c r="BE1489"/>
  <c r="T1489"/>
  <c r="T1488" s="1"/>
  <c r="R1489"/>
  <c r="R1488" s="1"/>
  <c r="P1489"/>
  <c r="P1488" s="1"/>
  <c r="BK1489"/>
  <c r="BK1488" s="1"/>
  <c r="J1488" s="1"/>
  <c r="J87" s="1"/>
  <c r="J1489"/>
  <c r="BI1487"/>
  <c r="BH1487"/>
  <c r="BG1487"/>
  <c r="BF1487"/>
  <c r="T1487"/>
  <c r="R1487"/>
  <c r="P1487"/>
  <c r="BK1487"/>
  <c r="J1487"/>
  <c r="BE1487" s="1"/>
  <c r="BI1483"/>
  <c r="BH1483"/>
  <c r="BG1483"/>
  <c r="BF1483"/>
  <c r="T1483"/>
  <c r="R1483"/>
  <c r="P1483"/>
  <c r="BK1483"/>
  <c r="J1483"/>
  <c r="BE1483" s="1"/>
  <c r="BI1479"/>
  <c r="BH1479"/>
  <c r="BG1479"/>
  <c r="BF1479"/>
  <c r="T1479"/>
  <c r="R1479"/>
  <c r="P1479"/>
  <c r="BK1479"/>
  <c r="J1479"/>
  <c r="BE1479" s="1"/>
  <c r="BI1478"/>
  <c r="BH1478"/>
  <c r="BG1478"/>
  <c r="BF1478"/>
  <c r="T1478"/>
  <c r="R1478"/>
  <c r="P1478"/>
  <c r="BK1478"/>
  <c r="J1478"/>
  <c r="BE1478" s="1"/>
  <c r="BI1474"/>
  <c r="BH1474"/>
  <c r="BG1474"/>
  <c r="BF1474"/>
  <c r="T1474"/>
  <c r="R1474"/>
  <c r="P1474"/>
  <c r="BK1474"/>
  <c r="J1474"/>
  <c r="BE1474" s="1"/>
  <c r="BI1473"/>
  <c r="BH1473"/>
  <c r="BG1473"/>
  <c r="BF1473"/>
  <c r="T1473"/>
  <c r="R1473"/>
  <c r="P1473"/>
  <c r="BK1473"/>
  <c r="J1473"/>
  <c r="BE1473" s="1"/>
  <c r="BI1469"/>
  <c r="BH1469"/>
  <c r="BG1469"/>
  <c r="BF1469"/>
  <c r="T1469"/>
  <c r="R1469"/>
  <c r="P1469"/>
  <c r="BK1469"/>
  <c r="J1469"/>
  <c r="BE1469" s="1"/>
  <c r="BI1468"/>
  <c r="BH1468"/>
  <c r="BG1468"/>
  <c r="BF1468"/>
  <c r="T1468"/>
  <c r="R1468"/>
  <c r="P1468"/>
  <c r="BK1468"/>
  <c r="J1468"/>
  <c r="BE1468" s="1"/>
  <c r="BI1464"/>
  <c r="BH1464"/>
  <c r="BG1464"/>
  <c r="BF1464"/>
  <c r="T1464"/>
  <c r="R1464"/>
  <c r="P1464"/>
  <c r="BK1464"/>
  <c r="J1464"/>
  <c r="BE1464" s="1"/>
  <c r="BI1463"/>
  <c r="BH1463"/>
  <c r="BG1463"/>
  <c r="BF1463"/>
  <c r="T1463"/>
  <c r="R1463"/>
  <c r="P1463"/>
  <c r="BK1463"/>
  <c r="J1463"/>
  <c r="BE1463" s="1"/>
  <c r="BI1459"/>
  <c r="BH1459"/>
  <c r="BG1459"/>
  <c r="BF1459"/>
  <c r="T1459"/>
  <c r="R1459"/>
  <c r="P1459"/>
  <c r="BK1459"/>
  <c r="J1459"/>
  <c r="BE1459" s="1"/>
  <c r="BI1458"/>
  <c r="BH1458"/>
  <c r="BG1458"/>
  <c r="BF1458"/>
  <c r="T1458"/>
  <c r="R1458"/>
  <c r="P1458"/>
  <c r="BK1458"/>
  <c r="J1458"/>
  <c r="BE1458" s="1"/>
  <c r="BI1454"/>
  <c r="BH1454"/>
  <c r="BG1454"/>
  <c r="BF1454"/>
  <c r="T1454"/>
  <c r="R1454"/>
  <c r="P1454"/>
  <c r="BK1454"/>
  <c r="J1454"/>
  <c r="BE1454" s="1"/>
  <c r="BI1453"/>
  <c r="BH1453"/>
  <c r="BG1453"/>
  <c r="BF1453"/>
  <c r="T1453"/>
  <c r="R1453"/>
  <c r="P1453"/>
  <c r="BK1453"/>
  <c r="J1453"/>
  <c r="BE1453" s="1"/>
  <c r="BI1449"/>
  <c r="BH1449"/>
  <c r="BG1449"/>
  <c r="BF1449"/>
  <c r="T1449"/>
  <c r="R1449"/>
  <c r="P1449"/>
  <c r="BK1449"/>
  <c r="J1449"/>
  <c r="BE1449" s="1"/>
  <c r="BI1448"/>
  <c r="BH1448"/>
  <c r="BG1448"/>
  <c r="BF1448"/>
  <c r="T1448"/>
  <c r="R1448"/>
  <c r="P1448"/>
  <c r="BK1448"/>
  <c r="J1448"/>
  <c r="BE1448" s="1"/>
  <c r="BI1444"/>
  <c r="BH1444"/>
  <c r="BG1444"/>
  <c r="BF1444"/>
  <c r="T1444"/>
  <c r="R1444"/>
  <c r="P1444"/>
  <c r="BK1444"/>
  <c r="J1444"/>
  <c r="BE1444" s="1"/>
  <c r="BI1443"/>
  <c r="BH1443"/>
  <c r="BG1443"/>
  <c r="BF1443"/>
  <c r="T1443"/>
  <c r="R1443"/>
  <c r="P1443"/>
  <c r="BK1443"/>
  <c r="J1443"/>
  <c r="BE1443" s="1"/>
  <c r="BI1439"/>
  <c r="BH1439"/>
  <c r="BG1439"/>
  <c r="BF1439"/>
  <c r="T1439"/>
  <c r="R1439"/>
  <c r="P1439"/>
  <c r="BK1439"/>
  <c r="J1439"/>
  <c r="BE1439" s="1"/>
  <c r="BI1438"/>
  <c r="BH1438"/>
  <c r="BG1438"/>
  <c r="BF1438"/>
  <c r="T1438"/>
  <c r="R1438"/>
  <c r="P1438"/>
  <c r="BK1438"/>
  <c r="J1438"/>
  <c r="BE1438" s="1"/>
  <c r="BI1434"/>
  <c r="BH1434"/>
  <c r="BG1434"/>
  <c r="BF1434"/>
  <c r="T1434"/>
  <c r="R1434"/>
  <c r="P1434"/>
  <c r="BK1434"/>
  <c r="J1434"/>
  <c r="BE1434" s="1"/>
  <c r="BI1430"/>
  <c r="BH1430"/>
  <c r="BG1430"/>
  <c r="BF1430"/>
  <c r="T1430"/>
  <c r="R1430"/>
  <c r="P1430"/>
  <c r="BK1430"/>
  <c r="J1430"/>
  <c r="BE1430" s="1"/>
  <c r="BI1429"/>
  <c r="BH1429"/>
  <c r="BG1429"/>
  <c r="BF1429"/>
  <c r="T1429"/>
  <c r="R1429"/>
  <c r="P1429"/>
  <c r="BK1429"/>
  <c r="J1429"/>
  <c r="BE1429" s="1"/>
  <c r="BI1425"/>
  <c r="BH1425"/>
  <c r="BG1425"/>
  <c r="BF1425"/>
  <c r="T1425"/>
  <c r="R1425"/>
  <c r="P1425"/>
  <c r="BK1425"/>
  <c r="J1425"/>
  <c r="BE1425" s="1"/>
  <c r="BI1424"/>
  <c r="BH1424"/>
  <c r="BG1424"/>
  <c r="BF1424"/>
  <c r="T1424"/>
  <c r="R1424"/>
  <c r="P1424"/>
  <c r="BK1424"/>
  <c r="J1424"/>
  <c r="BE1424" s="1"/>
  <c r="BI1421"/>
  <c r="BH1421"/>
  <c r="BG1421"/>
  <c r="BF1421"/>
  <c r="T1421"/>
  <c r="R1421"/>
  <c r="P1421"/>
  <c r="BK1421"/>
  <c r="J1421"/>
  <c r="BE1421" s="1"/>
  <c r="BI1420"/>
  <c r="BH1420"/>
  <c r="BG1420"/>
  <c r="BF1420"/>
  <c r="T1420"/>
  <c r="R1420"/>
  <c r="P1420"/>
  <c r="BK1420"/>
  <c r="J1420"/>
  <c r="BE1420" s="1"/>
  <c r="BI1416"/>
  <c r="BH1416"/>
  <c r="BG1416"/>
  <c r="BF1416"/>
  <c r="T1416"/>
  <c r="R1416"/>
  <c r="P1416"/>
  <c r="BK1416"/>
  <c r="J1416"/>
  <c r="BE1416" s="1"/>
  <c r="BI1413"/>
  <c r="BH1413"/>
  <c r="BG1413"/>
  <c r="BF1413"/>
  <c r="T1413"/>
  <c r="R1413"/>
  <c r="P1413"/>
  <c r="BK1413"/>
  <c r="J1413"/>
  <c r="BE1413" s="1"/>
  <c r="BI1409"/>
  <c r="BH1409"/>
  <c r="BG1409"/>
  <c r="BF1409"/>
  <c r="T1409"/>
  <c r="R1409"/>
  <c r="P1409"/>
  <c r="BK1409"/>
  <c r="J1409"/>
  <c r="BE1409" s="1"/>
  <c r="BI1405"/>
  <c r="BH1405"/>
  <c r="BG1405"/>
  <c r="BF1405"/>
  <c r="T1405"/>
  <c r="R1405"/>
  <c r="P1405"/>
  <c r="BK1405"/>
  <c r="J1405"/>
  <c r="BE1405" s="1"/>
  <c r="BI1404"/>
  <c r="BH1404"/>
  <c r="BG1404"/>
  <c r="BF1404"/>
  <c r="T1404"/>
  <c r="R1404"/>
  <c r="P1404"/>
  <c r="BK1404"/>
  <c r="J1404"/>
  <c r="BE1404" s="1"/>
  <c r="BI1400"/>
  <c r="BH1400"/>
  <c r="BG1400"/>
  <c r="BF1400"/>
  <c r="T1400"/>
  <c r="R1400"/>
  <c r="P1400"/>
  <c r="BK1400"/>
  <c r="J1400"/>
  <c r="BE1400" s="1"/>
  <c r="BI1399"/>
  <c r="BH1399"/>
  <c r="BG1399"/>
  <c r="BF1399"/>
  <c r="T1399"/>
  <c r="R1399"/>
  <c r="P1399"/>
  <c r="BK1399"/>
  <c r="J1399"/>
  <c r="BE1399" s="1"/>
  <c r="BI1395"/>
  <c r="BH1395"/>
  <c r="BG1395"/>
  <c r="BF1395"/>
  <c r="T1395"/>
  <c r="R1395"/>
  <c r="P1395"/>
  <c r="BK1395"/>
  <c r="J1395"/>
  <c r="BE1395" s="1"/>
  <c r="BI1391"/>
  <c r="BH1391"/>
  <c r="BG1391"/>
  <c r="BF1391"/>
  <c r="T1391"/>
  <c r="R1391"/>
  <c r="P1391"/>
  <c r="BK1391"/>
  <c r="J1391"/>
  <c r="BE1391" s="1"/>
  <c r="BI1390"/>
  <c r="BH1390"/>
  <c r="BG1390"/>
  <c r="BF1390"/>
  <c r="T1390"/>
  <c r="R1390"/>
  <c r="P1390"/>
  <c r="BK1390"/>
  <c r="J1390"/>
  <c r="BE1390" s="1"/>
  <c r="BI1386"/>
  <c r="BH1386"/>
  <c r="BG1386"/>
  <c r="BF1386"/>
  <c r="T1386"/>
  <c r="R1386"/>
  <c r="P1386"/>
  <c r="BK1386"/>
  <c r="J1386"/>
  <c r="BE1386" s="1"/>
  <c r="BI1382"/>
  <c r="BH1382"/>
  <c r="BG1382"/>
  <c r="BF1382"/>
  <c r="T1382"/>
  <c r="R1382"/>
  <c r="P1382"/>
  <c r="BK1382"/>
  <c r="J1382"/>
  <c r="BE1382" s="1"/>
  <c r="BI1378"/>
  <c r="BH1378"/>
  <c r="BG1378"/>
  <c r="BF1378"/>
  <c r="T1378"/>
  <c r="R1378"/>
  <c r="P1378"/>
  <c r="BK1378"/>
  <c r="J1378"/>
  <c r="BE1378" s="1"/>
  <c r="BI1377"/>
  <c r="BH1377"/>
  <c r="BG1377"/>
  <c r="BF1377"/>
  <c r="T1377"/>
  <c r="R1377"/>
  <c r="P1377"/>
  <c r="BK1377"/>
  <c r="J1377"/>
  <c r="BE1377" s="1"/>
  <c r="BI1373"/>
  <c r="BH1373"/>
  <c r="BG1373"/>
  <c r="BF1373"/>
  <c r="T1373"/>
  <c r="R1373"/>
  <c r="P1373"/>
  <c r="BK1373"/>
  <c r="J1373"/>
  <c r="BE1373" s="1"/>
  <c r="BI1369"/>
  <c r="BH1369"/>
  <c r="BG1369"/>
  <c r="BF1369"/>
  <c r="T1369"/>
  <c r="R1369"/>
  <c r="P1369"/>
  <c r="BK1369"/>
  <c r="J1369"/>
  <c r="BE1369" s="1"/>
  <c r="BI1368"/>
  <c r="BH1368"/>
  <c r="BG1368"/>
  <c r="BF1368"/>
  <c r="T1368"/>
  <c r="R1368"/>
  <c r="P1368"/>
  <c r="BK1368"/>
  <c r="J1368"/>
  <c r="BE1368" s="1"/>
  <c r="BI1364"/>
  <c r="BH1364"/>
  <c r="BG1364"/>
  <c r="BF1364"/>
  <c r="T1364"/>
  <c r="R1364"/>
  <c r="P1364"/>
  <c r="BK1364"/>
  <c r="J1364"/>
  <c r="BE1364" s="1"/>
  <c r="BI1363"/>
  <c r="BH1363"/>
  <c r="BG1363"/>
  <c r="BF1363"/>
  <c r="T1363"/>
  <c r="R1363"/>
  <c r="P1363"/>
  <c r="BK1363"/>
  <c r="J1363"/>
  <c r="BE1363" s="1"/>
  <c r="BI1359"/>
  <c r="BH1359"/>
  <c r="BG1359"/>
  <c r="BF1359"/>
  <c r="T1359"/>
  <c r="R1359"/>
  <c r="P1359"/>
  <c r="BK1359"/>
  <c r="J1359"/>
  <c r="BE1359" s="1"/>
  <c r="BI1358"/>
  <c r="BH1358"/>
  <c r="BG1358"/>
  <c r="BF1358"/>
  <c r="T1358"/>
  <c r="R1358"/>
  <c r="P1358"/>
  <c r="BK1358"/>
  <c r="J1358"/>
  <c r="BE1358" s="1"/>
  <c r="BI1354"/>
  <c r="BH1354"/>
  <c r="BG1354"/>
  <c r="BF1354"/>
  <c r="T1354"/>
  <c r="R1354"/>
  <c r="P1354"/>
  <c r="BK1354"/>
  <c r="J1354"/>
  <c r="BE1354" s="1"/>
  <c r="BI1350"/>
  <c r="BH1350"/>
  <c r="BG1350"/>
  <c r="BF1350"/>
  <c r="T1350"/>
  <c r="R1350"/>
  <c r="P1350"/>
  <c r="BK1350"/>
  <c r="J1350"/>
  <c r="BE1350" s="1"/>
  <c r="BI1349"/>
  <c r="BH1349"/>
  <c r="BG1349"/>
  <c r="BF1349"/>
  <c r="T1349"/>
  <c r="R1349"/>
  <c r="P1349"/>
  <c r="BK1349"/>
  <c r="J1349"/>
  <c r="BE1349" s="1"/>
  <c r="BI1345"/>
  <c r="BH1345"/>
  <c r="BG1345"/>
  <c r="BF1345"/>
  <c r="T1345"/>
  <c r="R1345"/>
  <c r="P1345"/>
  <c r="BK1345"/>
  <c r="J1345"/>
  <c r="BE1345" s="1"/>
  <c r="BI1338"/>
  <c r="BH1338"/>
  <c r="BG1338"/>
  <c r="BF1338"/>
  <c r="T1338"/>
  <c r="R1338"/>
  <c r="P1338"/>
  <c r="BK1338"/>
  <c r="J1338"/>
  <c r="BE1338" s="1"/>
  <c r="BI1337"/>
  <c r="BH1337"/>
  <c r="BG1337"/>
  <c r="BF1337"/>
  <c r="T1337"/>
  <c r="R1337"/>
  <c r="P1337"/>
  <c r="BK1337"/>
  <c r="J1337"/>
  <c r="BE1337" s="1"/>
  <c r="BI1333"/>
  <c r="BH1333"/>
  <c r="BG1333"/>
  <c r="BF1333"/>
  <c r="T1333"/>
  <c r="R1333"/>
  <c r="P1333"/>
  <c r="BK1333"/>
  <c r="J1333"/>
  <c r="BE1333" s="1"/>
  <c r="BI1329"/>
  <c r="BH1329"/>
  <c r="BG1329"/>
  <c r="BF1329"/>
  <c r="T1329"/>
  <c r="R1329"/>
  <c r="P1329"/>
  <c r="BK1329"/>
  <c r="J1329"/>
  <c r="BE1329" s="1"/>
  <c r="BI1328"/>
  <c r="BH1328"/>
  <c r="BG1328"/>
  <c r="BF1328"/>
  <c r="T1328"/>
  <c r="R1328"/>
  <c r="P1328"/>
  <c r="BK1328"/>
  <c r="J1328"/>
  <c r="BE1328" s="1"/>
  <c r="BI1324"/>
  <c r="BH1324"/>
  <c r="BG1324"/>
  <c r="BF1324"/>
  <c r="T1324"/>
  <c r="R1324"/>
  <c r="P1324"/>
  <c r="BK1324"/>
  <c r="J1324"/>
  <c r="BE1324" s="1"/>
  <c r="BI1323"/>
  <c r="BH1323"/>
  <c r="BG1323"/>
  <c r="BF1323"/>
  <c r="T1323"/>
  <c r="R1323"/>
  <c r="P1323"/>
  <c r="BK1323"/>
  <c r="J1323"/>
  <c r="BE1323" s="1"/>
  <c r="BI1319"/>
  <c r="BH1319"/>
  <c r="BG1319"/>
  <c r="BF1319"/>
  <c r="T1319"/>
  <c r="R1319"/>
  <c r="P1319"/>
  <c r="BK1319"/>
  <c r="J1319"/>
  <c r="BE1319" s="1"/>
  <c r="BI1315"/>
  <c r="BH1315"/>
  <c r="BG1315"/>
  <c r="BF1315"/>
  <c r="T1315"/>
  <c r="R1315"/>
  <c r="P1315"/>
  <c r="BK1315"/>
  <c r="J1315"/>
  <c r="BE1315" s="1"/>
  <c r="BI1314"/>
  <c r="BH1314"/>
  <c r="BG1314"/>
  <c r="BF1314"/>
  <c r="T1314"/>
  <c r="R1314"/>
  <c r="P1314"/>
  <c r="BK1314"/>
  <c r="J1314"/>
  <c r="BE1314" s="1"/>
  <c r="BI1310"/>
  <c r="BH1310"/>
  <c r="BG1310"/>
  <c r="BF1310"/>
  <c r="T1310"/>
  <c r="R1310"/>
  <c r="P1310"/>
  <c r="BK1310"/>
  <c r="J1310"/>
  <c r="BE1310" s="1"/>
  <c r="BI1309"/>
  <c r="BH1309"/>
  <c r="BG1309"/>
  <c r="BF1309"/>
  <c r="T1309"/>
  <c r="R1309"/>
  <c r="P1309"/>
  <c r="BK1309"/>
  <c r="J1309"/>
  <c r="BE1309" s="1"/>
  <c r="BI1305"/>
  <c r="BH1305"/>
  <c r="BG1305"/>
  <c r="BF1305"/>
  <c r="T1305"/>
  <c r="R1305"/>
  <c r="P1305"/>
  <c r="BK1305"/>
  <c r="J1305"/>
  <c r="BE1305" s="1"/>
  <c r="BI1301"/>
  <c r="BH1301"/>
  <c r="BG1301"/>
  <c r="BF1301"/>
  <c r="T1301"/>
  <c r="R1301"/>
  <c r="P1301"/>
  <c r="BK1301"/>
  <c r="J1301"/>
  <c r="BE1301" s="1"/>
  <c r="BI1300"/>
  <c r="BH1300"/>
  <c r="BG1300"/>
  <c r="BF1300"/>
  <c r="T1300"/>
  <c r="R1300"/>
  <c r="P1300"/>
  <c r="BK1300"/>
  <c r="J1300"/>
  <c r="BE1300" s="1"/>
  <c r="BI1296"/>
  <c r="BH1296"/>
  <c r="BG1296"/>
  <c r="BF1296"/>
  <c r="T1296"/>
  <c r="R1296"/>
  <c r="P1296"/>
  <c r="BK1296"/>
  <c r="J1296"/>
  <c r="BE1296" s="1"/>
  <c r="BI1295"/>
  <c r="BH1295"/>
  <c r="BG1295"/>
  <c r="BF1295"/>
  <c r="T1295"/>
  <c r="R1295"/>
  <c r="P1295"/>
  <c r="BK1295"/>
  <c r="J1295"/>
  <c r="BE1295" s="1"/>
  <c r="BI1291"/>
  <c r="BH1291"/>
  <c r="BG1291"/>
  <c r="BF1291"/>
  <c r="T1291"/>
  <c r="R1291"/>
  <c r="P1291"/>
  <c r="BK1291"/>
  <c r="J1291"/>
  <c r="BE1291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5"/>
  <c r="BH1285"/>
  <c r="BG1285"/>
  <c r="BF1285"/>
  <c r="T1285"/>
  <c r="R1285"/>
  <c r="P1285"/>
  <c r="BK1285"/>
  <c r="J1285"/>
  <c r="BE1285" s="1"/>
  <c r="BI1281"/>
  <c r="BH1281"/>
  <c r="BG1281"/>
  <c r="BF1281"/>
  <c r="T1281"/>
  <c r="R1281"/>
  <c r="P1281"/>
  <c r="BK1281"/>
  <c r="J1281"/>
  <c r="BE1281" s="1"/>
  <c r="BI1280"/>
  <c r="BH1280"/>
  <c r="BG1280"/>
  <c r="BF1280"/>
  <c r="T1280"/>
  <c r="R1280"/>
  <c r="P1280"/>
  <c r="BK1280"/>
  <c r="J1280"/>
  <c r="BE1280" s="1"/>
  <c r="BI1276"/>
  <c r="BH1276"/>
  <c r="BG1276"/>
  <c r="BF1276"/>
  <c r="T1276"/>
  <c r="R1276"/>
  <c r="P1276"/>
  <c r="BK1276"/>
  <c r="J1276"/>
  <c r="BE1276" s="1"/>
  <c r="BI1275"/>
  <c r="BH1275"/>
  <c r="BG1275"/>
  <c r="BF1275"/>
  <c r="T1275"/>
  <c r="R1275"/>
  <c r="P1275"/>
  <c r="BK1275"/>
  <c r="J1275"/>
  <c r="BE1275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61"/>
  <c r="BH1261"/>
  <c r="BG1261"/>
  <c r="BF1261"/>
  <c r="T1261"/>
  <c r="R1261"/>
  <c r="P1261"/>
  <c r="BK1261"/>
  <c r="J1261"/>
  <c r="BE1261" s="1"/>
  <c r="BI1260"/>
  <c r="BH1260"/>
  <c r="BG1260"/>
  <c r="BF1260"/>
  <c r="T1260"/>
  <c r="R1260"/>
  <c r="P1260"/>
  <c r="BK1260"/>
  <c r="J1260"/>
  <c r="BE1260" s="1"/>
  <c r="BI1257"/>
  <c r="BH1257"/>
  <c r="BG1257"/>
  <c r="BF1257"/>
  <c r="T1257"/>
  <c r="R1257"/>
  <c r="P1257"/>
  <c r="BK1257"/>
  <c r="J1257"/>
  <c r="BE1257" s="1"/>
  <c r="BI1256"/>
  <c r="BH1256"/>
  <c r="BG1256"/>
  <c r="BF1256"/>
  <c r="T1256"/>
  <c r="R1256"/>
  <c r="P1256"/>
  <c r="BK1256"/>
  <c r="J1256"/>
  <c r="BE1256" s="1"/>
  <c r="BI1253"/>
  <c r="BH1253"/>
  <c r="BG1253"/>
  <c r="BF1253"/>
  <c r="T1253"/>
  <c r="R1253"/>
  <c r="P1253"/>
  <c r="BK1253"/>
  <c r="J1253"/>
  <c r="BE1253" s="1"/>
  <c r="BI1252"/>
  <c r="BH1252"/>
  <c r="BG1252"/>
  <c r="BF1252"/>
  <c r="T1252"/>
  <c r="R1252"/>
  <c r="P1252"/>
  <c r="BK1252"/>
  <c r="J1252"/>
  <c r="BE1252" s="1"/>
  <c r="BI1249"/>
  <c r="BH1249"/>
  <c r="BG1249"/>
  <c r="BF1249"/>
  <c r="T1249"/>
  <c r="R1249"/>
  <c r="P1249"/>
  <c r="BK1249"/>
  <c r="J1249"/>
  <c r="BE1249" s="1"/>
  <c r="BI1246"/>
  <c r="BH1246"/>
  <c r="BG1246"/>
  <c r="BF1246"/>
  <c r="T1246"/>
  <c r="R1246"/>
  <c r="P1246"/>
  <c r="BK1246"/>
  <c r="J1246"/>
  <c r="BE1246" s="1"/>
  <c r="BI1243"/>
  <c r="BH1243"/>
  <c r="BG1243"/>
  <c r="BF1243"/>
  <c r="T1243"/>
  <c r="R1243"/>
  <c r="P1243"/>
  <c r="BK1243"/>
  <c r="J1243"/>
  <c r="BE1243" s="1"/>
  <c r="BI1240"/>
  <c r="BH1240"/>
  <c r="BG1240"/>
  <c r="BF1240"/>
  <c r="T1240"/>
  <c r="R1240"/>
  <c r="P1240"/>
  <c r="BK1240"/>
  <c r="J1240"/>
  <c r="BE1240" s="1"/>
  <c r="BI1237"/>
  <c r="BH1237"/>
  <c r="BG1237"/>
  <c r="BF1237"/>
  <c r="T1237"/>
  <c r="R1237"/>
  <c r="P1237"/>
  <c r="BK1237"/>
  <c r="J1237"/>
  <c r="BE1237" s="1"/>
  <c r="BI1233"/>
  <c r="BH1233"/>
  <c r="BG1233"/>
  <c r="BF1233"/>
  <c r="T1233"/>
  <c r="R1233"/>
  <c r="P1233"/>
  <c r="BK1233"/>
  <c r="J1233"/>
  <c r="BE1233" s="1"/>
  <c r="BI1229"/>
  <c r="BH1229"/>
  <c r="BG1229"/>
  <c r="BF1229"/>
  <c r="T1229"/>
  <c r="R1229"/>
  <c r="P1229"/>
  <c r="BK1229"/>
  <c r="J1229"/>
  <c r="BE1229" s="1"/>
  <c r="BI1224"/>
  <c r="BH1224"/>
  <c r="BG1224"/>
  <c r="BF1224"/>
  <c r="T1224"/>
  <c r="R1224"/>
  <c r="P1224"/>
  <c r="BK1224"/>
  <c r="J1224"/>
  <c r="BE1224" s="1"/>
  <c r="BI1220"/>
  <c r="BH1220"/>
  <c r="BG1220"/>
  <c r="BF1220"/>
  <c r="T1220"/>
  <c r="R1220"/>
  <c r="P1220"/>
  <c r="BK1220"/>
  <c r="J1220"/>
  <c r="BE1220" s="1"/>
  <c r="BI1215"/>
  <c r="BH1215"/>
  <c r="BG1215"/>
  <c r="BF1215"/>
  <c r="T1215"/>
  <c r="R1215"/>
  <c r="P1215"/>
  <c r="BK1215"/>
  <c r="J1215"/>
  <c r="BE1215" s="1"/>
  <c r="BI1210"/>
  <c r="BH1210"/>
  <c r="BG1210"/>
  <c r="BF1210"/>
  <c r="T1210"/>
  <c r="T1209" s="1"/>
  <c r="R1210"/>
  <c r="R1209" s="1"/>
  <c r="P1210"/>
  <c r="P1209" s="1"/>
  <c r="BK1210"/>
  <c r="BK1209" s="1"/>
  <c r="J1209" s="1"/>
  <c r="J86" s="1"/>
  <c r="J1210"/>
  <c r="BE1210" s="1"/>
  <c r="BI1208"/>
  <c r="BH1208"/>
  <c r="BG1208"/>
  <c r="BF1208"/>
  <c r="BE1208"/>
  <c r="T1208"/>
  <c r="R1208"/>
  <c r="P1208"/>
  <c r="BK1208"/>
  <c r="J1208"/>
  <c r="BI1204"/>
  <c r="BH1204"/>
  <c r="BG1204"/>
  <c r="BF1204"/>
  <c r="BE1204"/>
  <c r="T1204"/>
  <c r="R1204"/>
  <c r="P1204"/>
  <c r="BK1204"/>
  <c r="J1204"/>
  <c r="BI1203"/>
  <c r="BH1203"/>
  <c r="BG1203"/>
  <c r="BF1203"/>
  <c r="BE1203"/>
  <c r="T1203"/>
  <c r="R1203"/>
  <c r="P1203"/>
  <c r="BK1203"/>
  <c r="J1203"/>
  <c r="BI1199"/>
  <c r="BH1199"/>
  <c r="BG1199"/>
  <c r="BF1199"/>
  <c r="BE1199"/>
  <c r="T1199"/>
  <c r="R1199"/>
  <c r="P1199"/>
  <c r="BK1199"/>
  <c r="J1199"/>
  <c r="BI1198"/>
  <c r="BH1198"/>
  <c r="BG1198"/>
  <c r="BF1198"/>
  <c r="BE1198"/>
  <c r="T1198"/>
  <c r="R1198"/>
  <c r="P1198"/>
  <c r="BK1198"/>
  <c r="J1198"/>
  <c r="BI1194"/>
  <c r="BH1194"/>
  <c r="BG1194"/>
  <c r="BF1194"/>
  <c r="BE1194"/>
  <c r="T1194"/>
  <c r="R1194"/>
  <c r="P1194"/>
  <c r="BK1194"/>
  <c r="J1194"/>
  <c r="BI1193"/>
  <c r="BH1193"/>
  <c r="BG1193"/>
  <c r="BF1193"/>
  <c r="BE1193"/>
  <c r="T1193"/>
  <c r="R1193"/>
  <c r="P1193"/>
  <c r="BK1193"/>
  <c r="J1193"/>
  <c r="BI1188"/>
  <c r="BH1188"/>
  <c r="BG1188"/>
  <c r="BF1188"/>
  <c r="BE1188"/>
  <c r="T1188"/>
  <c r="R1188"/>
  <c r="P1188"/>
  <c r="BK1188"/>
  <c r="J1188"/>
  <c r="BI1187"/>
  <c r="BH1187"/>
  <c r="BG1187"/>
  <c r="BF1187"/>
  <c r="BE1187"/>
  <c r="T1187"/>
  <c r="R1187"/>
  <c r="P1187"/>
  <c r="BK1187"/>
  <c r="J1187"/>
  <c r="BI1182"/>
  <c r="BH1182"/>
  <c r="BG1182"/>
  <c r="BF1182"/>
  <c r="BE1182"/>
  <c r="T1182"/>
  <c r="R1182"/>
  <c r="P1182"/>
  <c r="BK1182"/>
  <c r="J1182"/>
  <c r="BI1175"/>
  <c r="BH1175"/>
  <c r="BG1175"/>
  <c r="BF1175"/>
  <c r="BE1175"/>
  <c r="T1175"/>
  <c r="R1175"/>
  <c r="P1175"/>
  <c r="BK1175"/>
  <c r="J1175"/>
  <c r="BI1174"/>
  <c r="BH1174"/>
  <c r="BG1174"/>
  <c r="BF1174"/>
  <c r="BE1174"/>
  <c r="T1174"/>
  <c r="R1174"/>
  <c r="P1174"/>
  <c r="BK1174"/>
  <c r="J1174"/>
  <c r="BI1170"/>
  <c r="BH1170"/>
  <c r="BG1170"/>
  <c r="BF1170"/>
  <c r="BE1170"/>
  <c r="T1170"/>
  <c r="R1170"/>
  <c r="P1170"/>
  <c r="BK1170"/>
  <c r="J1170"/>
  <c r="BI1169"/>
  <c r="BH1169"/>
  <c r="BG1169"/>
  <c r="BF1169"/>
  <c r="BE1169"/>
  <c r="T1169"/>
  <c r="R1169"/>
  <c r="P1169"/>
  <c r="BK1169"/>
  <c r="J1169"/>
  <c r="BI1165"/>
  <c r="BH1165"/>
  <c r="BG1165"/>
  <c r="BF1165"/>
  <c r="BE1165"/>
  <c r="T1165"/>
  <c r="R1165"/>
  <c r="P1165"/>
  <c r="BK1165"/>
  <c r="J1165"/>
  <c r="BI1164"/>
  <c r="BH1164"/>
  <c r="BG1164"/>
  <c r="BF1164"/>
  <c r="BE1164"/>
  <c r="T1164"/>
  <c r="R1164"/>
  <c r="P1164"/>
  <c r="BK1164"/>
  <c r="J1164"/>
  <c r="BI1160"/>
  <c r="BH1160"/>
  <c r="BG1160"/>
  <c r="BF1160"/>
  <c r="BE1160"/>
  <c r="T1160"/>
  <c r="R1160"/>
  <c r="P1160"/>
  <c r="BK1160"/>
  <c r="J1160"/>
  <c r="BI1159"/>
  <c r="BH1159"/>
  <c r="BG1159"/>
  <c r="BF1159"/>
  <c r="BE1159"/>
  <c r="T1159"/>
  <c r="R1159"/>
  <c r="P1159"/>
  <c r="BK1159"/>
  <c r="J1159"/>
  <c r="BI1155"/>
  <c r="BH1155"/>
  <c r="BG1155"/>
  <c r="BF1155"/>
  <c r="BE1155"/>
  <c r="T1155"/>
  <c r="R1155"/>
  <c r="P1155"/>
  <c r="BK1155"/>
  <c r="J1155"/>
  <c r="BI1154"/>
  <c r="BH1154"/>
  <c r="BG1154"/>
  <c r="BF1154"/>
  <c r="BE1154"/>
  <c r="T1154"/>
  <c r="R1154"/>
  <c r="P1154"/>
  <c r="BK1154"/>
  <c r="J1154"/>
  <c r="BI1150"/>
  <c r="BH1150"/>
  <c r="BG1150"/>
  <c r="BF1150"/>
  <c r="BE1150"/>
  <c r="T1150"/>
  <c r="R1150"/>
  <c r="P1150"/>
  <c r="BK1150"/>
  <c r="J1150"/>
  <c r="BI1149"/>
  <c r="BH1149"/>
  <c r="BG1149"/>
  <c r="BF1149"/>
  <c r="BE1149"/>
  <c r="T1149"/>
  <c r="R1149"/>
  <c r="P1149"/>
  <c r="BK1149"/>
  <c r="J1149"/>
  <c r="BI1145"/>
  <c r="BH1145"/>
  <c r="BG1145"/>
  <c r="BF1145"/>
  <c r="BE1145"/>
  <c r="T1145"/>
  <c r="R1145"/>
  <c r="P1145"/>
  <c r="BK1145"/>
  <c r="J1145"/>
  <c r="BI1144"/>
  <c r="BH1144"/>
  <c r="BG1144"/>
  <c r="BF1144"/>
  <c r="BE1144"/>
  <c r="T1144"/>
  <c r="R1144"/>
  <c r="P1144"/>
  <c r="BK1144"/>
  <c r="J1144"/>
  <c r="BI1140"/>
  <c r="BH1140"/>
  <c r="BG1140"/>
  <c r="BF1140"/>
  <c r="BE1140"/>
  <c r="T1140"/>
  <c r="R1140"/>
  <c r="P1140"/>
  <c r="BK1140"/>
  <c r="J1140"/>
  <c r="BI1136"/>
  <c r="BH1136"/>
  <c r="BG1136"/>
  <c r="BF1136"/>
  <c r="BE1136"/>
  <c r="T1136"/>
  <c r="R1136"/>
  <c r="P1136"/>
  <c r="BK1136"/>
  <c r="J1136"/>
  <c r="BI1135"/>
  <c r="BH1135"/>
  <c r="BG1135"/>
  <c r="BF1135"/>
  <c r="BE1135"/>
  <c r="T1135"/>
  <c r="R1135"/>
  <c r="P1135"/>
  <c r="BK1135"/>
  <c r="J1135"/>
  <c r="BI1131"/>
  <c r="BH1131"/>
  <c r="BG1131"/>
  <c r="BF1131"/>
  <c r="BE1131"/>
  <c r="T1131"/>
  <c r="R1131"/>
  <c r="P1131"/>
  <c r="BK1131"/>
  <c r="J1131"/>
  <c r="BI1130"/>
  <c r="BH1130"/>
  <c r="BG1130"/>
  <c r="BF1130"/>
  <c r="BE1130"/>
  <c r="T1130"/>
  <c r="R1130"/>
  <c r="P1130"/>
  <c r="BK1130"/>
  <c r="J1130"/>
  <c r="BI1126"/>
  <c r="BH1126"/>
  <c r="BG1126"/>
  <c r="BF1126"/>
  <c r="BE1126"/>
  <c r="T1126"/>
  <c r="R1126"/>
  <c r="P1126"/>
  <c r="BK1126"/>
  <c r="J1126"/>
  <c r="BI1125"/>
  <c r="BH1125"/>
  <c r="BG1125"/>
  <c r="BF1125"/>
  <c r="BE1125"/>
  <c r="T1125"/>
  <c r="R1125"/>
  <c r="P1125"/>
  <c r="BK1125"/>
  <c r="J1125"/>
  <c r="BI1121"/>
  <c r="BH1121"/>
  <c r="BG1121"/>
  <c r="BF1121"/>
  <c r="BE1121"/>
  <c r="T1121"/>
  <c r="T1120" s="1"/>
  <c r="R1121"/>
  <c r="R1120" s="1"/>
  <c r="P1121"/>
  <c r="P1120" s="1"/>
  <c r="BK1121"/>
  <c r="BK1120" s="1"/>
  <c r="J1120" s="1"/>
  <c r="J85" s="1"/>
  <c r="J1121"/>
  <c r="BI1119"/>
  <c r="BH1119"/>
  <c r="BG1119"/>
  <c r="BF1119"/>
  <c r="T1119"/>
  <c r="R1119"/>
  <c r="P1119"/>
  <c r="BK1119"/>
  <c r="J1119"/>
  <c r="BE1119" s="1"/>
  <c r="BI1116"/>
  <c r="BH1116"/>
  <c r="BG1116"/>
  <c r="BF1116"/>
  <c r="T1116"/>
  <c r="R1116"/>
  <c r="P1116"/>
  <c r="BK1116"/>
  <c r="J1116"/>
  <c r="BE1116" s="1"/>
  <c r="BI1115"/>
  <c r="BH1115"/>
  <c r="BG1115"/>
  <c r="BF1115"/>
  <c r="T1115"/>
  <c r="R1115"/>
  <c r="P1115"/>
  <c r="BK1115"/>
  <c r="J1115"/>
  <c r="BE1115" s="1"/>
  <c r="BI1112"/>
  <c r="BH1112"/>
  <c r="BG1112"/>
  <c r="BF1112"/>
  <c r="T1112"/>
  <c r="R1112"/>
  <c r="P1112"/>
  <c r="BK1112"/>
  <c r="J1112"/>
  <c r="BE1112" s="1"/>
  <c r="BI1109"/>
  <c r="BH1109"/>
  <c r="BG1109"/>
  <c r="BF1109"/>
  <c r="T1109"/>
  <c r="R1109"/>
  <c r="P1109"/>
  <c r="BK1109"/>
  <c r="J1109"/>
  <c r="BE1109" s="1"/>
  <c r="BI1108"/>
  <c r="BH1108"/>
  <c r="BG1108"/>
  <c r="BF1108"/>
  <c r="T1108"/>
  <c r="R1108"/>
  <c r="P1108"/>
  <c r="BK1108"/>
  <c r="J1108"/>
  <c r="BE1108" s="1"/>
  <c r="BI1107"/>
  <c r="BH1107"/>
  <c r="BG1107"/>
  <c r="BF1107"/>
  <c r="T1107"/>
  <c r="R1107"/>
  <c r="P1107"/>
  <c r="BK1107"/>
  <c r="J1107"/>
  <c r="BE1107" s="1"/>
  <c r="BI1104"/>
  <c r="BH1104"/>
  <c r="BG1104"/>
  <c r="BF1104"/>
  <c r="T1104"/>
  <c r="R1104"/>
  <c r="P1104"/>
  <c r="BK1104"/>
  <c r="J1104"/>
  <c r="BE1104" s="1"/>
  <c r="BI1103"/>
  <c r="BH1103"/>
  <c r="BG1103"/>
  <c r="BF1103"/>
  <c r="T1103"/>
  <c r="R1103"/>
  <c r="P1103"/>
  <c r="BK1103"/>
  <c r="J1103"/>
  <c r="BE1103" s="1"/>
  <c r="BI1100"/>
  <c r="BH1100"/>
  <c r="BG1100"/>
  <c r="BF1100"/>
  <c r="T1100"/>
  <c r="R1100"/>
  <c r="P1100"/>
  <c r="BK1100"/>
  <c r="J1100"/>
  <c r="BE1100" s="1"/>
  <c r="BI1099"/>
  <c r="BH1099"/>
  <c r="BG1099"/>
  <c r="BF1099"/>
  <c r="T1099"/>
  <c r="R1099"/>
  <c r="P1099"/>
  <c r="BK1099"/>
  <c r="J1099"/>
  <c r="BE1099" s="1"/>
  <c r="BI1096"/>
  <c r="BH1096"/>
  <c r="BG1096"/>
  <c r="BF1096"/>
  <c r="T1096"/>
  <c r="R1096"/>
  <c r="P1096"/>
  <c r="BK1096"/>
  <c r="J1096"/>
  <c r="BE1096" s="1"/>
  <c r="BI1095"/>
  <c r="BH1095"/>
  <c r="BG1095"/>
  <c r="BF1095"/>
  <c r="T1095"/>
  <c r="R1095"/>
  <c r="P1095"/>
  <c r="BK1095"/>
  <c r="J1095"/>
  <c r="BE1095" s="1"/>
  <c r="BI1092"/>
  <c r="BH1092"/>
  <c r="BG1092"/>
  <c r="BF1092"/>
  <c r="T1092"/>
  <c r="R1092"/>
  <c r="P1092"/>
  <c r="BK1092"/>
  <c r="J1092"/>
  <c r="BE1092" s="1"/>
  <c r="BI1091"/>
  <c r="BH1091"/>
  <c r="BG1091"/>
  <c r="BF1091"/>
  <c r="T1091"/>
  <c r="R1091"/>
  <c r="P1091"/>
  <c r="BK1091"/>
  <c r="J1091"/>
  <c r="BE1091" s="1"/>
  <c r="BI1088"/>
  <c r="BH1088"/>
  <c r="BG1088"/>
  <c r="BF1088"/>
  <c r="T1088"/>
  <c r="R1088"/>
  <c r="P1088"/>
  <c r="BK1088"/>
  <c r="J1088"/>
  <c r="BE1088" s="1"/>
  <c r="BI1087"/>
  <c r="BH1087"/>
  <c r="BG1087"/>
  <c r="BF1087"/>
  <c r="T1087"/>
  <c r="R1087"/>
  <c r="P1087"/>
  <c r="BK1087"/>
  <c r="J1087"/>
  <c r="BE1087" s="1"/>
  <c r="BI1084"/>
  <c r="BH1084"/>
  <c r="BG1084"/>
  <c r="BF1084"/>
  <c r="T1084"/>
  <c r="R1084"/>
  <c r="P1084"/>
  <c r="BK1084"/>
  <c r="J1084"/>
  <c r="BE1084" s="1"/>
  <c r="BI1083"/>
  <c r="BH1083"/>
  <c r="BG1083"/>
  <c r="BF1083"/>
  <c r="T1083"/>
  <c r="R1083"/>
  <c r="P1083"/>
  <c r="BK1083"/>
  <c r="J1083"/>
  <c r="BE1083" s="1"/>
  <c r="BI1080"/>
  <c r="BH1080"/>
  <c r="BG1080"/>
  <c r="BF1080"/>
  <c r="T1080"/>
  <c r="R1080"/>
  <c r="P1080"/>
  <c r="BK1080"/>
  <c r="J1080"/>
  <c r="BE1080" s="1"/>
  <c r="BI1079"/>
  <c r="BH1079"/>
  <c r="BG1079"/>
  <c r="BF1079"/>
  <c r="T1079"/>
  <c r="R1079"/>
  <c r="P1079"/>
  <c r="BK1079"/>
  <c r="J1079"/>
  <c r="BE1079" s="1"/>
  <c r="BI1076"/>
  <c r="BH1076"/>
  <c r="BG1076"/>
  <c r="BF1076"/>
  <c r="T1076"/>
  <c r="R1076"/>
  <c r="P1076"/>
  <c r="BK1076"/>
  <c r="J1076"/>
  <c r="BE1076" s="1"/>
  <c r="BI1073"/>
  <c r="BH1073"/>
  <c r="BG1073"/>
  <c r="BF1073"/>
  <c r="T1073"/>
  <c r="R1073"/>
  <c r="P1073"/>
  <c r="BK1073"/>
  <c r="J1073"/>
  <c r="BE1073" s="1"/>
  <c r="BI1072"/>
  <c r="BH1072"/>
  <c r="BG1072"/>
  <c r="BF1072"/>
  <c r="T1072"/>
  <c r="R1072"/>
  <c r="P1072"/>
  <c r="BK1072"/>
  <c r="J1072"/>
  <c r="BE1072" s="1"/>
  <c r="BI1066"/>
  <c r="BH1066"/>
  <c r="BG1066"/>
  <c r="BF1066"/>
  <c r="T1066"/>
  <c r="R1066"/>
  <c r="P1066"/>
  <c r="BK1066"/>
  <c r="J1066"/>
  <c r="BE1066" s="1"/>
  <c r="BI1065"/>
  <c r="BH1065"/>
  <c r="BG1065"/>
  <c r="BF1065"/>
  <c r="T1065"/>
  <c r="R1065"/>
  <c r="P1065"/>
  <c r="BK1065"/>
  <c r="J1065"/>
  <c r="BE1065" s="1"/>
  <c r="BI1058"/>
  <c r="BH1058"/>
  <c r="BG1058"/>
  <c r="BF1058"/>
  <c r="T1058"/>
  <c r="R1058"/>
  <c r="P1058"/>
  <c r="BK1058"/>
  <c r="J1058"/>
  <c r="BE1058" s="1"/>
  <c r="BI1057"/>
  <c r="BH1057"/>
  <c r="BG1057"/>
  <c r="BF1057"/>
  <c r="T1057"/>
  <c r="R1057"/>
  <c r="P1057"/>
  <c r="BK1057"/>
  <c r="J1057"/>
  <c r="BE1057" s="1"/>
  <c r="BI1055"/>
  <c r="BH1055"/>
  <c r="BG1055"/>
  <c r="BF1055"/>
  <c r="T1055"/>
  <c r="R1055"/>
  <c r="P1055"/>
  <c r="BK1055"/>
  <c r="J1055"/>
  <c r="BE1055" s="1"/>
  <c r="BI1054"/>
  <c r="BH1054"/>
  <c r="BG1054"/>
  <c r="BF1054"/>
  <c r="T1054"/>
  <c r="R1054"/>
  <c r="P1054"/>
  <c r="BK1054"/>
  <c r="J1054"/>
  <c r="BE1054" s="1"/>
  <c r="BI1051"/>
  <c r="BH1051"/>
  <c r="BG1051"/>
  <c r="BF1051"/>
  <c r="T1051"/>
  <c r="R1051"/>
  <c r="P1051"/>
  <c r="BK1051"/>
  <c r="J1051"/>
  <c r="BE1051" s="1"/>
  <c r="BI1050"/>
  <c r="BH1050"/>
  <c r="BG1050"/>
  <c r="BF1050"/>
  <c r="T1050"/>
  <c r="R1050"/>
  <c r="P1050"/>
  <c r="BK1050"/>
  <c r="J1050"/>
  <c r="BE1050" s="1"/>
  <c r="BI1048"/>
  <c r="BH1048"/>
  <c r="BG1048"/>
  <c r="BF1048"/>
  <c r="T1048"/>
  <c r="R1048"/>
  <c r="P1048"/>
  <c r="BK1048"/>
  <c r="J1048"/>
  <c r="BE1048" s="1"/>
  <c r="BI1047"/>
  <c r="BH1047"/>
  <c r="BG1047"/>
  <c r="BF1047"/>
  <c r="T1047"/>
  <c r="R1047"/>
  <c r="P1047"/>
  <c r="BK1047"/>
  <c r="J1047"/>
  <c r="BE1047" s="1"/>
  <c r="BI1045"/>
  <c r="BH1045"/>
  <c r="BG1045"/>
  <c r="BF1045"/>
  <c r="T1045"/>
  <c r="T1044" s="1"/>
  <c r="R1045"/>
  <c r="R1044" s="1"/>
  <c r="P1045"/>
  <c r="P1044" s="1"/>
  <c r="BK1045"/>
  <c r="BK1044" s="1"/>
  <c r="J1044" s="1"/>
  <c r="J84" s="1"/>
  <c r="J1045"/>
  <c r="BE1045" s="1"/>
  <c r="BI1042"/>
  <c r="BH1042"/>
  <c r="BG1042"/>
  <c r="BF1042"/>
  <c r="BE1042"/>
  <c r="T1042"/>
  <c r="R1042"/>
  <c r="P1042"/>
  <c r="BK1042"/>
  <c r="J1042"/>
  <c r="BI1040"/>
  <c r="BH1040"/>
  <c r="BG1040"/>
  <c r="BF1040"/>
  <c r="BE1040"/>
  <c r="T1040"/>
  <c r="R1040"/>
  <c r="P1040"/>
  <c r="BK1040"/>
  <c r="J1040"/>
  <c r="BI1038"/>
  <c r="BH1038"/>
  <c r="BG1038"/>
  <c r="BF1038"/>
  <c r="BE1038"/>
  <c r="T1038"/>
  <c r="R1038"/>
  <c r="P1038"/>
  <c r="BK1038"/>
  <c r="J1038"/>
  <c r="BI1036"/>
  <c r="BH1036"/>
  <c r="BG1036"/>
  <c r="BF1036"/>
  <c r="BE1036"/>
  <c r="T1036"/>
  <c r="R1036"/>
  <c r="P1036"/>
  <c r="BK1036"/>
  <c r="J1036"/>
  <c r="BI1034"/>
  <c r="BH1034"/>
  <c r="BG1034"/>
  <c r="BF1034"/>
  <c r="BE1034"/>
  <c r="T1034"/>
  <c r="R1034"/>
  <c r="P1034"/>
  <c r="BK1034"/>
  <c r="J1034"/>
  <c r="BI1032"/>
  <c r="BH1032"/>
  <c r="BG1032"/>
  <c r="BF1032"/>
  <c r="BE1032"/>
  <c r="T1032"/>
  <c r="R1032"/>
  <c r="P1032"/>
  <c r="BK1032"/>
  <c r="J1032"/>
  <c r="BI1030"/>
  <c r="BH1030"/>
  <c r="BG1030"/>
  <c r="BF1030"/>
  <c r="BE1030"/>
  <c r="T1030"/>
  <c r="R1030"/>
  <c r="P1030"/>
  <c r="BK1030"/>
  <c r="J1030"/>
  <c r="BI1028"/>
  <c r="BH1028"/>
  <c r="BG1028"/>
  <c r="BF1028"/>
  <c r="BE1028"/>
  <c r="T1028"/>
  <c r="T1027" s="1"/>
  <c r="R1028"/>
  <c r="R1027" s="1"/>
  <c r="P1028"/>
  <c r="P1027" s="1"/>
  <c r="BK1028"/>
  <c r="BK1027" s="1"/>
  <c r="J1027" s="1"/>
  <c r="J83" s="1"/>
  <c r="J1028"/>
  <c r="BI1026"/>
  <c r="BH1026"/>
  <c r="BG1026"/>
  <c r="BF1026"/>
  <c r="T1026"/>
  <c r="R1026"/>
  <c r="P1026"/>
  <c r="BK1026"/>
  <c r="J1026"/>
  <c r="BE1026" s="1"/>
  <c r="BI1025"/>
  <c r="BH1025"/>
  <c r="BG1025"/>
  <c r="BF1025"/>
  <c r="T1025"/>
  <c r="R1025"/>
  <c r="P1025"/>
  <c r="BK1025"/>
  <c r="J1025"/>
  <c r="BE1025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T1019" s="1"/>
  <c r="R1020"/>
  <c r="R1019" s="1"/>
  <c r="P1020"/>
  <c r="P1019" s="1"/>
  <c r="BK1020"/>
  <c r="BK1019" s="1"/>
  <c r="J1019" s="1"/>
  <c r="J82" s="1"/>
  <c r="J1020"/>
  <c r="BE1020" s="1"/>
  <c r="BI1017"/>
  <c r="BH1017"/>
  <c r="BG1017"/>
  <c r="BF1017"/>
  <c r="BE1017"/>
  <c r="T1017"/>
  <c r="R1017"/>
  <c r="P1017"/>
  <c r="BK1017"/>
  <c r="J1017"/>
  <c r="BI1015"/>
  <c r="BH1015"/>
  <c r="BG1015"/>
  <c r="BF1015"/>
  <c r="BE1015"/>
  <c r="T1015"/>
  <c r="R1015"/>
  <c r="P1015"/>
  <c r="BK1015"/>
  <c r="J1015"/>
  <c r="BI1013"/>
  <c r="BH1013"/>
  <c r="BG1013"/>
  <c r="BF1013"/>
  <c r="BE1013"/>
  <c r="T1013"/>
  <c r="R1013"/>
  <c r="P1013"/>
  <c r="BK1013"/>
  <c r="J1013"/>
  <c r="BI1011"/>
  <c r="BH1011"/>
  <c r="BG1011"/>
  <c r="BF1011"/>
  <c r="BE1011"/>
  <c r="T1011"/>
  <c r="T1010" s="1"/>
  <c r="R1011"/>
  <c r="R1010" s="1"/>
  <c r="P1011"/>
  <c r="P1010" s="1"/>
  <c r="BK1011"/>
  <c r="BK1010" s="1"/>
  <c r="J1010" s="1"/>
  <c r="J81" s="1"/>
  <c r="J1011"/>
  <c r="BI1009"/>
  <c r="BH1009"/>
  <c r="BG1009"/>
  <c r="BF1009"/>
  <c r="T1009"/>
  <c r="R1009"/>
  <c r="P1009"/>
  <c r="BK1009"/>
  <c r="J1009"/>
  <c r="BE1009" s="1"/>
  <c r="BI1008"/>
  <c r="BH1008"/>
  <c r="BG1008"/>
  <c r="BF1008"/>
  <c r="T1008"/>
  <c r="R1008"/>
  <c r="P1008"/>
  <c r="BK1008"/>
  <c r="J1008"/>
  <c r="BE1008" s="1"/>
  <c r="BI1007"/>
  <c r="BH1007"/>
  <c r="BG1007"/>
  <c r="BF1007"/>
  <c r="T1007"/>
  <c r="R1007"/>
  <c r="P1007"/>
  <c r="BK1007"/>
  <c r="J1007"/>
  <c r="BE1007" s="1"/>
  <c r="BI1006"/>
  <c r="BH1006"/>
  <c r="BG1006"/>
  <c r="BF1006"/>
  <c r="T1006"/>
  <c r="T1005" s="1"/>
  <c r="R1006"/>
  <c r="R1005" s="1"/>
  <c r="P1006"/>
  <c r="P1005" s="1"/>
  <c r="BK1006"/>
  <c r="BK1005" s="1"/>
  <c r="J1005" s="1"/>
  <c r="J80" s="1"/>
  <c r="J1006"/>
  <c r="BE1006" s="1"/>
  <c r="BI1004"/>
  <c r="BH1004"/>
  <c r="BG1004"/>
  <c r="BF1004"/>
  <c r="BE1004"/>
  <c r="T1004"/>
  <c r="R1004"/>
  <c r="P1004"/>
  <c r="BK1004"/>
  <c r="J1004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999"/>
  <c r="BH999"/>
  <c r="BG999"/>
  <c r="BF999"/>
  <c r="BE999"/>
  <c r="T999"/>
  <c r="R999"/>
  <c r="P999"/>
  <c r="BK999"/>
  <c r="J999"/>
  <c r="BI997"/>
  <c r="BH997"/>
  <c r="BG997"/>
  <c r="BF997"/>
  <c r="BE997"/>
  <c r="T997"/>
  <c r="R997"/>
  <c r="P997"/>
  <c r="BK997"/>
  <c r="J997"/>
  <c r="BI996"/>
  <c r="BH996"/>
  <c r="BG996"/>
  <c r="BF996"/>
  <c r="BE996"/>
  <c r="T996"/>
  <c r="R996"/>
  <c r="P996"/>
  <c r="BK996"/>
  <c r="J996"/>
  <c r="BI994"/>
  <c r="BH994"/>
  <c r="BG994"/>
  <c r="BF994"/>
  <c r="BE994"/>
  <c r="T994"/>
  <c r="R994"/>
  <c r="P994"/>
  <c r="BK994"/>
  <c r="J994"/>
  <c r="BI992"/>
  <c r="BH992"/>
  <c r="BG992"/>
  <c r="BF992"/>
  <c r="BE992"/>
  <c r="T992"/>
  <c r="R992"/>
  <c r="P992"/>
  <c r="BK992"/>
  <c r="J992"/>
  <c r="BI991"/>
  <c r="BH991"/>
  <c r="BG991"/>
  <c r="BF991"/>
  <c r="BE991"/>
  <c r="T991"/>
  <c r="R991"/>
  <c r="P991"/>
  <c r="BK991"/>
  <c r="J991"/>
  <c r="BI989"/>
  <c r="BH989"/>
  <c r="BG989"/>
  <c r="BF989"/>
  <c r="BE989"/>
  <c r="T989"/>
  <c r="R989"/>
  <c r="P989"/>
  <c r="BK989"/>
  <c r="J989"/>
  <c r="BI988"/>
  <c r="BH988"/>
  <c r="BG988"/>
  <c r="BF988"/>
  <c r="BE988"/>
  <c r="T988"/>
  <c r="R988"/>
  <c r="P988"/>
  <c r="BK988"/>
  <c r="J988"/>
  <c r="BI987"/>
  <c r="BH987"/>
  <c r="BG987"/>
  <c r="BF987"/>
  <c r="BE987"/>
  <c r="T987"/>
  <c r="T986" s="1"/>
  <c r="R987"/>
  <c r="R986" s="1"/>
  <c r="P987"/>
  <c r="P986" s="1"/>
  <c r="BK987"/>
  <c r="BK986" s="1"/>
  <c r="J986" s="1"/>
  <c r="J79" s="1"/>
  <c r="J987"/>
  <c r="BI985"/>
  <c r="BH985"/>
  <c r="BG985"/>
  <c r="BF985"/>
  <c r="T985"/>
  <c r="R985"/>
  <c r="P985"/>
  <c r="BK985"/>
  <c r="J985"/>
  <c r="BE985" s="1"/>
  <c r="BI983"/>
  <c r="BH983"/>
  <c r="BG983"/>
  <c r="BF983"/>
  <c r="T983"/>
  <c r="R983"/>
  <c r="P983"/>
  <c r="BK983"/>
  <c r="J983"/>
  <c r="BE983" s="1"/>
  <c r="BI982"/>
  <c r="BH982"/>
  <c r="BG982"/>
  <c r="BF982"/>
  <c r="T982"/>
  <c r="R982"/>
  <c r="P982"/>
  <c r="BK982"/>
  <c r="J982"/>
  <c r="BE982" s="1"/>
  <c r="BI980"/>
  <c r="BH980"/>
  <c r="BG980"/>
  <c r="BF980"/>
  <c r="T980"/>
  <c r="R980"/>
  <c r="P980"/>
  <c r="BK980"/>
  <c r="J980"/>
  <c r="BE980" s="1"/>
  <c r="BI978"/>
  <c r="BH978"/>
  <c r="BG978"/>
  <c r="BF978"/>
  <c r="T978"/>
  <c r="R978"/>
  <c r="P978"/>
  <c r="BK978"/>
  <c r="J978"/>
  <c r="BE978" s="1"/>
  <c r="BI977"/>
  <c r="BH977"/>
  <c r="BG977"/>
  <c r="BF977"/>
  <c r="T977"/>
  <c r="R977"/>
  <c r="P977"/>
  <c r="BK977"/>
  <c r="J977"/>
  <c r="BE977" s="1"/>
  <c r="BI975"/>
  <c r="BH975"/>
  <c r="BG975"/>
  <c r="BF975"/>
  <c r="T975"/>
  <c r="R975"/>
  <c r="P975"/>
  <c r="BK975"/>
  <c r="J975"/>
  <c r="BE975" s="1"/>
  <c r="BI974"/>
  <c r="BH974"/>
  <c r="BG974"/>
  <c r="BF974"/>
  <c r="T974"/>
  <c r="R974"/>
  <c r="P974"/>
  <c r="BK974"/>
  <c r="J974"/>
  <c r="BE974" s="1"/>
  <c r="BI972"/>
  <c r="BH972"/>
  <c r="BG972"/>
  <c r="BF972"/>
  <c r="T972"/>
  <c r="R972"/>
  <c r="P972"/>
  <c r="BK972"/>
  <c r="J972"/>
  <c r="BE972" s="1"/>
  <c r="BI971"/>
  <c r="BH971"/>
  <c r="BG971"/>
  <c r="BF971"/>
  <c r="T971"/>
  <c r="R971"/>
  <c r="P971"/>
  <c r="BK971"/>
  <c r="J971"/>
  <c r="BE971" s="1"/>
  <c r="BI969"/>
  <c r="BH969"/>
  <c r="BG969"/>
  <c r="BF969"/>
  <c r="T969"/>
  <c r="R969"/>
  <c r="P969"/>
  <c r="BK969"/>
  <c r="J969"/>
  <c r="BE969" s="1"/>
  <c r="BI968"/>
  <c r="BH968"/>
  <c r="BG968"/>
  <c r="BF968"/>
  <c r="T968"/>
  <c r="R968"/>
  <c r="P968"/>
  <c r="BK968"/>
  <c r="J968"/>
  <c r="BE968" s="1"/>
  <c r="BI966"/>
  <c r="BH966"/>
  <c r="BG966"/>
  <c r="BF966"/>
  <c r="T966"/>
  <c r="R966"/>
  <c r="P966"/>
  <c r="BK966"/>
  <c r="J966"/>
  <c r="BE966" s="1"/>
  <c r="BI965"/>
  <c r="BH965"/>
  <c r="BG965"/>
  <c r="BF965"/>
  <c r="T965"/>
  <c r="R965"/>
  <c r="P965"/>
  <c r="BK965"/>
  <c r="J965"/>
  <c r="BE965" s="1"/>
  <c r="BI963"/>
  <c r="BH963"/>
  <c r="BG963"/>
  <c r="BF963"/>
  <c r="T963"/>
  <c r="R963"/>
  <c r="P963"/>
  <c r="BK963"/>
  <c r="J963"/>
  <c r="BE963" s="1"/>
  <c r="BI961"/>
  <c r="BH961"/>
  <c r="BG961"/>
  <c r="BF961"/>
  <c r="T961"/>
  <c r="R961"/>
  <c r="P961"/>
  <c r="BK961"/>
  <c r="J961"/>
  <c r="BE961" s="1"/>
  <c r="BI959"/>
  <c r="BH959"/>
  <c r="BG959"/>
  <c r="BF959"/>
  <c r="T959"/>
  <c r="R959"/>
  <c r="P959"/>
  <c r="BK959"/>
  <c r="J959"/>
  <c r="BE959" s="1"/>
  <c r="BI958"/>
  <c r="BH958"/>
  <c r="BG958"/>
  <c r="BF958"/>
  <c r="T958"/>
  <c r="R958"/>
  <c r="P958"/>
  <c r="BK958"/>
  <c r="J958"/>
  <c r="BE958" s="1"/>
  <c r="BI956"/>
  <c r="BH956"/>
  <c r="BG956"/>
  <c r="BF956"/>
  <c r="T956"/>
  <c r="R956"/>
  <c r="P956"/>
  <c r="BK956"/>
  <c r="J956"/>
  <c r="BE956" s="1"/>
  <c r="BI954"/>
  <c r="BH954"/>
  <c r="BG954"/>
  <c r="BF954"/>
  <c r="T954"/>
  <c r="R954"/>
  <c r="P954"/>
  <c r="BK954"/>
  <c r="J954"/>
  <c r="BE954" s="1"/>
  <c r="BI953"/>
  <c r="BH953"/>
  <c r="BG953"/>
  <c r="BF953"/>
  <c r="T953"/>
  <c r="R953"/>
  <c r="P953"/>
  <c r="BK953"/>
  <c r="J953"/>
  <c r="BE953" s="1"/>
  <c r="BI951"/>
  <c r="BH951"/>
  <c r="BG951"/>
  <c r="BF951"/>
  <c r="T951"/>
  <c r="R951"/>
  <c r="P951"/>
  <c r="BK951"/>
  <c r="J951"/>
  <c r="BE951" s="1"/>
  <c r="BI949"/>
  <c r="BH949"/>
  <c r="BG949"/>
  <c r="BF949"/>
  <c r="T949"/>
  <c r="R949"/>
  <c r="P949"/>
  <c r="BK949"/>
  <c r="J949"/>
  <c r="BE949" s="1"/>
  <c r="BI947"/>
  <c r="BH947"/>
  <c r="BG947"/>
  <c r="BF947"/>
  <c r="T947"/>
  <c r="R947"/>
  <c r="P947"/>
  <c r="BK947"/>
  <c r="J947"/>
  <c r="BE947" s="1"/>
  <c r="BI946"/>
  <c r="BH946"/>
  <c r="BG946"/>
  <c r="BF946"/>
  <c r="T946"/>
  <c r="R946"/>
  <c r="P946"/>
  <c r="BK946"/>
  <c r="J946"/>
  <c r="BE946" s="1"/>
  <c r="BI944"/>
  <c r="BH944"/>
  <c r="BG944"/>
  <c r="BF944"/>
  <c r="T944"/>
  <c r="R944"/>
  <c r="P944"/>
  <c r="BK944"/>
  <c r="J944"/>
  <c r="BE944" s="1"/>
  <c r="BI943"/>
  <c r="BH943"/>
  <c r="BG943"/>
  <c r="BF943"/>
  <c r="T943"/>
  <c r="R943"/>
  <c r="P943"/>
  <c r="BK943"/>
  <c r="J943"/>
  <c r="BE943" s="1"/>
  <c r="BI941"/>
  <c r="BH941"/>
  <c r="BG941"/>
  <c r="BF941"/>
  <c r="T941"/>
  <c r="R941"/>
  <c r="P941"/>
  <c r="BK941"/>
  <c r="J941"/>
  <c r="BE941" s="1"/>
  <c r="BI940"/>
  <c r="BH940"/>
  <c r="BG940"/>
  <c r="BF940"/>
  <c r="T940"/>
  <c r="R940"/>
  <c r="P940"/>
  <c r="BK940"/>
  <c r="J940"/>
  <c r="BE940" s="1"/>
  <c r="BI939"/>
  <c r="BH939"/>
  <c r="BG939"/>
  <c r="BF939"/>
  <c r="T939"/>
  <c r="T938" s="1"/>
  <c r="R939"/>
  <c r="R938" s="1"/>
  <c r="P939"/>
  <c r="P938" s="1"/>
  <c r="BK939"/>
  <c r="BK938" s="1"/>
  <c r="J938" s="1"/>
  <c r="J78" s="1"/>
  <c r="J939"/>
  <c r="BE939" s="1"/>
  <c r="BI937"/>
  <c r="BH937"/>
  <c r="BG937"/>
  <c r="BF937"/>
  <c r="BE937"/>
  <c r="T937"/>
  <c r="R937"/>
  <c r="P937"/>
  <c r="BK937"/>
  <c r="J937"/>
  <c r="BI935"/>
  <c r="BH935"/>
  <c r="BG935"/>
  <c r="BF935"/>
  <c r="BE935"/>
  <c r="T935"/>
  <c r="R935"/>
  <c r="P935"/>
  <c r="BK935"/>
  <c r="J935"/>
  <c r="BI934"/>
  <c r="BH934"/>
  <c r="BG934"/>
  <c r="BF934"/>
  <c r="BE934"/>
  <c r="T934"/>
  <c r="R934"/>
  <c r="P934"/>
  <c r="BK934"/>
  <c r="J934"/>
  <c r="BI932"/>
  <c r="BH932"/>
  <c r="BG932"/>
  <c r="BF932"/>
  <c r="BE932"/>
  <c r="T932"/>
  <c r="R932"/>
  <c r="P932"/>
  <c r="BK932"/>
  <c r="J932"/>
  <c r="BI930"/>
  <c r="BH930"/>
  <c r="BG930"/>
  <c r="BF930"/>
  <c r="BE930"/>
  <c r="T930"/>
  <c r="R930"/>
  <c r="P930"/>
  <c r="BK930"/>
  <c r="J930"/>
  <c r="BI929"/>
  <c r="BH929"/>
  <c r="BG929"/>
  <c r="BF929"/>
  <c r="BE929"/>
  <c r="T929"/>
  <c r="R929"/>
  <c r="P929"/>
  <c r="BK929"/>
  <c r="J929"/>
  <c r="BI927"/>
  <c r="BH927"/>
  <c r="BG927"/>
  <c r="BF927"/>
  <c r="BE927"/>
  <c r="T927"/>
  <c r="R927"/>
  <c r="P927"/>
  <c r="BK927"/>
  <c r="J927"/>
  <c r="BI925"/>
  <c r="BH925"/>
  <c r="BG925"/>
  <c r="BF925"/>
  <c r="BE925"/>
  <c r="T925"/>
  <c r="R925"/>
  <c r="P925"/>
  <c r="BK925"/>
  <c r="J925"/>
  <c r="BI924"/>
  <c r="BH924"/>
  <c r="BG924"/>
  <c r="BF924"/>
  <c r="BE924"/>
  <c r="T924"/>
  <c r="R924"/>
  <c r="P924"/>
  <c r="BK924"/>
  <c r="J924"/>
  <c r="BI922"/>
  <c r="BH922"/>
  <c r="BG922"/>
  <c r="BF922"/>
  <c r="BE922"/>
  <c r="T922"/>
  <c r="R922"/>
  <c r="P922"/>
  <c r="BK922"/>
  <c r="J922"/>
  <c r="BI921"/>
  <c r="BH921"/>
  <c r="BG921"/>
  <c r="BF921"/>
  <c r="BE921"/>
  <c r="T921"/>
  <c r="R921"/>
  <c r="P921"/>
  <c r="BK921"/>
  <c r="J921"/>
  <c r="BI920"/>
  <c r="BH920"/>
  <c r="BG920"/>
  <c r="BF920"/>
  <c r="BE920"/>
  <c r="T920"/>
  <c r="T919" s="1"/>
  <c r="R920"/>
  <c r="R919" s="1"/>
  <c r="P920"/>
  <c r="P919" s="1"/>
  <c r="BK920"/>
  <c r="BK919" s="1"/>
  <c r="J919" s="1"/>
  <c r="J77" s="1"/>
  <c r="J920"/>
  <c r="BI918"/>
  <c r="BH918"/>
  <c r="BG918"/>
  <c r="BF918"/>
  <c r="T918"/>
  <c r="R918"/>
  <c r="P918"/>
  <c r="BK918"/>
  <c r="J918"/>
  <c r="BE918" s="1"/>
  <c r="BI916"/>
  <c r="BH916"/>
  <c r="BG916"/>
  <c r="BF916"/>
  <c r="T916"/>
  <c r="R916"/>
  <c r="P916"/>
  <c r="BK916"/>
  <c r="J916"/>
  <c r="BE916" s="1"/>
  <c r="BI915"/>
  <c r="BH915"/>
  <c r="BG915"/>
  <c r="BF915"/>
  <c r="T915"/>
  <c r="R915"/>
  <c r="P915"/>
  <c r="BK915"/>
  <c r="J915"/>
  <c r="BE915" s="1"/>
  <c r="BI913"/>
  <c r="BH913"/>
  <c r="BG913"/>
  <c r="BF913"/>
  <c r="T913"/>
  <c r="R913"/>
  <c r="P913"/>
  <c r="BK913"/>
  <c r="J913"/>
  <c r="BE913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8"/>
  <c r="BH908"/>
  <c r="BG908"/>
  <c r="BF908"/>
  <c r="T908"/>
  <c r="R908"/>
  <c r="P908"/>
  <c r="BK908"/>
  <c r="J908"/>
  <c r="BE908" s="1"/>
  <c r="BI907"/>
  <c r="BH907"/>
  <c r="BG907"/>
  <c r="BF907"/>
  <c r="T907"/>
  <c r="R907"/>
  <c r="P907"/>
  <c r="BK907"/>
  <c r="J907"/>
  <c r="BE907" s="1"/>
  <c r="BI905"/>
  <c r="BH905"/>
  <c r="BG905"/>
  <c r="BF905"/>
  <c r="T905"/>
  <c r="R905"/>
  <c r="P905"/>
  <c r="BK905"/>
  <c r="J905"/>
  <c r="BE905" s="1"/>
  <c r="BI904"/>
  <c r="BH904"/>
  <c r="BG904"/>
  <c r="BF904"/>
  <c r="T904"/>
  <c r="R904"/>
  <c r="P904"/>
  <c r="BK904"/>
  <c r="J904"/>
  <c r="BE904" s="1"/>
  <c r="BI902"/>
  <c r="BH902"/>
  <c r="BG902"/>
  <c r="BF902"/>
  <c r="T902"/>
  <c r="R902"/>
  <c r="P902"/>
  <c r="BK902"/>
  <c r="J902"/>
  <c r="BE902" s="1"/>
  <c r="BI901"/>
  <c r="BH901"/>
  <c r="BG901"/>
  <c r="BF901"/>
  <c r="T901"/>
  <c r="R901"/>
  <c r="P901"/>
  <c r="BK901"/>
  <c r="J901"/>
  <c r="BE901" s="1"/>
  <c r="BI899"/>
  <c r="BH899"/>
  <c r="BG899"/>
  <c r="BF899"/>
  <c r="T899"/>
  <c r="R899"/>
  <c r="P899"/>
  <c r="BK899"/>
  <c r="J899"/>
  <c r="BE899" s="1"/>
  <c r="BI898"/>
  <c r="BH898"/>
  <c r="BG898"/>
  <c r="BF898"/>
  <c r="T898"/>
  <c r="R898"/>
  <c r="P898"/>
  <c r="BK898"/>
  <c r="J898"/>
  <c r="BE898" s="1"/>
  <c r="BI896"/>
  <c r="BH896"/>
  <c r="BG896"/>
  <c r="BF896"/>
  <c r="T896"/>
  <c r="R896"/>
  <c r="P896"/>
  <c r="BK896"/>
  <c r="J896"/>
  <c r="BE896" s="1"/>
  <c r="BI894"/>
  <c r="BH894"/>
  <c r="BG894"/>
  <c r="BF894"/>
  <c r="T894"/>
  <c r="R894"/>
  <c r="P894"/>
  <c r="BK894"/>
  <c r="J894"/>
  <c r="BE894" s="1"/>
  <c r="BI892"/>
  <c r="BH892"/>
  <c r="BG892"/>
  <c r="BF892"/>
  <c r="T892"/>
  <c r="R892"/>
  <c r="P892"/>
  <c r="BK892"/>
  <c r="J892"/>
  <c r="BE892" s="1"/>
  <c r="BI891"/>
  <c r="BH891"/>
  <c r="BG891"/>
  <c r="BF891"/>
  <c r="T891"/>
  <c r="R891"/>
  <c r="P891"/>
  <c r="BK891"/>
  <c r="J891"/>
  <c r="BE891" s="1"/>
  <c r="BI889"/>
  <c r="BH889"/>
  <c r="BG889"/>
  <c r="BF889"/>
  <c r="T889"/>
  <c r="R889"/>
  <c r="P889"/>
  <c r="BK889"/>
  <c r="J889"/>
  <c r="BE889" s="1"/>
  <c r="BI887"/>
  <c r="BH887"/>
  <c r="BG887"/>
  <c r="BF887"/>
  <c r="T887"/>
  <c r="R887"/>
  <c r="P887"/>
  <c r="BK887"/>
  <c r="J887"/>
  <c r="BE887" s="1"/>
  <c r="BI886"/>
  <c r="BH886"/>
  <c r="BG886"/>
  <c r="BF886"/>
  <c r="T886"/>
  <c r="R886"/>
  <c r="P886"/>
  <c r="BK886"/>
  <c r="J886"/>
  <c r="BE886" s="1"/>
  <c r="BI884"/>
  <c r="BH884"/>
  <c r="BG884"/>
  <c r="BF884"/>
  <c r="T884"/>
  <c r="R884"/>
  <c r="P884"/>
  <c r="BK884"/>
  <c r="J884"/>
  <c r="BE884" s="1"/>
  <c r="BI882"/>
  <c r="BH882"/>
  <c r="BG882"/>
  <c r="BF882"/>
  <c r="T882"/>
  <c r="R882"/>
  <c r="P882"/>
  <c r="BK882"/>
  <c r="J882"/>
  <c r="BE882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T871" s="1"/>
  <c r="R872"/>
  <c r="R871" s="1"/>
  <c r="P872"/>
  <c r="P871" s="1"/>
  <c r="BK872"/>
  <c r="BK871" s="1"/>
  <c r="J871" s="1"/>
  <c r="J76" s="1"/>
  <c r="J872"/>
  <c r="BE872" s="1"/>
  <c r="BI870"/>
  <c r="BH870"/>
  <c r="BG870"/>
  <c r="BF870"/>
  <c r="BE870"/>
  <c r="T870"/>
  <c r="R870"/>
  <c r="P870"/>
  <c r="BK870"/>
  <c r="J870"/>
  <c r="BI868"/>
  <c r="BH868"/>
  <c r="BG868"/>
  <c r="BF868"/>
  <c r="BE868"/>
  <c r="T868"/>
  <c r="R868"/>
  <c r="P868"/>
  <c r="BK868"/>
  <c r="J868"/>
  <c r="BI867"/>
  <c r="BH867"/>
  <c r="BG867"/>
  <c r="BF867"/>
  <c r="BE867"/>
  <c r="T867"/>
  <c r="R867"/>
  <c r="P867"/>
  <c r="BK867"/>
  <c r="J867"/>
  <c r="BI865"/>
  <c r="BH865"/>
  <c r="BG865"/>
  <c r="BF865"/>
  <c r="BE865"/>
  <c r="T865"/>
  <c r="R865"/>
  <c r="P865"/>
  <c r="BK865"/>
  <c r="J865"/>
  <c r="BI861"/>
  <c r="BH861"/>
  <c r="BG861"/>
  <c r="BF861"/>
  <c r="BE861"/>
  <c r="T861"/>
  <c r="R861"/>
  <c r="P861"/>
  <c r="BK861"/>
  <c r="J861"/>
  <c r="BI860"/>
  <c r="BH860"/>
  <c r="BG860"/>
  <c r="BF860"/>
  <c r="BE860"/>
  <c r="T860"/>
  <c r="R860"/>
  <c r="P860"/>
  <c r="BK860"/>
  <c r="J860"/>
  <c r="BI858"/>
  <c r="BH858"/>
  <c r="BG858"/>
  <c r="BF858"/>
  <c r="BE858"/>
  <c r="T858"/>
  <c r="R858"/>
  <c r="P858"/>
  <c r="BK858"/>
  <c r="J858"/>
  <c r="BI856"/>
  <c r="BH856"/>
  <c r="BG856"/>
  <c r="BF856"/>
  <c r="BE856"/>
  <c r="T856"/>
  <c r="R856"/>
  <c r="P856"/>
  <c r="BK856"/>
  <c r="J856"/>
  <c r="BI854"/>
  <c r="BH854"/>
  <c r="BG854"/>
  <c r="BF854"/>
  <c r="BE854"/>
  <c r="T854"/>
  <c r="R854"/>
  <c r="P854"/>
  <c r="BK854"/>
  <c r="J854"/>
  <c r="BI853"/>
  <c r="BH853"/>
  <c r="BG853"/>
  <c r="BF853"/>
  <c r="BE853"/>
  <c r="T853"/>
  <c r="R853"/>
  <c r="P853"/>
  <c r="BK853"/>
  <c r="J853"/>
  <c r="BI851"/>
  <c r="BH851"/>
  <c r="BG851"/>
  <c r="BF851"/>
  <c r="BE851"/>
  <c r="T851"/>
  <c r="R851"/>
  <c r="P851"/>
  <c r="BK851"/>
  <c r="J851"/>
  <c r="BI850"/>
  <c r="BH850"/>
  <c r="BG850"/>
  <c r="BF850"/>
  <c r="BE850"/>
  <c r="T850"/>
  <c r="R850"/>
  <c r="P850"/>
  <c r="BK850"/>
  <c r="J850"/>
  <c r="BI848"/>
  <c r="BH848"/>
  <c r="BG848"/>
  <c r="BF848"/>
  <c r="BE848"/>
  <c r="T848"/>
  <c r="R848"/>
  <c r="P848"/>
  <c r="BK848"/>
  <c r="J848"/>
  <c r="BI847"/>
  <c r="BH847"/>
  <c r="BG847"/>
  <c r="BF847"/>
  <c r="BE847"/>
  <c r="T847"/>
  <c r="R847"/>
  <c r="P847"/>
  <c r="BK847"/>
  <c r="J847"/>
  <c r="BI845"/>
  <c r="BH845"/>
  <c r="BG845"/>
  <c r="BF845"/>
  <c r="BE845"/>
  <c r="T845"/>
  <c r="R845"/>
  <c r="P845"/>
  <c r="BK845"/>
  <c r="J845"/>
  <c r="BI844"/>
  <c r="BH844"/>
  <c r="BG844"/>
  <c r="BF844"/>
  <c r="BE844"/>
  <c r="T844"/>
  <c r="R844"/>
  <c r="P844"/>
  <c r="BK844"/>
  <c r="J844"/>
  <c r="BI842"/>
  <c r="BH842"/>
  <c r="BG842"/>
  <c r="BF842"/>
  <c r="BE842"/>
  <c r="T842"/>
  <c r="R842"/>
  <c r="P842"/>
  <c r="BK842"/>
  <c r="J842"/>
  <c r="BI841"/>
  <c r="BH841"/>
  <c r="BG841"/>
  <c r="BF841"/>
  <c r="BE841"/>
  <c r="T841"/>
  <c r="R841"/>
  <c r="P841"/>
  <c r="BK841"/>
  <c r="J841"/>
  <c r="BI839"/>
  <c r="BH839"/>
  <c r="BG839"/>
  <c r="BF839"/>
  <c r="BE839"/>
  <c r="T839"/>
  <c r="R839"/>
  <c r="P839"/>
  <c r="BK839"/>
  <c r="J839"/>
  <c r="BI837"/>
  <c r="BH837"/>
  <c r="BG837"/>
  <c r="BF837"/>
  <c r="BE837"/>
  <c r="T837"/>
  <c r="R837"/>
  <c r="P837"/>
  <c r="BK837"/>
  <c r="J837"/>
  <c r="BI835"/>
  <c r="BH835"/>
  <c r="BG835"/>
  <c r="BF835"/>
  <c r="BE835"/>
  <c r="T835"/>
  <c r="R835"/>
  <c r="P835"/>
  <c r="BK835"/>
  <c r="J835"/>
  <c r="BI834"/>
  <c r="BH834"/>
  <c r="BG834"/>
  <c r="BF834"/>
  <c r="BE834"/>
  <c r="T834"/>
  <c r="R834"/>
  <c r="P834"/>
  <c r="BK834"/>
  <c r="J834"/>
  <c r="BI832"/>
  <c r="BH832"/>
  <c r="BG832"/>
  <c r="BF832"/>
  <c r="BE832"/>
  <c r="T832"/>
  <c r="R832"/>
  <c r="P832"/>
  <c r="BK832"/>
  <c r="J832"/>
  <c r="BI831"/>
  <c r="BH831"/>
  <c r="BG831"/>
  <c r="BF831"/>
  <c r="BE831"/>
  <c r="T831"/>
  <c r="R831"/>
  <c r="P831"/>
  <c r="BK831"/>
  <c r="J831"/>
  <c r="BI829"/>
  <c r="BH829"/>
  <c r="BG829"/>
  <c r="BF829"/>
  <c r="BE829"/>
  <c r="T829"/>
  <c r="R829"/>
  <c r="P829"/>
  <c r="BK829"/>
  <c r="J829"/>
  <c r="BI827"/>
  <c r="BH827"/>
  <c r="BG827"/>
  <c r="BF827"/>
  <c r="BE827"/>
  <c r="T827"/>
  <c r="R827"/>
  <c r="P827"/>
  <c r="BK827"/>
  <c r="J827"/>
  <c r="BI825"/>
  <c r="BH825"/>
  <c r="BG825"/>
  <c r="BF825"/>
  <c r="BE825"/>
  <c r="T825"/>
  <c r="R825"/>
  <c r="P825"/>
  <c r="BK825"/>
  <c r="J825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9"/>
  <c r="BH819"/>
  <c r="BG819"/>
  <c r="BF819"/>
  <c r="BE819"/>
  <c r="T819"/>
  <c r="R819"/>
  <c r="P819"/>
  <c r="BK819"/>
  <c r="J819"/>
  <c r="BI817"/>
  <c r="BH817"/>
  <c r="BG817"/>
  <c r="BF817"/>
  <c r="BE817"/>
  <c r="T817"/>
  <c r="R817"/>
  <c r="P817"/>
  <c r="BK817"/>
  <c r="J817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2"/>
  <c r="BH812"/>
  <c r="BG812"/>
  <c r="BF812"/>
  <c r="BE812"/>
  <c r="T812"/>
  <c r="R812"/>
  <c r="P812"/>
  <c r="BK812"/>
  <c r="J812"/>
  <c r="BI810"/>
  <c r="BH810"/>
  <c r="BG810"/>
  <c r="BF810"/>
  <c r="BE810"/>
  <c r="T810"/>
  <c r="R810"/>
  <c r="P810"/>
  <c r="BK810"/>
  <c r="J810"/>
  <c r="BI808"/>
  <c r="BH808"/>
  <c r="BG808"/>
  <c r="BF808"/>
  <c r="BE808"/>
  <c r="T808"/>
  <c r="R808"/>
  <c r="P808"/>
  <c r="BK808"/>
  <c r="J808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8"/>
  <c r="BH798"/>
  <c r="BG798"/>
  <c r="BF798"/>
  <c r="BE798"/>
  <c r="T798"/>
  <c r="R798"/>
  <c r="P798"/>
  <c r="BK798"/>
  <c r="J798"/>
  <c r="BI797"/>
  <c r="BH797"/>
  <c r="BG797"/>
  <c r="BF797"/>
  <c r="BE797"/>
  <c r="T797"/>
  <c r="R797"/>
  <c r="P797"/>
  <c r="BK797"/>
  <c r="J797"/>
  <c r="BI795"/>
  <c r="BH795"/>
  <c r="BG795"/>
  <c r="BF795"/>
  <c r="BE795"/>
  <c r="T795"/>
  <c r="R795"/>
  <c r="P795"/>
  <c r="BK795"/>
  <c r="J795"/>
  <c r="BI794"/>
  <c r="BH794"/>
  <c r="BG794"/>
  <c r="BF794"/>
  <c r="BE794"/>
  <c r="T794"/>
  <c r="R794"/>
  <c r="P794"/>
  <c r="BK794"/>
  <c r="J794"/>
  <c r="BI792"/>
  <c r="BH792"/>
  <c r="BG792"/>
  <c r="BF792"/>
  <c r="BE792"/>
  <c r="T792"/>
  <c r="R792"/>
  <c r="P792"/>
  <c r="BK792"/>
  <c r="J792"/>
  <c r="BI791"/>
  <c r="BH791"/>
  <c r="BG791"/>
  <c r="BF791"/>
  <c r="BE791"/>
  <c r="T791"/>
  <c r="R791"/>
  <c r="P791"/>
  <c r="BK791"/>
  <c r="J791"/>
  <c r="BI789"/>
  <c r="BH789"/>
  <c r="BG789"/>
  <c r="BF789"/>
  <c r="BE789"/>
  <c r="T789"/>
  <c r="R789"/>
  <c r="P789"/>
  <c r="BK789"/>
  <c r="J789"/>
  <c r="BI788"/>
  <c r="BH788"/>
  <c r="BG788"/>
  <c r="BF788"/>
  <c r="BE788"/>
  <c r="T788"/>
  <c r="R788"/>
  <c r="P788"/>
  <c r="BK788"/>
  <c r="J788"/>
  <c r="BI787"/>
  <c r="BH787"/>
  <c r="BG787"/>
  <c r="BF787"/>
  <c r="BE787"/>
  <c r="T787"/>
  <c r="T786" s="1"/>
  <c r="R787"/>
  <c r="R786" s="1"/>
  <c r="P787"/>
  <c r="P786" s="1"/>
  <c r="BK787"/>
  <c r="BK786" s="1"/>
  <c r="J786" s="1"/>
  <c r="J75" s="1"/>
  <c r="J787"/>
  <c r="BI785"/>
  <c r="BH785"/>
  <c r="BG785"/>
  <c r="BF785"/>
  <c r="T785"/>
  <c r="R785"/>
  <c r="P785"/>
  <c r="BK785"/>
  <c r="J785"/>
  <c r="BE785" s="1"/>
  <c r="BI784"/>
  <c r="BH784"/>
  <c r="BG784"/>
  <c r="BF784"/>
  <c r="T784"/>
  <c r="R784"/>
  <c r="P784"/>
  <c r="BK784"/>
  <c r="J784"/>
  <c r="BE784" s="1"/>
  <c r="BI783"/>
  <c r="BH783"/>
  <c r="BG783"/>
  <c r="BF783"/>
  <c r="T783"/>
  <c r="R783"/>
  <c r="P783"/>
  <c r="BK783"/>
  <c r="J783"/>
  <c r="BE783" s="1"/>
  <c r="BI781"/>
  <c r="BH781"/>
  <c r="BG781"/>
  <c r="BF781"/>
  <c r="T781"/>
  <c r="R781"/>
  <c r="P781"/>
  <c r="BK781"/>
  <c r="J781"/>
  <c r="BE781" s="1"/>
  <c r="BI780"/>
  <c r="BH780"/>
  <c r="BG780"/>
  <c r="BF780"/>
  <c r="T780"/>
  <c r="R780"/>
  <c r="P780"/>
  <c r="BK780"/>
  <c r="J780"/>
  <c r="BE780" s="1"/>
  <c r="BI778"/>
  <c r="BH778"/>
  <c r="BG778"/>
  <c r="BF778"/>
  <c r="T778"/>
  <c r="R778"/>
  <c r="P778"/>
  <c r="BK778"/>
  <c r="J778"/>
  <c r="BE778" s="1"/>
  <c r="BI777"/>
  <c r="BH777"/>
  <c r="BG777"/>
  <c r="BF777"/>
  <c r="T777"/>
  <c r="R777"/>
  <c r="P777"/>
  <c r="BK777"/>
  <c r="J777"/>
  <c r="BE777" s="1"/>
  <c r="BI775"/>
  <c r="BH775"/>
  <c r="BG775"/>
  <c r="BF775"/>
  <c r="T775"/>
  <c r="R775"/>
  <c r="P775"/>
  <c r="BK775"/>
  <c r="J775"/>
  <c r="BE775" s="1"/>
  <c r="BI773"/>
  <c r="BH773"/>
  <c r="BG773"/>
  <c r="BF773"/>
  <c r="T773"/>
  <c r="R773"/>
  <c r="P773"/>
  <c r="BK773"/>
  <c r="J773"/>
  <c r="BE773" s="1"/>
  <c r="BI771"/>
  <c r="BH771"/>
  <c r="BG771"/>
  <c r="BF771"/>
  <c r="T771"/>
  <c r="R771"/>
  <c r="P771"/>
  <c r="BK771"/>
  <c r="J771"/>
  <c r="BE771" s="1"/>
  <c r="BI770"/>
  <c r="BH770"/>
  <c r="BG770"/>
  <c r="BF770"/>
  <c r="T770"/>
  <c r="R770"/>
  <c r="P770"/>
  <c r="BK770"/>
  <c r="J770"/>
  <c r="BE770" s="1"/>
  <c r="BI768"/>
  <c r="BH768"/>
  <c r="BG768"/>
  <c r="BF768"/>
  <c r="T768"/>
  <c r="R768"/>
  <c r="P768"/>
  <c r="BK768"/>
  <c r="J768"/>
  <c r="BE768" s="1"/>
  <c r="BI766"/>
  <c r="BH766"/>
  <c r="BG766"/>
  <c r="BF766"/>
  <c r="T766"/>
  <c r="R766"/>
  <c r="P766"/>
  <c r="BK766"/>
  <c r="J766"/>
  <c r="BE766" s="1"/>
  <c r="BI765"/>
  <c r="BH765"/>
  <c r="BG765"/>
  <c r="BF765"/>
  <c r="T765"/>
  <c r="R765"/>
  <c r="P765"/>
  <c r="BK765"/>
  <c r="J765"/>
  <c r="BE765" s="1"/>
  <c r="BI763"/>
  <c r="BH763"/>
  <c r="BG763"/>
  <c r="BF763"/>
  <c r="T763"/>
  <c r="R763"/>
  <c r="P763"/>
  <c r="BK763"/>
  <c r="J763"/>
  <c r="BE763" s="1"/>
  <c r="BI762"/>
  <c r="BH762"/>
  <c r="BG762"/>
  <c r="BF762"/>
  <c r="T762"/>
  <c r="R762"/>
  <c r="P762"/>
  <c r="BK762"/>
  <c r="J762"/>
  <c r="BE762" s="1"/>
  <c r="BI760"/>
  <c r="BH760"/>
  <c r="BG760"/>
  <c r="BF760"/>
  <c r="T760"/>
  <c r="R760"/>
  <c r="P760"/>
  <c r="BK760"/>
  <c r="J760"/>
  <c r="BE760" s="1"/>
  <c r="BI759"/>
  <c r="BH759"/>
  <c r="BG759"/>
  <c r="BF759"/>
  <c r="T759"/>
  <c r="R759"/>
  <c r="P759"/>
  <c r="BK759"/>
  <c r="J759"/>
  <c r="BE759" s="1"/>
  <c r="BI757"/>
  <c r="BH757"/>
  <c r="BG757"/>
  <c r="BF757"/>
  <c r="T757"/>
  <c r="R757"/>
  <c r="P757"/>
  <c r="BK757"/>
  <c r="J757"/>
  <c r="BE757" s="1"/>
  <c r="BI756"/>
  <c r="BH756"/>
  <c r="BG756"/>
  <c r="BF756"/>
  <c r="T756"/>
  <c r="R756"/>
  <c r="P756"/>
  <c r="BK756"/>
  <c r="J756"/>
  <c r="BE756" s="1"/>
  <c r="BI754"/>
  <c r="BH754"/>
  <c r="BG754"/>
  <c r="BF754"/>
  <c r="T754"/>
  <c r="R754"/>
  <c r="P754"/>
  <c r="BK754"/>
  <c r="J754"/>
  <c r="BE754" s="1"/>
  <c r="BI752"/>
  <c r="BH752"/>
  <c r="BG752"/>
  <c r="BF752"/>
  <c r="T752"/>
  <c r="R752"/>
  <c r="P752"/>
  <c r="BK752"/>
  <c r="J752"/>
  <c r="BE752" s="1"/>
  <c r="BI751"/>
  <c r="BH751"/>
  <c r="BG751"/>
  <c r="BF751"/>
  <c r="T751"/>
  <c r="R751"/>
  <c r="P751"/>
  <c r="BK751"/>
  <c r="J751"/>
  <c r="BE751" s="1"/>
  <c r="BI750"/>
  <c r="BH750"/>
  <c r="BG750"/>
  <c r="BF750"/>
  <c r="T750"/>
  <c r="R750"/>
  <c r="P750"/>
  <c r="BK750"/>
  <c r="J750"/>
  <c r="BE750" s="1"/>
  <c r="BI748"/>
  <c r="BH748"/>
  <c r="BG748"/>
  <c r="BF748"/>
  <c r="T748"/>
  <c r="R748"/>
  <c r="P748"/>
  <c r="BK748"/>
  <c r="J748"/>
  <c r="BE748" s="1"/>
  <c r="BI747"/>
  <c r="BH747"/>
  <c r="BG747"/>
  <c r="BF747"/>
  <c r="T747"/>
  <c r="R747"/>
  <c r="P747"/>
  <c r="BK747"/>
  <c r="J747"/>
  <c r="BE747" s="1"/>
  <c r="BI745"/>
  <c r="BH745"/>
  <c r="BG745"/>
  <c r="BF745"/>
  <c r="T745"/>
  <c r="R745"/>
  <c r="P745"/>
  <c r="BK745"/>
  <c r="J745"/>
  <c r="BE745" s="1"/>
  <c r="BI743"/>
  <c r="BH743"/>
  <c r="BG743"/>
  <c r="BF743"/>
  <c r="T743"/>
  <c r="R743"/>
  <c r="P743"/>
  <c r="BK743"/>
  <c r="J743"/>
  <c r="BE743" s="1"/>
  <c r="BI741"/>
  <c r="BH741"/>
  <c r="BG741"/>
  <c r="BF741"/>
  <c r="T741"/>
  <c r="R741"/>
  <c r="P741"/>
  <c r="BK741"/>
  <c r="J741"/>
  <c r="BE741" s="1"/>
  <c r="BI740"/>
  <c r="BH740"/>
  <c r="BG740"/>
  <c r="BF740"/>
  <c r="T740"/>
  <c r="R740"/>
  <c r="P740"/>
  <c r="BK740"/>
  <c r="J740"/>
  <c r="BE740" s="1"/>
  <c r="BI738"/>
  <c r="BH738"/>
  <c r="BG738"/>
  <c r="BF738"/>
  <c r="T738"/>
  <c r="R738"/>
  <c r="P738"/>
  <c r="BK738"/>
  <c r="J738"/>
  <c r="BE738" s="1"/>
  <c r="BI736"/>
  <c r="BH736"/>
  <c r="BG736"/>
  <c r="BF736"/>
  <c r="T736"/>
  <c r="R736"/>
  <c r="P736"/>
  <c r="BK736"/>
  <c r="J736"/>
  <c r="BE736" s="1"/>
  <c r="BI734"/>
  <c r="BH734"/>
  <c r="BG734"/>
  <c r="BF734"/>
  <c r="T734"/>
  <c r="R734"/>
  <c r="P734"/>
  <c r="BK734"/>
  <c r="J734"/>
  <c r="BE734" s="1"/>
  <c r="BI733"/>
  <c r="BH733"/>
  <c r="BG733"/>
  <c r="BF733"/>
  <c r="T733"/>
  <c r="R733"/>
  <c r="P733"/>
  <c r="BK733"/>
  <c r="J733"/>
  <c r="BE733" s="1"/>
  <c r="BI731"/>
  <c r="BH731"/>
  <c r="BG731"/>
  <c r="BF731"/>
  <c r="T731"/>
  <c r="R731"/>
  <c r="P731"/>
  <c r="BK731"/>
  <c r="J731"/>
  <c r="BE731" s="1"/>
  <c r="BI730"/>
  <c r="BH730"/>
  <c r="BG730"/>
  <c r="BF730"/>
  <c r="T730"/>
  <c r="R730"/>
  <c r="P730"/>
  <c r="BK730"/>
  <c r="J730"/>
  <c r="BE730" s="1"/>
  <c r="BI728"/>
  <c r="BH728"/>
  <c r="BG728"/>
  <c r="BF728"/>
  <c r="T728"/>
  <c r="R728"/>
  <c r="P728"/>
  <c r="BK728"/>
  <c r="J728"/>
  <c r="BE728" s="1"/>
  <c r="BI727"/>
  <c r="BH727"/>
  <c r="BG727"/>
  <c r="BF727"/>
  <c r="T727"/>
  <c r="R727"/>
  <c r="P727"/>
  <c r="BK727"/>
  <c r="J727"/>
  <c r="BE727" s="1"/>
  <c r="BI725"/>
  <c r="BH725"/>
  <c r="BG725"/>
  <c r="BF725"/>
  <c r="T725"/>
  <c r="R725"/>
  <c r="P725"/>
  <c r="BK725"/>
  <c r="J725"/>
  <c r="BE725" s="1"/>
  <c r="BI724"/>
  <c r="BH724"/>
  <c r="BG724"/>
  <c r="BF724"/>
  <c r="T724"/>
  <c r="R724"/>
  <c r="P724"/>
  <c r="BK724"/>
  <c r="J724"/>
  <c r="BE724" s="1"/>
  <c r="BI723"/>
  <c r="BH723"/>
  <c r="BG723"/>
  <c r="BF723"/>
  <c r="T723"/>
  <c r="T722" s="1"/>
  <c r="R723"/>
  <c r="R722" s="1"/>
  <c r="P723"/>
  <c r="P722" s="1"/>
  <c r="BK723"/>
  <c r="BK722" s="1"/>
  <c r="J722" s="1"/>
  <c r="J74" s="1"/>
  <c r="J723"/>
  <c r="BE723" s="1"/>
  <c r="BI721"/>
  <c r="BH721"/>
  <c r="BG721"/>
  <c r="BF721"/>
  <c r="BE721"/>
  <c r="T721"/>
  <c r="R721"/>
  <c r="P721"/>
  <c r="BK721"/>
  <c r="J721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8"/>
  <c r="BH708"/>
  <c r="BG708"/>
  <c r="BF708"/>
  <c r="BE708"/>
  <c r="T708"/>
  <c r="R708"/>
  <c r="P708"/>
  <c r="BK708"/>
  <c r="J708"/>
  <c r="BI706"/>
  <c r="BH706"/>
  <c r="BG706"/>
  <c r="BF706"/>
  <c r="BE706"/>
  <c r="T706"/>
  <c r="R706"/>
  <c r="P706"/>
  <c r="BK706"/>
  <c r="J706"/>
  <c r="BI705"/>
  <c r="BH705"/>
  <c r="BG705"/>
  <c r="BF705"/>
  <c r="BE705"/>
  <c r="T705"/>
  <c r="R705"/>
  <c r="P705"/>
  <c r="BK705"/>
  <c r="J705"/>
  <c r="BI703"/>
  <c r="BH703"/>
  <c r="BG703"/>
  <c r="BF703"/>
  <c r="BE703"/>
  <c r="T703"/>
  <c r="R703"/>
  <c r="P703"/>
  <c r="BK703"/>
  <c r="J703"/>
  <c r="BI701"/>
  <c r="BH701"/>
  <c r="BG701"/>
  <c r="BF701"/>
  <c r="BE701"/>
  <c r="T701"/>
  <c r="R701"/>
  <c r="P701"/>
  <c r="BK701"/>
  <c r="J701"/>
  <c r="BI699"/>
  <c r="BH699"/>
  <c r="BG699"/>
  <c r="BF699"/>
  <c r="BE699"/>
  <c r="T699"/>
  <c r="R699"/>
  <c r="P699"/>
  <c r="BK699"/>
  <c r="J699"/>
  <c r="BI698"/>
  <c r="BH698"/>
  <c r="BG698"/>
  <c r="BF698"/>
  <c r="BE698"/>
  <c r="T698"/>
  <c r="R698"/>
  <c r="P698"/>
  <c r="BK698"/>
  <c r="J698"/>
  <c r="BI696"/>
  <c r="BH696"/>
  <c r="BG696"/>
  <c r="BF696"/>
  <c r="BE696"/>
  <c r="T696"/>
  <c r="R696"/>
  <c r="P696"/>
  <c r="BK696"/>
  <c r="J696"/>
  <c r="BI694"/>
  <c r="BH694"/>
  <c r="BG694"/>
  <c r="BF694"/>
  <c r="BE694"/>
  <c r="T694"/>
  <c r="R694"/>
  <c r="P694"/>
  <c r="BK694"/>
  <c r="J694"/>
  <c r="BI693"/>
  <c r="BH693"/>
  <c r="BG693"/>
  <c r="BF693"/>
  <c r="BE693"/>
  <c r="T693"/>
  <c r="R693"/>
  <c r="P693"/>
  <c r="BK693"/>
  <c r="J693"/>
  <c r="BI691"/>
  <c r="BH691"/>
  <c r="BG691"/>
  <c r="BF691"/>
  <c r="BE691"/>
  <c r="T691"/>
  <c r="R691"/>
  <c r="P691"/>
  <c r="BK691"/>
  <c r="J691"/>
  <c r="BI690"/>
  <c r="BH690"/>
  <c r="BG690"/>
  <c r="BF690"/>
  <c r="BE690"/>
  <c r="T690"/>
  <c r="R690"/>
  <c r="P690"/>
  <c r="BK690"/>
  <c r="J690"/>
  <c r="BI688"/>
  <c r="BH688"/>
  <c r="BG688"/>
  <c r="BF688"/>
  <c r="BE688"/>
  <c r="T688"/>
  <c r="R688"/>
  <c r="P688"/>
  <c r="BK688"/>
  <c r="J688"/>
  <c r="BI686"/>
  <c r="BH686"/>
  <c r="BG686"/>
  <c r="BF686"/>
  <c r="BE686"/>
  <c r="T686"/>
  <c r="R686"/>
  <c r="P686"/>
  <c r="BK686"/>
  <c r="J686"/>
  <c r="BI685"/>
  <c r="BH685"/>
  <c r="BG685"/>
  <c r="BF685"/>
  <c r="BE685"/>
  <c r="T685"/>
  <c r="R685"/>
  <c r="P685"/>
  <c r="BK685"/>
  <c r="J685"/>
  <c r="BI683"/>
  <c r="BH683"/>
  <c r="BG683"/>
  <c r="BF683"/>
  <c r="BE683"/>
  <c r="T683"/>
  <c r="R683"/>
  <c r="P683"/>
  <c r="BK683"/>
  <c r="J683"/>
  <c r="BI682"/>
  <c r="BH682"/>
  <c r="BG682"/>
  <c r="BF682"/>
  <c r="BE682"/>
  <c r="T682"/>
  <c r="R682"/>
  <c r="P682"/>
  <c r="BK682"/>
  <c r="J682"/>
  <c r="BI680"/>
  <c r="BH680"/>
  <c r="BG680"/>
  <c r="BF680"/>
  <c r="BE680"/>
  <c r="T680"/>
  <c r="R680"/>
  <c r="P680"/>
  <c r="BK680"/>
  <c r="J680"/>
  <c r="BI678"/>
  <c r="BH678"/>
  <c r="BG678"/>
  <c r="BF678"/>
  <c r="BE678"/>
  <c r="T678"/>
  <c r="R678"/>
  <c r="P678"/>
  <c r="BK678"/>
  <c r="J678"/>
  <c r="BI676"/>
  <c r="BH676"/>
  <c r="BG676"/>
  <c r="BF676"/>
  <c r="BE676"/>
  <c r="T676"/>
  <c r="R676"/>
  <c r="P676"/>
  <c r="BK676"/>
  <c r="J676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6"/>
  <c r="BH666"/>
  <c r="BG666"/>
  <c r="BF666"/>
  <c r="BE666"/>
  <c r="T666"/>
  <c r="R666"/>
  <c r="P666"/>
  <c r="BK666"/>
  <c r="J666"/>
  <c r="BI664"/>
  <c r="BH664"/>
  <c r="BG664"/>
  <c r="BF664"/>
  <c r="BE664"/>
  <c r="T664"/>
  <c r="R664"/>
  <c r="P664"/>
  <c r="BK664"/>
  <c r="J664"/>
  <c r="BI662"/>
  <c r="BH662"/>
  <c r="BG662"/>
  <c r="BF662"/>
  <c r="BE662"/>
  <c r="T662"/>
  <c r="R662"/>
  <c r="P662"/>
  <c r="BK662"/>
  <c r="J662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73" s="1"/>
  <c r="J645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 s="1"/>
  <c r="BI614"/>
  <c r="BH614"/>
  <c r="BG614"/>
  <c r="BF614"/>
  <c r="T614"/>
  <c r="R614"/>
  <c r="P614"/>
  <c r="BK614"/>
  <c r="J614"/>
  <c r="BE614" s="1"/>
  <c r="BI612"/>
  <c r="BH612"/>
  <c r="BG612"/>
  <c r="BF612"/>
  <c r="T612"/>
  <c r="R612"/>
  <c r="P612"/>
  <c r="BK612"/>
  <c r="J612"/>
  <c r="BE612" s="1"/>
  <c r="BI611"/>
  <c r="BH611"/>
  <c r="BG611"/>
  <c r="BF611"/>
  <c r="T611"/>
  <c r="R611"/>
  <c r="P611"/>
  <c r="BK611"/>
  <c r="J611"/>
  <c r="BE611" s="1"/>
  <c r="BI610"/>
  <c r="BH610"/>
  <c r="BG610"/>
  <c r="BF610"/>
  <c r="T610"/>
  <c r="T609" s="1"/>
  <c r="R610"/>
  <c r="R609" s="1"/>
  <c r="P610"/>
  <c r="P609" s="1"/>
  <c r="BK610"/>
  <c r="BK609" s="1"/>
  <c r="J609" s="1"/>
  <c r="J72" s="1"/>
  <c r="J610"/>
  <c r="BE610" s="1"/>
  <c r="BI608"/>
  <c r="BH608"/>
  <c r="BG608"/>
  <c r="BF608"/>
  <c r="BE608"/>
  <c r="T608"/>
  <c r="R608"/>
  <c r="P608"/>
  <c r="BK608"/>
  <c r="J608"/>
  <c r="BI606"/>
  <c r="BH606"/>
  <c r="BG606"/>
  <c r="BF606"/>
  <c r="BE606"/>
  <c r="T606"/>
  <c r="R606"/>
  <c r="P606"/>
  <c r="BK606"/>
  <c r="J606"/>
  <c r="BI604"/>
  <c r="BH604"/>
  <c r="BG604"/>
  <c r="BF604"/>
  <c r="BE604"/>
  <c r="T604"/>
  <c r="R604"/>
  <c r="P604"/>
  <c r="BK604"/>
  <c r="J604"/>
  <c r="BI603"/>
  <c r="BH603"/>
  <c r="BG603"/>
  <c r="BF603"/>
  <c r="BE603"/>
  <c r="T603"/>
  <c r="R603"/>
  <c r="P603"/>
  <c r="BK603"/>
  <c r="J603"/>
  <c r="BI601"/>
  <c r="BH601"/>
  <c r="BG601"/>
  <c r="BF601"/>
  <c r="BE601"/>
  <c r="T601"/>
  <c r="R601"/>
  <c r="P601"/>
  <c r="BK601"/>
  <c r="J601"/>
  <c r="BI600"/>
  <c r="BH600"/>
  <c r="BG600"/>
  <c r="BF600"/>
  <c r="BE600"/>
  <c r="T600"/>
  <c r="R600"/>
  <c r="P600"/>
  <c r="BK600"/>
  <c r="J600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4"/>
  <c r="BH584"/>
  <c r="BG584"/>
  <c r="BF584"/>
  <c r="BE584"/>
  <c r="T584"/>
  <c r="R584"/>
  <c r="P584"/>
  <c r="BK584"/>
  <c r="J584"/>
  <c r="BI582"/>
  <c r="BH582"/>
  <c r="BG582"/>
  <c r="BF582"/>
  <c r="BE582"/>
  <c r="T582"/>
  <c r="R582"/>
  <c r="P582"/>
  <c r="BK582"/>
  <c r="J582"/>
  <c r="BI581"/>
  <c r="BH581"/>
  <c r="BG581"/>
  <c r="BF581"/>
  <c r="BE581"/>
  <c r="T581"/>
  <c r="R581"/>
  <c r="P581"/>
  <c r="BK581"/>
  <c r="J581"/>
  <c r="BI579"/>
  <c r="BH579"/>
  <c r="BG579"/>
  <c r="BF579"/>
  <c r="BE579"/>
  <c r="T579"/>
  <c r="R579"/>
  <c r="P579"/>
  <c r="BK579"/>
  <c r="J579"/>
  <c r="BI577"/>
  <c r="BH577"/>
  <c r="BG577"/>
  <c r="BF577"/>
  <c r="BE577"/>
  <c r="T577"/>
  <c r="R577"/>
  <c r="P577"/>
  <c r="BK577"/>
  <c r="J577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6"/>
  <c r="BH566"/>
  <c r="BG566"/>
  <c r="BF566"/>
  <c r="BE566"/>
  <c r="T566"/>
  <c r="R566"/>
  <c r="P566"/>
  <c r="BK566"/>
  <c r="J566"/>
  <c r="BI565"/>
  <c r="BH565"/>
  <c r="BG565"/>
  <c r="BF565"/>
  <c r="BE565"/>
  <c r="T565"/>
  <c r="R565"/>
  <c r="P565"/>
  <c r="BK565"/>
  <c r="J565"/>
  <c r="BI564"/>
  <c r="BH564"/>
  <c r="BG564"/>
  <c r="BF564"/>
  <c r="BE564"/>
  <c r="T564"/>
  <c r="T563" s="1"/>
  <c r="R564"/>
  <c r="R563" s="1"/>
  <c r="P564"/>
  <c r="P563" s="1"/>
  <c r="BK564"/>
  <c r="BK563" s="1"/>
  <c r="J563" s="1"/>
  <c r="J71" s="1"/>
  <c r="J564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5"/>
  <c r="BH555"/>
  <c r="BG555"/>
  <c r="BF555"/>
  <c r="T555"/>
  <c r="R555"/>
  <c r="P555"/>
  <c r="BK555"/>
  <c r="J555"/>
  <c r="BE555" s="1"/>
  <c r="BI553"/>
  <c r="BH553"/>
  <c r="BG553"/>
  <c r="BF553"/>
  <c r="T553"/>
  <c r="R553"/>
  <c r="P553"/>
  <c r="BK553"/>
  <c r="J553"/>
  <c r="BE553" s="1"/>
  <c r="BI551"/>
  <c r="BH551"/>
  <c r="BG551"/>
  <c r="BF551"/>
  <c r="T551"/>
  <c r="R551"/>
  <c r="P551"/>
  <c r="BK551"/>
  <c r="J551"/>
  <c r="BE551" s="1"/>
  <c r="BI549"/>
  <c r="BH549"/>
  <c r="BG549"/>
  <c r="BF549"/>
  <c r="T549"/>
  <c r="R549"/>
  <c r="P549"/>
  <c r="BK549"/>
  <c r="J549"/>
  <c r="BE549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41"/>
  <c r="BH541"/>
  <c r="BG541"/>
  <c r="BF541"/>
  <c r="T541"/>
  <c r="R541"/>
  <c r="P541"/>
  <c r="BK541"/>
  <c r="J541"/>
  <c r="BE541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 s="1"/>
  <c r="BI530"/>
  <c r="BH530"/>
  <c r="BG530"/>
  <c r="BF530"/>
  <c r="T530"/>
  <c r="R530"/>
  <c r="P530"/>
  <c r="BK530"/>
  <c r="J530"/>
  <c r="BE530" s="1"/>
  <c r="BI529"/>
  <c r="BH529"/>
  <c r="BG529"/>
  <c r="BF529"/>
  <c r="T529"/>
  <c r="R529"/>
  <c r="P529"/>
  <c r="BK529"/>
  <c r="J529"/>
  <c r="BE529" s="1"/>
  <c r="BI527"/>
  <c r="BH527"/>
  <c r="BG527"/>
  <c r="BF527"/>
  <c r="T527"/>
  <c r="R527"/>
  <c r="P527"/>
  <c r="BK527"/>
  <c r="J527"/>
  <c r="BE527" s="1"/>
  <c r="BI526"/>
  <c r="BH526"/>
  <c r="BG526"/>
  <c r="BF526"/>
  <c r="T526"/>
  <c r="R526"/>
  <c r="P526"/>
  <c r="BK526"/>
  <c r="J526"/>
  <c r="BE526" s="1"/>
  <c r="BI524"/>
  <c r="BH524"/>
  <c r="BG524"/>
  <c r="BF524"/>
  <c r="T524"/>
  <c r="R524"/>
  <c r="P524"/>
  <c r="BK524"/>
  <c r="J524"/>
  <c r="BE524" s="1"/>
  <c r="BI522"/>
  <c r="BH522"/>
  <c r="BG522"/>
  <c r="BF522"/>
  <c r="T522"/>
  <c r="R522"/>
  <c r="P522"/>
  <c r="BK522"/>
  <c r="J522"/>
  <c r="BE522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5"/>
  <c r="BH515"/>
  <c r="BG515"/>
  <c r="BF515"/>
  <c r="T515"/>
  <c r="R515"/>
  <c r="P515"/>
  <c r="BK515"/>
  <c r="J515"/>
  <c r="BE515" s="1"/>
  <c r="BI513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10"/>
  <c r="BH510"/>
  <c r="BG510"/>
  <c r="BF510"/>
  <c r="T510"/>
  <c r="R510"/>
  <c r="P510"/>
  <c r="BK510"/>
  <c r="J510"/>
  <c r="BE510" s="1"/>
  <c r="BI509"/>
  <c r="BH509"/>
  <c r="BG509"/>
  <c r="BF509"/>
  <c r="T509"/>
  <c r="R509"/>
  <c r="P509"/>
  <c r="BK509"/>
  <c r="J509"/>
  <c r="BE509" s="1"/>
  <c r="BI508"/>
  <c r="BH508"/>
  <c r="BG508"/>
  <c r="BF508"/>
  <c r="T508"/>
  <c r="R508"/>
  <c r="P508"/>
  <c r="BK508"/>
  <c r="J508"/>
  <c r="BE508" s="1"/>
  <c r="BI506"/>
  <c r="BH506"/>
  <c r="BG506"/>
  <c r="BF506"/>
  <c r="T506"/>
  <c r="R506"/>
  <c r="P506"/>
  <c r="BK506"/>
  <c r="J506"/>
  <c r="BE506" s="1"/>
  <c r="BI505"/>
  <c r="BH505"/>
  <c r="BG505"/>
  <c r="BF505"/>
  <c r="T505"/>
  <c r="R505"/>
  <c r="P505"/>
  <c r="BK505"/>
  <c r="J505"/>
  <c r="BE505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T501"/>
  <c r="T500" s="1"/>
  <c r="R501"/>
  <c r="R500" s="1"/>
  <c r="P501"/>
  <c r="P500" s="1"/>
  <c r="BK501"/>
  <c r="BK500" s="1"/>
  <c r="J500" s="1"/>
  <c r="J70" s="1"/>
  <c r="J501"/>
  <c r="BE501" s="1"/>
  <c r="BI499"/>
  <c r="BH499"/>
  <c r="BG499"/>
  <c r="BF499"/>
  <c r="BE499"/>
  <c r="T499"/>
  <c r="R499"/>
  <c r="P499"/>
  <c r="BK499"/>
  <c r="J499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3"/>
  <c r="BH493"/>
  <c r="BG493"/>
  <c r="BF493"/>
  <c r="BE493"/>
  <c r="T493"/>
  <c r="R493"/>
  <c r="P493"/>
  <c r="BK493"/>
  <c r="J493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T486" s="1"/>
  <c r="R487"/>
  <c r="R486" s="1"/>
  <c r="P487"/>
  <c r="P486" s="1"/>
  <c r="BK487"/>
  <c r="BK486" s="1"/>
  <c r="J486" s="1"/>
  <c r="J69" s="1"/>
  <c r="J487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81"/>
  <c r="BH481"/>
  <c r="BG481"/>
  <c r="BF481"/>
  <c r="T481"/>
  <c r="R481"/>
  <c r="P481"/>
  <c r="BK481"/>
  <c r="J481"/>
  <c r="BE481" s="1"/>
  <c r="BI480"/>
  <c r="BH480"/>
  <c r="BG480"/>
  <c r="BF480"/>
  <c r="T480"/>
  <c r="R480"/>
  <c r="P480"/>
  <c r="BK480"/>
  <c r="J480"/>
  <c r="BE480" s="1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 s="1"/>
  <c r="BI475"/>
  <c r="BH475"/>
  <c r="BG475"/>
  <c r="BF475"/>
  <c r="T475"/>
  <c r="R475"/>
  <c r="P475"/>
  <c r="BK475"/>
  <c r="J475"/>
  <c r="BE475" s="1"/>
  <c r="BI473"/>
  <c r="BH473"/>
  <c r="BG473"/>
  <c r="BF473"/>
  <c r="T473"/>
  <c r="R473"/>
  <c r="P473"/>
  <c r="BK473"/>
  <c r="J473"/>
  <c r="BE473" s="1"/>
  <c r="BI471"/>
  <c r="BH471"/>
  <c r="BG471"/>
  <c r="BF471"/>
  <c r="T471"/>
  <c r="R471"/>
  <c r="P471"/>
  <c r="BK471"/>
  <c r="J471"/>
  <c r="BE471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60"/>
  <c r="BH460"/>
  <c r="BG460"/>
  <c r="BF460"/>
  <c r="T460"/>
  <c r="R460"/>
  <c r="P460"/>
  <c r="BK460"/>
  <c r="J460"/>
  <c r="BE460" s="1"/>
  <c r="BI458"/>
  <c r="BH458"/>
  <c r="BG458"/>
  <c r="BF458"/>
  <c r="T458"/>
  <c r="R458"/>
  <c r="P458"/>
  <c r="BK458"/>
  <c r="J458"/>
  <c r="BE458" s="1"/>
  <c r="BI457"/>
  <c r="BH457"/>
  <c r="BG457"/>
  <c r="BF457"/>
  <c r="T457"/>
  <c r="R457"/>
  <c r="P457"/>
  <c r="BK457"/>
  <c r="J457"/>
  <c r="BE457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2"/>
  <c r="BH452"/>
  <c r="BG452"/>
  <c r="BF452"/>
  <c r="T452"/>
  <c r="R452"/>
  <c r="P452"/>
  <c r="BK452"/>
  <c r="J452"/>
  <c r="BE452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7"/>
  <c r="BH447"/>
  <c r="BG447"/>
  <c r="BF447"/>
  <c r="T447"/>
  <c r="R447"/>
  <c r="P447"/>
  <c r="BK447"/>
  <c r="J447"/>
  <c r="BE447" s="1"/>
  <c r="BI446"/>
  <c r="BH446"/>
  <c r="BG446"/>
  <c r="BF446"/>
  <c r="T446"/>
  <c r="R446"/>
  <c r="P446"/>
  <c r="BK446"/>
  <c r="J446"/>
  <c r="BE446" s="1"/>
  <c r="BI444"/>
  <c r="BH444"/>
  <c r="BG444"/>
  <c r="BF444"/>
  <c r="T444"/>
  <c r="R444"/>
  <c r="P444"/>
  <c r="BK444"/>
  <c r="J444"/>
  <c r="BE444" s="1"/>
  <c r="BI442"/>
  <c r="BH442"/>
  <c r="BG442"/>
  <c r="BF442"/>
  <c r="T442"/>
  <c r="R442"/>
  <c r="P442"/>
  <c r="BK442"/>
  <c r="J442"/>
  <c r="BE442" s="1"/>
  <c r="BI440"/>
  <c r="BH440"/>
  <c r="BG440"/>
  <c r="BF440"/>
  <c r="T440"/>
  <c r="R440"/>
  <c r="P440"/>
  <c r="BK440"/>
  <c r="J440"/>
  <c r="BE440" s="1"/>
  <c r="BI438"/>
  <c r="BH438"/>
  <c r="BG438"/>
  <c r="BF438"/>
  <c r="T438"/>
  <c r="R438"/>
  <c r="P438"/>
  <c r="BK438"/>
  <c r="J438"/>
  <c r="BE438" s="1"/>
  <c r="BI437"/>
  <c r="BH437"/>
  <c r="BG437"/>
  <c r="BF437"/>
  <c r="T437"/>
  <c r="R437"/>
  <c r="P437"/>
  <c r="BK437"/>
  <c r="J437"/>
  <c r="BE437" s="1"/>
  <c r="BI435"/>
  <c r="BH435"/>
  <c r="BG435"/>
  <c r="BF435"/>
  <c r="T435"/>
  <c r="R435"/>
  <c r="P435"/>
  <c r="BK435"/>
  <c r="J435"/>
  <c r="BE435" s="1"/>
  <c r="BI433"/>
  <c r="BH433"/>
  <c r="BG433"/>
  <c r="BF433"/>
  <c r="T433"/>
  <c r="R433"/>
  <c r="P433"/>
  <c r="BK433"/>
  <c r="J433"/>
  <c r="BE433" s="1"/>
  <c r="BI431"/>
  <c r="BH431"/>
  <c r="BG431"/>
  <c r="BF431"/>
  <c r="T431"/>
  <c r="R431"/>
  <c r="P431"/>
  <c r="BK431"/>
  <c r="J431"/>
  <c r="BE431" s="1"/>
  <c r="BI429"/>
  <c r="BH429"/>
  <c r="BG429"/>
  <c r="BF429"/>
  <c r="T429"/>
  <c r="R429"/>
  <c r="P429"/>
  <c r="BK429"/>
  <c r="J429"/>
  <c r="BE429" s="1"/>
  <c r="BI428"/>
  <c r="BH428"/>
  <c r="BG428"/>
  <c r="BF428"/>
  <c r="T428"/>
  <c r="R428"/>
  <c r="P428"/>
  <c r="BK428"/>
  <c r="J428"/>
  <c r="BE428" s="1"/>
  <c r="BI426"/>
  <c r="BH426"/>
  <c r="BG426"/>
  <c r="BF426"/>
  <c r="T426"/>
  <c r="R426"/>
  <c r="P426"/>
  <c r="BK426"/>
  <c r="J426"/>
  <c r="BE426" s="1"/>
  <c r="BI425"/>
  <c r="BH425"/>
  <c r="BG425"/>
  <c r="BF425"/>
  <c r="T425"/>
  <c r="R425"/>
  <c r="P425"/>
  <c r="BK425"/>
  <c r="J425"/>
  <c r="BE425" s="1"/>
  <c r="BI423"/>
  <c r="BH423"/>
  <c r="BG423"/>
  <c r="BF423"/>
  <c r="T423"/>
  <c r="R423"/>
  <c r="P423"/>
  <c r="BK423"/>
  <c r="J423"/>
  <c r="BE423" s="1"/>
  <c r="BI422"/>
  <c r="BH422"/>
  <c r="BG422"/>
  <c r="BF422"/>
  <c r="T422"/>
  <c r="R422"/>
  <c r="P422"/>
  <c r="BK422"/>
  <c r="J422"/>
  <c r="BE422" s="1"/>
  <c r="BI420"/>
  <c r="BH420"/>
  <c r="BG420"/>
  <c r="BF420"/>
  <c r="T420"/>
  <c r="R420"/>
  <c r="P420"/>
  <c r="BK420"/>
  <c r="J420"/>
  <c r="BE420" s="1"/>
  <c r="BI419"/>
  <c r="BH419"/>
  <c r="BG419"/>
  <c r="BF419"/>
  <c r="T419"/>
  <c r="R419"/>
  <c r="P419"/>
  <c r="BK419"/>
  <c r="J419"/>
  <c r="BE419" s="1"/>
  <c r="BI418"/>
  <c r="BH418"/>
  <c r="BG418"/>
  <c r="BF418"/>
  <c r="T418"/>
  <c r="T417" s="1"/>
  <c r="R418"/>
  <c r="R417" s="1"/>
  <c r="P418"/>
  <c r="P417" s="1"/>
  <c r="BK418"/>
  <c r="BK417" s="1"/>
  <c r="J417" s="1"/>
  <c r="J68" s="1"/>
  <c r="J418"/>
  <c r="BE418" s="1"/>
  <c r="BI416"/>
  <c r="BH416"/>
  <c r="BG416"/>
  <c r="BF416"/>
  <c r="BE416"/>
  <c r="T416"/>
  <c r="R416"/>
  <c r="P416"/>
  <c r="BK416"/>
  <c r="J416"/>
  <c r="BI414"/>
  <c r="BH414"/>
  <c r="BG414"/>
  <c r="BF414"/>
  <c r="BE414"/>
  <c r="T414"/>
  <c r="R414"/>
  <c r="P414"/>
  <c r="BK414"/>
  <c r="J414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8"/>
  <c r="BH408"/>
  <c r="BG408"/>
  <c r="BF408"/>
  <c r="BE408"/>
  <c r="T408"/>
  <c r="R408"/>
  <c r="P408"/>
  <c r="BK408"/>
  <c r="J408"/>
  <c r="BI407"/>
  <c r="BH407"/>
  <c r="BG407"/>
  <c r="BF407"/>
  <c r="BE407"/>
  <c r="T407"/>
  <c r="R407"/>
  <c r="P407"/>
  <c r="BK407"/>
  <c r="J407"/>
  <c r="BI405"/>
  <c r="BH405"/>
  <c r="BG405"/>
  <c r="BF405"/>
  <c r="BE405"/>
  <c r="T405"/>
  <c r="R405"/>
  <c r="P405"/>
  <c r="BK405"/>
  <c r="J405"/>
  <c r="BI404"/>
  <c r="BH404"/>
  <c r="BG404"/>
  <c r="BF404"/>
  <c r="BE404"/>
  <c r="T404"/>
  <c r="R404"/>
  <c r="P404"/>
  <c r="BK404"/>
  <c r="J404"/>
  <c r="BI403"/>
  <c r="BH403"/>
  <c r="BG403"/>
  <c r="BF403"/>
  <c r="BE403"/>
  <c r="T403"/>
  <c r="R403"/>
  <c r="P403"/>
  <c r="BK403"/>
  <c r="J403"/>
  <c r="BI402"/>
  <c r="BH402"/>
  <c r="BG402"/>
  <c r="BF402"/>
  <c r="BE402"/>
  <c r="T402"/>
  <c r="R402"/>
  <c r="P402"/>
  <c r="BK402"/>
  <c r="J402"/>
  <c r="BI400"/>
  <c r="BH400"/>
  <c r="BG400"/>
  <c r="BF400"/>
  <c r="BE400"/>
  <c r="T400"/>
  <c r="R400"/>
  <c r="P400"/>
  <c r="BK400"/>
  <c r="J400"/>
  <c r="BI399"/>
  <c r="BH399"/>
  <c r="BG399"/>
  <c r="BF399"/>
  <c r="BE399"/>
  <c r="T399"/>
  <c r="R399"/>
  <c r="P399"/>
  <c r="BK399"/>
  <c r="J399"/>
  <c r="BI397"/>
  <c r="BH397"/>
  <c r="BG397"/>
  <c r="BF397"/>
  <c r="BE397"/>
  <c r="T397"/>
  <c r="R397"/>
  <c r="P397"/>
  <c r="BK397"/>
  <c r="J397"/>
  <c r="BI396"/>
  <c r="BH396"/>
  <c r="BG396"/>
  <c r="BF396"/>
  <c r="BE396"/>
  <c r="T396"/>
  <c r="R396"/>
  <c r="P396"/>
  <c r="BK396"/>
  <c r="J396"/>
  <c r="BI394"/>
  <c r="BH394"/>
  <c r="BG394"/>
  <c r="BF394"/>
  <c r="BE394"/>
  <c r="T394"/>
  <c r="R394"/>
  <c r="P394"/>
  <c r="BK394"/>
  <c r="J394"/>
  <c r="BI392"/>
  <c r="BH392"/>
  <c r="BG392"/>
  <c r="BF392"/>
  <c r="BE392"/>
  <c r="T392"/>
  <c r="R392"/>
  <c r="P392"/>
  <c r="BK392"/>
  <c r="J392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8"/>
  <c r="BH388"/>
  <c r="BG388"/>
  <c r="BF388"/>
  <c r="BE388"/>
  <c r="T388"/>
  <c r="R388"/>
  <c r="P388"/>
  <c r="BK388"/>
  <c r="J388"/>
  <c r="BI387"/>
  <c r="BH387"/>
  <c r="BG387"/>
  <c r="BF387"/>
  <c r="BE387"/>
  <c r="T387"/>
  <c r="R387"/>
  <c r="P387"/>
  <c r="BK387"/>
  <c r="J387"/>
  <c r="BI386"/>
  <c r="BH386"/>
  <c r="BG386"/>
  <c r="BF386"/>
  <c r="BE386"/>
  <c r="T386"/>
  <c r="T385" s="1"/>
  <c r="R386"/>
  <c r="R385" s="1"/>
  <c r="P386"/>
  <c r="P385" s="1"/>
  <c r="BK386"/>
  <c r="BK385" s="1"/>
  <c r="J385" s="1"/>
  <c r="J67" s="1"/>
  <c r="J386"/>
  <c r="BI384"/>
  <c r="BH384"/>
  <c r="BG384"/>
  <c r="BF384"/>
  <c r="T384"/>
  <c r="R384"/>
  <c r="P384"/>
  <c r="BK384"/>
  <c r="J384"/>
  <c r="BE384" s="1"/>
  <c r="BI383"/>
  <c r="BH383"/>
  <c r="BG383"/>
  <c r="BF383"/>
  <c r="T383"/>
  <c r="R383"/>
  <c r="P383"/>
  <c r="BK383"/>
  <c r="J383"/>
  <c r="BE383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0"/>
  <c r="BH370"/>
  <c r="BG370"/>
  <c r="BF370"/>
  <c r="T370"/>
  <c r="R370"/>
  <c r="P370"/>
  <c r="BK370"/>
  <c r="J370"/>
  <c r="BE370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5"/>
  <c r="BH365"/>
  <c r="BG365"/>
  <c r="BF365"/>
  <c r="T365"/>
  <c r="R365"/>
  <c r="P365"/>
  <c r="BK365"/>
  <c r="J365"/>
  <c r="BE365" s="1"/>
  <c r="BI363"/>
  <c r="BH363"/>
  <c r="BG363"/>
  <c r="BF363"/>
  <c r="T363"/>
  <c r="R363"/>
  <c r="P363"/>
  <c r="BK363"/>
  <c r="J363"/>
  <c r="BE363" s="1"/>
  <c r="BI362"/>
  <c r="BH362"/>
  <c r="BG362"/>
  <c r="BF362"/>
  <c r="T362"/>
  <c r="R362"/>
  <c r="P362"/>
  <c r="BK362"/>
  <c r="J362"/>
  <c r="BE362" s="1"/>
  <c r="BI360"/>
  <c r="BH360"/>
  <c r="BG360"/>
  <c r="BF360"/>
  <c r="T360"/>
  <c r="R360"/>
  <c r="P360"/>
  <c r="BK360"/>
  <c r="J360"/>
  <c r="BE360" s="1"/>
  <c r="BI359"/>
  <c r="BH359"/>
  <c r="BG359"/>
  <c r="BF359"/>
  <c r="T359"/>
  <c r="R359"/>
  <c r="P359"/>
  <c r="BK359"/>
  <c r="J359"/>
  <c r="BE359" s="1"/>
  <c r="BI357"/>
  <c r="BH357"/>
  <c r="BG357"/>
  <c r="BF357"/>
  <c r="T357"/>
  <c r="R357"/>
  <c r="P357"/>
  <c r="BK357"/>
  <c r="J357"/>
  <c r="BE357" s="1"/>
  <c r="BI356"/>
  <c r="BH356"/>
  <c r="BG356"/>
  <c r="BF356"/>
  <c r="T356"/>
  <c r="R356"/>
  <c r="P356"/>
  <c r="BK356"/>
  <c r="J356"/>
  <c r="BE356" s="1"/>
  <c r="BI354"/>
  <c r="BH354"/>
  <c r="BG354"/>
  <c r="BF354"/>
  <c r="T354"/>
  <c r="R354"/>
  <c r="P354"/>
  <c r="BK354"/>
  <c r="J354"/>
  <c r="BE354" s="1"/>
  <c r="BI353"/>
  <c r="BH353"/>
  <c r="BG353"/>
  <c r="BF353"/>
  <c r="T353"/>
  <c r="R353"/>
  <c r="P353"/>
  <c r="BK353"/>
  <c r="J353"/>
  <c r="BE353" s="1"/>
  <c r="BI352"/>
  <c r="BH352"/>
  <c r="BG352"/>
  <c r="BF352"/>
  <c r="T352"/>
  <c r="R352"/>
  <c r="P352"/>
  <c r="BK352"/>
  <c r="J352"/>
  <c r="BE352" s="1"/>
  <c r="BI351"/>
  <c r="BH351"/>
  <c r="BG351"/>
  <c r="BF351"/>
  <c r="T351"/>
  <c r="R351"/>
  <c r="P351"/>
  <c r="BK351"/>
  <c r="J351"/>
  <c r="BE351" s="1"/>
  <c r="BI349"/>
  <c r="BH349"/>
  <c r="BG349"/>
  <c r="BF349"/>
  <c r="T349"/>
  <c r="R349"/>
  <c r="P349"/>
  <c r="BK349"/>
  <c r="J349"/>
  <c r="BE349" s="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5"/>
  <c r="BH345"/>
  <c r="BG345"/>
  <c r="BF345"/>
  <c r="T345"/>
  <c r="R345"/>
  <c r="P345"/>
  <c r="BK345"/>
  <c r="J345"/>
  <c r="BE345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 s="1"/>
  <c r="BI335"/>
  <c r="BH335"/>
  <c r="BG335"/>
  <c r="BF335"/>
  <c r="T335"/>
  <c r="T334" s="1"/>
  <c r="R335"/>
  <c r="R334" s="1"/>
  <c r="P335"/>
  <c r="P334" s="1"/>
  <c r="BK335"/>
  <c r="BK334" s="1"/>
  <c r="J334" s="1"/>
  <c r="J66" s="1"/>
  <c r="J335"/>
  <c r="BE335" s="1"/>
  <c r="BI333"/>
  <c r="BH333"/>
  <c r="BG333"/>
  <c r="BF333"/>
  <c r="BE333"/>
  <c r="T333"/>
  <c r="R333"/>
  <c r="P333"/>
  <c r="BK333"/>
  <c r="J333"/>
  <c r="BI332"/>
  <c r="BH332"/>
  <c r="BG332"/>
  <c r="BF332"/>
  <c r="BE332"/>
  <c r="T332"/>
  <c r="T331" s="1"/>
  <c r="R332"/>
  <c r="R331" s="1"/>
  <c r="P332"/>
  <c r="P331" s="1"/>
  <c r="BK332"/>
  <c r="BK331" s="1"/>
  <c r="J331" s="1"/>
  <c r="J65" s="1"/>
  <c r="J332"/>
  <c r="BI330"/>
  <c r="BH330"/>
  <c r="BG330"/>
  <c r="BF330"/>
  <c r="T330"/>
  <c r="R330"/>
  <c r="P330"/>
  <c r="BK330"/>
  <c r="J330"/>
  <c r="BE330" s="1"/>
  <c r="BI328"/>
  <c r="BH328"/>
  <c r="BG328"/>
  <c r="BF328"/>
  <c r="T328"/>
  <c r="R328"/>
  <c r="P328"/>
  <c r="BK328"/>
  <c r="J328"/>
  <c r="BE328" s="1"/>
  <c r="BI327"/>
  <c r="BH327"/>
  <c r="BG327"/>
  <c r="BF327"/>
  <c r="T327"/>
  <c r="R327"/>
  <c r="P327"/>
  <c r="BK327"/>
  <c r="J327"/>
  <c r="BE327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19"/>
  <c r="BH319"/>
  <c r="BG319"/>
  <c r="BF319"/>
  <c r="T319"/>
  <c r="R319"/>
  <c r="P319"/>
  <c r="BK319"/>
  <c r="J319"/>
  <c r="BE319" s="1"/>
  <c r="BI317"/>
  <c r="BH317"/>
  <c r="BG317"/>
  <c r="BF317"/>
  <c r="T317"/>
  <c r="R317"/>
  <c r="P317"/>
  <c r="BK317"/>
  <c r="J317"/>
  <c r="BE317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09"/>
  <c r="BH309"/>
  <c r="BG309"/>
  <c r="BF309"/>
  <c r="T309"/>
  <c r="R309"/>
  <c r="P309"/>
  <c r="BK309"/>
  <c r="J309"/>
  <c r="BE309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4"/>
  <c r="BH304"/>
  <c r="BG304"/>
  <c r="BF304"/>
  <c r="T304"/>
  <c r="R304"/>
  <c r="P304"/>
  <c r="BK304"/>
  <c r="J304"/>
  <c r="BE304" s="1"/>
  <c r="BI303"/>
  <c r="BH303"/>
  <c r="BG303"/>
  <c r="BF303"/>
  <c r="T303"/>
  <c r="R303"/>
  <c r="P303"/>
  <c r="BK303"/>
  <c r="J303"/>
  <c r="BE303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5"/>
  <c r="BH295"/>
  <c r="BG295"/>
  <c r="BF295"/>
  <c r="T295"/>
  <c r="R295"/>
  <c r="P295"/>
  <c r="BK295"/>
  <c r="J295"/>
  <c r="BE295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90"/>
  <c r="BH290"/>
  <c r="BG290"/>
  <c r="BF290"/>
  <c r="T290"/>
  <c r="R290"/>
  <c r="P290"/>
  <c r="BK290"/>
  <c r="J290"/>
  <c r="BE290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5"/>
  <c r="BH285"/>
  <c r="BG285"/>
  <c r="BF285"/>
  <c r="T285"/>
  <c r="R285"/>
  <c r="P285"/>
  <c r="BK285"/>
  <c r="J285"/>
  <c r="BE285" s="1"/>
  <c r="BI284"/>
  <c r="BH284"/>
  <c r="BG284"/>
  <c r="BF284"/>
  <c r="T284"/>
  <c r="R284"/>
  <c r="P284"/>
  <c r="BK284"/>
  <c r="J284"/>
  <c r="BE284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80"/>
  <c r="BH280"/>
  <c r="BG280"/>
  <c r="BF280"/>
  <c r="T280"/>
  <c r="T279" s="1"/>
  <c r="R280"/>
  <c r="R279" s="1"/>
  <c r="P280"/>
  <c r="P279" s="1"/>
  <c r="BK280"/>
  <c r="BK279" s="1"/>
  <c r="J279" s="1"/>
  <c r="J64" s="1"/>
  <c r="J280"/>
  <c r="BE280" s="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R267"/>
  <c r="P267"/>
  <c r="BK267"/>
  <c r="J267"/>
  <c r="BI266"/>
  <c r="BH266"/>
  <c r="BG266"/>
  <c r="BF266"/>
  <c r="BE266"/>
  <c r="T266"/>
  <c r="R266"/>
  <c r="P266"/>
  <c r="BK266"/>
  <c r="J266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6"/>
  <c r="BH236"/>
  <c r="BG236"/>
  <c r="BF236"/>
  <c r="BE236"/>
  <c r="T236"/>
  <c r="R236"/>
  <c r="P236"/>
  <c r="BK236"/>
  <c r="J236"/>
  <c r="BI234"/>
  <c r="BH234"/>
  <c r="BG234"/>
  <c r="BF234"/>
  <c r="BE234"/>
  <c r="T234"/>
  <c r="R234"/>
  <c r="P234"/>
  <c r="BK234"/>
  <c r="J234"/>
  <c r="BI232"/>
  <c r="BH232"/>
  <c r="BG232"/>
  <c r="BF232"/>
  <c r="BE232"/>
  <c r="T232"/>
  <c r="R232"/>
  <c r="P232"/>
  <c r="BK232"/>
  <c r="J232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0"/>
  <c r="BH210"/>
  <c r="BG210"/>
  <c r="BF210"/>
  <c r="BE210"/>
  <c r="T210"/>
  <c r="R210"/>
  <c r="P210"/>
  <c r="BK210"/>
  <c r="J210"/>
  <c r="BI208"/>
  <c r="BH208"/>
  <c r="BG208"/>
  <c r="BF208"/>
  <c r="BE208"/>
  <c r="T208"/>
  <c r="R208"/>
  <c r="P208"/>
  <c r="BK208"/>
  <c r="J208"/>
  <c r="BI206"/>
  <c r="BH206"/>
  <c r="BG206"/>
  <c r="BF206"/>
  <c r="BE206"/>
  <c r="T206"/>
  <c r="R206"/>
  <c r="P206"/>
  <c r="BK206"/>
  <c r="J206"/>
  <c r="BI204"/>
  <c r="BH204"/>
  <c r="BG204"/>
  <c r="BF204"/>
  <c r="BE204"/>
  <c r="T204"/>
  <c r="T203" s="1"/>
  <c r="R204"/>
  <c r="R203" s="1"/>
  <c r="P204"/>
  <c r="P203" s="1"/>
  <c r="BK204"/>
  <c r="BK203" s="1"/>
  <c r="J203" s="1"/>
  <c r="J204"/>
  <c r="J63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BE115"/>
  <c r="T115"/>
  <c r="T114" s="1"/>
  <c r="T113" s="1"/>
  <c r="T112" s="1"/>
  <c r="R115"/>
  <c r="R114" s="1"/>
  <c r="R113" s="1"/>
  <c r="R112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56" s="1"/>
  <c r="J19"/>
  <c r="J14"/>
  <c r="J106" s="1"/>
  <c r="E7"/>
  <c r="E47" s="1"/>
  <c r="BK554" i="11"/>
  <c r="J554" s="1"/>
  <c r="J68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R468"/>
  <c r="P468"/>
  <c r="BK468"/>
  <c r="J468"/>
  <c r="BI465"/>
  <c r="BH465"/>
  <c r="BG465"/>
  <c r="BF465"/>
  <c r="BE465"/>
  <c r="T465"/>
  <c r="R465"/>
  <c r="P465"/>
  <c r="BK465"/>
  <c r="J465"/>
  <c r="BI462"/>
  <c r="BH462"/>
  <c r="BG462"/>
  <c r="BF462"/>
  <c r="BE462"/>
  <c r="T462"/>
  <c r="R462"/>
  <c r="P462"/>
  <c r="BK462"/>
  <c r="J462"/>
  <c r="BI459"/>
  <c r="BH459"/>
  <c r="BG459"/>
  <c r="BF459"/>
  <c r="BE459"/>
  <c r="T459"/>
  <c r="R459"/>
  <c r="P459"/>
  <c r="BK459"/>
  <c r="J459"/>
  <c r="BI456"/>
  <c r="BH456"/>
  <c r="BG456"/>
  <c r="BF456"/>
  <c r="BE456"/>
  <c r="T456"/>
  <c r="R456"/>
  <c r="P456"/>
  <c r="BK456"/>
  <c r="J456"/>
  <c r="BI453"/>
  <c r="BH453"/>
  <c r="BG453"/>
  <c r="BF453"/>
  <c r="BE453"/>
  <c r="T453"/>
  <c r="R453"/>
  <c r="P453"/>
  <c r="BK453"/>
  <c r="J453"/>
  <c r="BI450"/>
  <c r="BH450"/>
  <c r="BG450"/>
  <c r="BF450"/>
  <c r="BE450"/>
  <c r="T450"/>
  <c r="R450"/>
  <c r="P450"/>
  <c r="BK450"/>
  <c r="J450"/>
  <c r="BI447"/>
  <c r="BH447"/>
  <c r="BG447"/>
  <c r="BF447"/>
  <c r="BE447"/>
  <c r="T447"/>
  <c r="T446" s="1"/>
  <c r="R447"/>
  <c r="R446" s="1"/>
  <c r="P447"/>
  <c r="P446" s="1"/>
  <c r="BK447"/>
  <c r="BK446" s="1"/>
  <c r="J446" s="1"/>
  <c r="J66" s="1"/>
  <c r="J447"/>
  <c r="BI443"/>
  <c r="BH443"/>
  <c r="BG443"/>
  <c r="BF443"/>
  <c r="T443"/>
  <c r="R443"/>
  <c r="P443"/>
  <c r="BK443"/>
  <c r="J443"/>
  <c r="BE443" s="1"/>
  <c r="BI440"/>
  <c r="BH440"/>
  <c r="BG440"/>
  <c r="BF440"/>
  <c r="T440"/>
  <c r="R440"/>
  <c r="P440"/>
  <c r="BK440"/>
  <c r="J440"/>
  <c r="BE440" s="1"/>
  <c r="BI437"/>
  <c r="BH437"/>
  <c r="BG437"/>
  <c r="BF437"/>
  <c r="T437"/>
  <c r="R437"/>
  <c r="P437"/>
  <c r="BK437"/>
  <c r="J437"/>
  <c r="BE437" s="1"/>
  <c r="BI434"/>
  <c r="BH434"/>
  <c r="BG434"/>
  <c r="BF434"/>
  <c r="T434"/>
  <c r="R434"/>
  <c r="P434"/>
  <c r="BK434"/>
  <c r="J434"/>
  <c r="BE434" s="1"/>
  <c r="BI431"/>
  <c r="BH431"/>
  <c r="BG431"/>
  <c r="BF431"/>
  <c r="T431"/>
  <c r="T430" s="1"/>
  <c r="R431"/>
  <c r="R430" s="1"/>
  <c r="P431"/>
  <c r="P430" s="1"/>
  <c r="BK431"/>
  <c r="BK430" s="1"/>
  <c r="J430" s="1"/>
  <c r="J65" s="1"/>
  <c r="J431"/>
  <c r="BE431" s="1"/>
  <c r="BI429"/>
  <c r="BH429"/>
  <c r="BG429"/>
  <c r="BF429"/>
  <c r="BE429"/>
  <c r="T429"/>
  <c r="R429"/>
  <c r="P429"/>
  <c r="BK429"/>
  <c r="J429"/>
  <c r="BI427"/>
  <c r="BH427"/>
  <c r="BG427"/>
  <c r="BF427"/>
  <c r="BE427"/>
  <c r="T427"/>
  <c r="R427"/>
  <c r="P427"/>
  <c r="BK427"/>
  <c r="J427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T130"/>
  <c r="T129" s="1"/>
  <c r="R130"/>
  <c r="R129" s="1"/>
  <c r="P130"/>
  <c r="P129" s="1"/>
  <c r="BK130"/>
  <c r="BK129" s="1"/>
  <c r="J129" s="1"/>
  <c r="J63" s="1"/>
  <c r="J130"/>
  <c r="BE130" s="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62" i="1" s="1"/>
  <c r="BH93" i="11"/>
  <c r="F35" s="1"/>
  <c r="BC62" i="1" s="1"/>
  <c r="BG93" i="11"/>
  <c r="F34" s="1"/>
  <c r="BB62" i="1" s="1"/>
  <c r="BF93" i="11"/>
  <c r="J33" s="1"/>
  <c r="AW62" i="1" s="1"/>
  <c r="BE93" i="11"/>
  <c r="J32" s="1"/>
  <c r="AV62" i="1" s="1"/>
  <c r="T93" i="11"/>
  <c r="T92" s="1"/>
  <c r="T91" s="1"/>
  <c r="T90" s="1"/>
  <c r="R93"/>
  <c r="R92" s="1"/>
  <c r="R91" s="1"/>
  <c r="R90" s="1"/>
  <c r="P93"/>
  <c r="P92" s="1"/>
  <c r="P91" s="1"/>
  <c r="P90" s="1"/>
  <c r="AU62" i="1" s="1"/>
  <c r="BK93" i="11"/>
  <c r="BK92" s="1"/>
  <c r="J93"/>
  <c r="J86"/>
  <c r="F86"/>
  <c r="F84"/>
  <c r="E82"/>
  <c r="E78"/>
  <c r="J55"/>
  <c r="F55"/>
  <c r="F53"/>
  <c r="E51"/>
  <c r="J20"/>
  <c r="E20"/>
  <c r="F87" s="1"/>
  <c r="J19"/>
  <c r="J14"/>
  <c r="J53" s="1"/>
  <c r="E7"/>
  <c r="E47" s="1"/>
  <c r="AY61" i="1"/>
  <c r="AX61"/>
  <c r="BI217" i="10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T175" s="1"/>
  <c r="R176"/>
  <c r="R175" s="1"/>
  <c r="P176"/>
  <c r="P175" s="1"/>
  <c r="BK176"/>
  <c r="BK175" s="1"/>
  <c r="J175" s="1"/>
  <c r="J70" s="1"/>
  <c r="J176"/>
  <c r="BE176" s="1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4"/>
  <c r="BH134"/>
  <c r="BG134"/>
  <c r="BF134"/>
  <c r="T134"/>
  <c r="R134"/>
  <c r="P134"/>
  <c r="BK134"/>
  <c r="J134"/>
  <c r="BE134" s="1"/>
  <c r="BI133"/>
  <c r="BH133"/>
  <c r="BG133"/>
  <c r="BF133"/>
  <c r="T133"/>
  <c r="T132" s="1"/>
  <c r="T131" s="1"/>
  <c r="R133"/>
  <c r="R132" s="1"/>
  <c r="R131" s="1"/>
  <c r="P133"/>
  <c r="P132" s="1"/>
  <c r="P131" s="1"/>
  <c r="BK133"/>
  <c r="BK132" s="1"/>
  <c r="J133"/>
  <c r="BE133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T121" s="1"/>
  <c r="T120" s="1"/>
  <c r="R122"/>
  <c r="R121" s="1"/>
  <c r="R120" s="1"/>
  <c r="P122"/>
  <c r="P121" s="1"/>
  <c r="P120" s="1"/>
  <c r="BK122"/>
  <c r="BK121" s="1"/>
  <c r="J122"/>
  <c r="BI119"/>
  <c r="BH119"/>
  <c r="BG119"/>
  <c r="BF119"/>
  <c r="BE119"/>
  <c r="T119"/>
  <c r="T118" s="1"/>
  <c r="T117" s="1"/>
  <c r="R119"/>
  <c r="R118" s="1"/>
  <c r="R117" s="1"/>
  <c r="P119"/>
  <c r="P118" s="1"/>
  <c r="P117" s="1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J33" s="1"/>
  <c r="AW61" i="1" s="1"/>
  <c r="BE96" i="10"/>
  <c r="J32" s="1"/>
  <c r="AV61" i="1" s="1"/>
  <c r="T96" i="10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56" s="1"/>
  <c r="J19"/>
  <c r="J14"/>
  <c r="J87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89" s="1"/>
  <c r="J542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5"/>
  <c r="BH515"/>
  <c r="BG515"/>
  <c r="BF515"/>
  <c r="T515"/>
  <c r="R515"/>
  <c r="P515"/>
  <c r="BK515"/>
  <c r="J515"/>
  <c r="BE515" s="1"/>
  <c r="BI510"/>
  <c r="BH510"/>
  <c r="BG510"/>
  <c r="BF510"/>
  <c r="T510"/>
  <c r="R510"/>
  <c r="P510"/>
  <c r="BK510"/>
  <c r="J510"/>
  <c r="BE510" s="1"/>
  <c r="BI506"/>
  <c r="BH506"/>
  <c r="BG506"/>
  <c r="BF506"/>
  <c r="T506"/>
  <c r="T505" s="1"/>
  <c r="R506"/>
  <c r="R505" s="1"/>
  <c r="P506"/>
  <c r="P505" s="1"/>
  <c r="BK506"/>
  <c r="BK505" s="1"/>
  <c r="J505" s="1"/>
  <c r="J88" s="1"/>
  <c r="J506"/>
  <c r="BE506" s="1"/>
  <c r="BI504"/>
  <c r="BH504"/>
  <c r="BG504"/>
  <c r="BF504"/>
  <c r="BE504"/>
  <c r="T504"/>
  <c r="R504"/>
  <c r="P504"/>
  <c r="BK504"/>
  <c r="J504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R501"/>
  <c r="P501"/>
  <c r="BK501"/>
  <c r="J501"/>
  <c r="BI500"/>
  <c r="BH500"/>
  <c r="BG500"/>
  <c r="BF500"/>
  <c r="BE500"/>
  <c r="T500"/>
  <c r="R500"/>
  <c r="P500"/>
  <c r="BK500"/>
  <c r="J500"/>
  <c r="BI499"/>
  <c r="BH499"/>
  <c r="BG499"/>
  <c r="BF499"/>
  <c r="BE499"/>
  <c r="T499"/>
  <c r="R499"/>
  <c r="P499"/>
  <c r="BK499"/>
  <c r="J499"/>
  <c r="BI498"/>
  <c r="BH498"/>
  <c r="BG498"/>
  <c r="BF498"/>
  <c r="BE498"/>
  <c r="T498"/>
  <c r="R498"/>
  <c r="P498"/>
  <c r="BK498"/>
  <c r="J498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T461"/>
  <c r="R461"/>
  <c r="P461"/>
  <c r="BK461"/>
  <c r="J461"/>
  <c r="BE461" s="1"/>
  <c r="BI455"/>
  <c r="BH455"/>
  <c r="BG455"/>
  <c r="BF455"/>
  <c r="T455"/>
  <c r="R455"/>
  <c r="P455"/>
  <c r="BK455"/>
  <c r="J455"/>
  <c r="BE455" s="1"/>
  <c r="BI451"/>
  <c r="BH451"/>
  <c r="BG451"/>
  <c r="BF451"/>
  <c r="T451"/>
  <c r="R451"/>
  <c r="P451"/>
  <c r="BK451"/>
  <c r="J451"/>
  <c r="BE451" s="1"/>
  <c r="BI445"/>
  <c r="BH445"/>
  <c r="BG445"/>
  <c r="BF445"/>
  <c r="T445"/>
  <c r="R445"/>
  <c r="P445"/>
  <c r="BK445"/>
  <c r="J445"/>
  <c r="BE445" s="1"/>
  <c r="BI439"/>
  <c r="BH439"/>
  <c r="BG439"/>
  <c r="BF439"/>
  <c r="T439"/>
  <c r="R439"/>
  <c r="P439"/>
  <c r="BK439"/>
  <c r="J439"/>
  <c r="BE439" s="1"/>
  <c r="BI434"/>
  <c r="BH434"/>
  <c r="BG434"/>
  <c r="BF434"/>
  <c r="T434"/>
  <c r="R434"/>
  <c r="P434"/>
  <c r="BK434"/>
  <c r="J434"/>
  <c r="BE434" s="1"/>
  <c r="BI429"/>
  <c r="BH429"/>
  <c r="BG429"/>
  <c r="BF429"/>
  <c r="T429"/>
  <c r="R429"/>
  <c r="P429"/>
  <c r="BK429"/>
  <c r="J429"/>
  <c r="BE429" s="1"/>
  <c r="BI424"/>
  <c r="BH424"/>
  <c r="BG424"/>
  <c r="BF424"/>
  <c r="T424"/>
  <c r="R424"/>
  <c r="P424"/>
  <c r="BK424"/>
  <c r="J424"/>
  <c r="BE424" s="1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7"/>
  <c r="BH417"/>
  <c r="BG417"/>
  <c r="BF417"/>
  <c r="BE417"/>
  <c r="T417"/>
  <c r="R417"/>
  <c r="P417"/>
  <c r="BK417"/>
  <c r="J417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R399" s="1"/>
  <c r="P401"/>
  <c r="P400" s="1"/>
  <c r="P399" s="1"/>
  <c r="BK401"/>
  <c r="BK400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T393" s="1"/>
  <c r="R395"/>
  <c r="R394" s="1"/>
  <c r="R393" s="1"/>
  <c r="P395"/>
  <c r="P394" s="1"/>
  <c r="P393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6"/>
  <c r="BH366"/>
  <c r="BG366"/>
  <c r="BF366"/>
  <c r="T366"/>
  <c r="T365" s="1"/>
  <c r="R366"/>
  <c r="R365" s="1"/>
  <c r="P366"/>
  <c r="P365" s="1"/>
  <c r="BK366"/>
  <c r="BK365" s="1"/>
  <c r="J365" s="1"/>
  <c r="J79" s="1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R352" s="1"/>
  <c r="P354"/>
  <c r="P353" s="1"/>
  <c r="P352" s="1"/>
  <c r="BK354"/>
  <c r="BK353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5"/>
  <c r="BH305"/>
  <c r="BG305"/>
  <c r="BF305"/>
  <c r="BE305"/>
  <c r="T305"/>
  <c r="R305"/>
  <c r="P305"/>
  <c r="BK305"/>
  <c r="J305"/>
  <c r="BI304"/>
  <c r="BH304"/>
  <c r="BG304"/>
  <c r="BF304"/>
  <c r="BE304"/>
  <c r="T304"/>
  <c r="R304"/>
  <c r="P304"/>
  <c r="BK304"/>
  <c r="J304"/>
  <c r="BI303"/>
  <c r="BH303"/>
  <c r="BG303"/>
  <c r="BF303"/>
  <c r="BE303"/>
  <c r="T303"/>
  <c r="T302" s="1"/>
  <c r="R303"/>
  <c r="R302" s="1"/>
  <c r="P303"/>
  <c r="P302" s="1"/>
  <c r="BK303"/>
  <c r="BK302" s="1"/>
  <c r="J302" s="1"/>
  <c r="J71" s="1"/>
  <c r="J303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T296" s="1"/>
  <c r="R297"/>
  <c r="R296" s="1"/>
  <c r="P297"/>
  <c r="P296" s="1"/>
  <c r="BK297"/>
  <c r="BK296" s="1"/>
  <c r="J296" s="1"/>
  <c r="J70" s="1"/>
  <c r="J297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T289" s="1"/>
  <c r="R290"/>
  <c r="R289" s="1"/>
  <c r="P290"/>
  <c r="P289" s="1"/>
  <c r="BK290"/>
  <c r="BK289" s="1"/>
  <c r="J289" s="1"/>
  <c r="J69" s="1"/>
  <c r="J290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 s="1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6"/>
  <c r="BH276"/>
  <c r="BG276"/>
  <c r="BF276"/>
  <c r="BE276"/>
  <c r="T276"/>
  <c r="R276"/>
  <c r="P276"/>
  <c r="BK276"/>
  <c r="J276"/>
  <c r="BI275"/>
  <c r="BH275"/>
  <c r="BG275"/>
  <c r="BF275"/>
  <c r="BE275"/>
  <c r="T275"/>
  <c r="R275"/>
  <c r="P275"/>
  <c r="BK275"/>
  <c r="J275"/>
  <c r="BI274"/>
  <c r="BH274"/>
  <c r="BG274"/>
  <c r="BF274"/>
  <c r="BE274"/>
  <c r="T274"/>
  <c r="R274"/>
  <c r="P274"/>
  <c r="BK274"/>
  <c r="J274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71"/>
  <c r="BH271"/>
  <c r="BG271"/>
  <c r="BF271"/>
  <c r="BE271"/>
  <c r="T271"/>
  <c r="R271"/>
  <c r="P271"/>
  <c r="BK271"/>
  <c r="J271"/>
  <c r="BI270"/>
  <c r="BH270"/>
  <c r="BG270"/>
  <c r="BF270"/>
  <c r="BE270"/>
  <c r="T270"/>
  <c r="R270"/>
  <c r="P270"/>
  <c r="BK270"/>
  <c r="J270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7"/>
  <c r="BH267"/>
  <c r="BG267"/>
  <c r="BF267"/>
  <c r="BE267"/>
  <c r="T267"/>
  <c r="T266" s="1"/>
  <c r="R267"/>
  <c r="R266" s="1"/>
  <c r="P267"/>
  <c r="P266" s="1"/>
  <c r="BK267"/>
  <c r="BK266" s="1"/>
  <c r="J266" s="1"/>
  <c r="J68" s="1"/>
  <c r="J267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60"/>
  <c r="BH260"/>
  <c r="BG260"/>
  <c r="BF260"/>
  <c r="T260"/>
  <c r="R260"/>
  <c r="P260"/>
  <c r="BK260"/>
  <c r="J260"/>
  <c r="BE260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7"/>
  <c r="BH257"/>
  <c r="BG257"/>
  <c r="BF257"/>
  <c r="T257"/>
  <c r="R257"/>
  <c r="P257"/>
  <c r="BK257"/>
  <c r="J257"/>
  <c r="BE257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T243"/>
  <c r="T242" s="1"/>
  <c r="R243"/>
  <c r="R242" s="1"/>
  <c r="P243"/>
  <c r="P242" s="1"/>
  <c r="BK243"/>
  <c r="BK242" s="1"/>
  <c r="J242" s="1"/>
  <c r="J67" s="1"/>
  <c r="J243"/>
  <c r="BE243" s="1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4"/>
  <c r="BH234"/>
  <c r="BG234"/>
  <c r="BF234"/>
  <c r="BE234"/>
  <c r="T234"/>
  <c r="R234"/>
  <c r="P234"/>
  <c r="BK234"/>
  <c r="J234"/>
  <c r="BI233"/>
  <c r="BH233"/>
  <c r="BG233"/>
  <c r="BF233"/>
  <c r="BE233"/>
  <c r="T233"/>
  <c r="R233"/>
  <c r="P233"/>
  <c r="BK233"/>
  <c r="J233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8"/>
  <c r="BH228"/>
  <c r="BG228"/>
  <c r="BF228"/>
  <c r="BE228"/>
  <c r="T228"/>
  <c r="R228"/>
  <c r="P228"/>
  <c r="BK228"/>
  <c r="J228"/>
  <c r="BI227"/>
  <c r="BH227"/>
  <c r="BG227"/>
  <c r="BF227"/>
  <c r="BE227"/>
  <c r="T227"/>
  <c r="R227"/>
  <c r="P227"/>
  <c r="BK227"/>
  <c r="J227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 s="1"/>
  <c r="BI209"/>
  <c r="BH209"/>
  <c r="BG209"/>
  <c r="BF209"/>
  <c r="T209"/>
  <c r="R209"/>
  <c r="P209"/>
  <c r="BK209"/>
  <c r="J209"/>
  <c r="BE209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T195" s="1"/>
  <c r="R196"/>
  <c r="R195" s="1"/>
  <c r="P196"/>
  <c r="P195" s="1"/>
  <c r="BK196"/>
  <c r="BK195" s="1"/>
  <c r="J195" s="1"/>
  <c r="J65" s="1"/>
  <c r="J196"/>
  <c r="BE196" s="1"/>
  <c r="BI194"/>
  <c r="BH194"/>
  <c r="BG194"/>
  <c r="BF194"/>
  <c r="BE194"/>
  <c r="T194"/>
  <c r="R194"/>
  <c r="P194"/>
  <c r="BK194"/>
  <c r="J194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91"/>
  <c r="BH191"/>
  <c r="BG191"/>
  <c r="BF191"/>
  <c r="BE191"/>
  <c r="T191"/>
  <c r="R191"/>
  <c r="P191"/>
  <c r="BK191"/>
  <c r="J191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T169" s="1"/>
  <c r="R170"/>
  <c r="R169" s="1"/>
  <c r="P170"/>
  <c r="P169" s="1"/>
  <c r="BK170"/>
  <c r="BK169" s="1"/>
  <c r="J169" s="1"/>
  <c r="J64" s="1"/>
  <c r="J170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 s="1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T142" s="1"/>
  <c r="R143"/>
  <c r="R142" s="1"/>
  <c r="P143"/>
  <c r="P142" s="1"/>
  <c r="BK143"/>
  <c r="BK142" s="1"/>
  <c r="J142" s="1"/>
  <c r="J63" s="1"/>
  <c r="J143"/>
  <c r="BE143" s="1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F36" s="1"/>
  <c r="BD60" i="1" s="1"/>
  <c r="BH116" i="9"/>
  <c r="F35" s="1"/>
  <c r="BC60" i="1" s="1"/>
  <c r="BG116" i="9"/>
  <c r="F34" s="1"/>
  <c r="BB60" i="1" s="1"/>
  <c r="BF116" i="9"/>
  <c r="F33" s="1"/>
  <c r="BA60" i="1" s="1"/>
  <c r="BE116" i="9"/>
  <c r="F32" s="1"/>
  <c r="AZ60" i="1" s="1"/>
  <c r="T116" i="9"/>
  <c r="T115" s="1"/>
  <c r="T114" s="1"/>
  <c r="T113" s="1"/>
  <c r="R116"/>
  <c r="R115" s="1"/>
  <c r="R114" s="1"/>
  <c r="R113" s="1"/>
  <c r="P116"/>
  <c r="P115" s="1"/>
  <c r="P114" s="1"/>
  <c r="P113" s="1"/>
  <c r="AU60" i="1" s="1"/>
  <c r="BK116" i="9"/>
  <c r="BK115" s="1"/>
  <c r="J116"/>
  <c r="J109"/>
  <c r="F109"/>
  <c r="F107"/>
  <c r="E105"/>
  <c r="E101"/>
  <c r="J55"/>
  <c r="F55"/>
  <c r="F53"/>
  <c r="E51"/>
  <c r="J20"/>
  <c r="E20"/>
  <c r="F110" s="1"/>
  <c r="J19"/>
  <c r="J14"/>
  <c r="J53" s="1"/>
  <c r="E7"/>
  <c r="E47" s="1"/>
  <c r="BK1304" i="8"/>
  <c r="J1304" s="1"/>
  <c r="J74" s="1"/>
  <c r="BK1208"/>
  <c r="J1208" s="1"/>
  <c r="J72" s="1"/>
  <c r="BK1126"/>
  <c r="J1126" s="1"/>
  <c r="J70" s="1"/>
  <c r="BK934"/>
  <c r="J934" s="1"/>
  <c r="J68" s="1"/>
  <c r="BK685"/>
  <c r="J685" s="1"/>
  <c r="J66" s="1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T1376"/>
  <c r="R1376"/>
  <c r="P1376"/>
  <c r="BK1376"/>
  <c r="J1376"/>
  <c r="BE1376" s="1"/>
  <c r="BI1372"/>
  <c r="BH1372"/>
  <c r="BG1372"/>
  <c r="BF1372"/>
  <c r="T1372"/>
  <c r="R1372"/>
  <c r="P1372"/>
  <c r="BK1372"/>
  <c r="J1372"/>
  <c r="BE1372" s="1"/>
  <c r="BI1367"/>
  <c r="BH1367"/>
  <c r="BG1367"/>
  <c r="BF1367"/>
  <c r="T1367"/>
  <c r="R1367"/>
  <c r="P1367"/>
  <c r="BK1367"/>
  <c r="J1367"/>
  <c r="BE1367" s="1"/>
  <c r="BI1363"/>
  <c r="BH1363"/>
  <c r="BG1363"/>
  <c r="BF1363"/>
  <c r="T1363"/>
  <c r="R1363"/>
  <c r="P1363"/>
  <c r="BK1363"/>
  <c r="J1363"/>
  <c r="BE1363" s="1"/>
  <c r="BI1359"/>
  <c r="BH1359"/>
  <c r="BG1359"/>
  <c r="BF1359"/>
  <c r="T1359"/>
  <c r="R1359"/>
  <c r="P1359"/>
  <c r="BK1359"/>
  <c r="J1359"/>
  <c r="BE1359" s="1"/>
  <c r="BI1355"/>
  <c r="BH1355"/>
  <c r="BG1355"/>
  <c r="BF1355"/>
  <c r="T1355"/>
  <c r="R1355"/>
  <c r="P1355"/>
  <c r="BK1355"/>
  <c r="J1355"/>
  <c r="BE1355" s="1"/>
  <c r="BI1354"/>
  <c r="BH1354"/>
  <c r="BG1354"/>
  <c r="BF1354"/>
  <c r="T1354"/>
  <c r="R1354"/>
  <c r="P1354"/>
  <c r="BK1354"/>
  <c r="J1354"/>
  <c r="BE1354" s="1"/>
  <c r="BI1353"/>
  <c r="BH1353"/>
  <c r="BG1353"/>
  <c r="BF1353"/>
  <c r="T1353"/>
  <c r="R1353"/>
  <c r="P1353"/>
  <c r="BK1353"/>
  <c r="J1353"/>
  <c r="BE1353" s="1"/>
  <c r="BI1352"/>
  <c r="BH1352"/>
  <c r="BG1352"/>
  <c r="BF1352"/>
  <c r="T1352"/>
  <c r="R1352"/>
  <c r="P1352"/>
  <c r="BK1352"/>
  <c r="J1352"/>
  <c r="BE1352" s="1"/>
  <c r="BI1351"/>
  <c r="BH1351"/>
  <c r="BG1351"/>
  <c r="BF1351"/>
  <c r="T1351"/>
  <c r="R1351"/>
  <c r="P1351"/>
  <c r="BK1351"/>
  <c r="J1351"/>
  <c r="BE1351" s="1"/>
  <c r="BI1344"/>
  <c r="BH1344"/>
  <c r="BG1344"/>
  <c r="BF1344"/>
  <c r="T1344"/>
  <c r="R1344"/>
  <c r="P1344"/>
  <c r="BK1344"/>
  <c r="J1344"/>
  <c r="BE1344" s="1"/>
  <c r="BI1337"/>
  <c r="BH1337"/>
  <c r="BG1337"/>
  <c r="BF1337"/>
  <c r="T1337"/>
  <c r="R1337"/>
  <c r="P1337"/>
  <c r="BK1337"/>
  <c r="J1337"/>
  <c r="BE1337" s="1"/>
  <c r="BI1330"/>
  <c r="BH1330"/>
  <c r="BG1330"/>
  <c r="BF1330"/>
  <c r="T1330"/>
  <c r="R1330"/>
  <c r="P1330"/>
  <c r="BK1330"/>
  <c r="J1330"/>
  <c r="BE1330" s="1"/>
  <c r="BI1325"/>
  <c r="BH1325"/>
  <c r="BG1325"/>
  <c r="BF1325"/>
  <c r="T1325"/>
  <c r="R1325"/>
  <c r="P1325"/>
  <c r="BK1325"/>
  <c r="J1325"/>
  <c r="BE1325" s="1"/>
  <c r="BI1324"/>
  <c r="BH1324"/>
  <c r="BG1324"/>
  <c r="BF1324"/>
  <c r="T1324"/>
  <c r="R1324"/>
  <c r="P1324"/>
  <c r="BK1324"/>
  <c r="J1324"/>
  <c r="BE1324" s="1"/>
  <c r="BI1323"/>
  <c r="BH1323"/>
  <c r="BG1323"/>
  <c r="BF1323"/>
  <c r="T1323"/>
  <c r="R1323"/>
  <c r="P1323"/>
  <c r="BK1323"/>
  <c r="J1323"/>
  <c r="BE1323" s="1"/>
  <c r="BI1322"/>
  <c r="BH1322"/>
  <c r="BG1322"/>
  <c r="BF1322"/>
  <c r="T1322"/>
  <c r="R1322"/>
  <c r="P1322"/>
  <c r="BK1322"/>
  <c r="J1322"/>
  <c r="BE1322" s="1"/>
  <c r="BI1321"/>
  <c r="BH1321"/>
  <c r="BG1321"/>
  <c r="BF1321"/>
  <c r="T1321"/>
  <c r="R1321"/>
  <c r="P1321"/>
  <c r="BK1321"/>
  <c r="J1321"/>
  <c r="BE1321" s="1"/>
  <c r="BI1320"/>
  <c r="BH1320"/>
  <c r="BG1320"/>
  <c r="BF1320"/>
  <c r="T1320"/>
  <c r="R1320"/>
  <c r="P1320"/>
  <c r="BK1320"/>
  <c r="J1320"/>
  <c r="BE1320" s="1"/>
  <c r="BI1319"/>
  <c r="BH1319"/>
  <c r="BG1319"/>
  <c r="BF1319"/>
  <c r="T1319"/>
  <c r="R1319"/>
  <c r="P1319"/>
  <c r="BK1319"/>
  <c r="J1319"/>
  <c r="BE1319" s="1"/>
  <c r="BI1318"/>
  <c r="BH1318"/>
  <c r="BG1318"/>
  <c r="BF1318"/>
  <c r="T1318"/>
  <c r="R1318"/>
  <c r="P1318"/>
  <c r="BK1318"/>
  <c r="J1318"/>
  <c r="BE1318" s="1"/>
  <c r="BI1317"/>
  <c r="BH1317"/>
  <c r="BG1317"/>
  <c r="BF1317"/>
  <c r="T1317"/>
  <c r="R1317"/>
  <c r="P1317"/>
  <c r="BK1317"/>
  <c r="J1317"/>
  <c r="BE1317" s="1"/>
  <c r="BI1316"/>
  <c r="BH1316"/>
  <c r="BG1316"/>
  <c r="BF1316"/>
  <c r="T1316"/>
  <c r="R1316"/>
  <c r="P1316"/>
  <c r="BK1316"/>
  <c r="J1316"/>
  <c r="BE1316" s="1"/>
  <c r="BI1315"/>
  <c r="BH1315"/>
  <c r="BG1315"/>
  <c r="BF1315"/>
  <c r="T1315"/>
  <c r="R1315"/>
  <c r="P1315"/>
  <c r="BK1315"/>
  <c r="J1315"/>
  <c r="BE1315" s="1"/>
  <c r="BI1314"/>
  <c r="BH1314"/>
  <c r="BG1314"/>
  <c r="BF1314"/>
  <c r="T1314"/>
  <c r="R1314"/>
  <c r="P1314"/>
  <c r="BK1314"/>
  <c r="J1314"/>
  <c r="BE1314" s="1"/>
  <c r="BI1313"/>
  <c r="BH1313"/>
  <c r="BG1313"/>
  <c r="BF1313"/>
  <c r="T1313"/>
  <c r="R1313"/>
  <c r="P1313"/>
  <c r="BK1313"/>
  <c r="J1313"/>
  <c r="BE1313" s="1"/>
  <c r="BI1312"/>
  <c r="BH1312"/>
  <c r="BG1312"/>
  <c r="BF1312"/>
  <c r="T1312"/>
  <c r="R1312"/>
  <c r="P1312"/>
  <c r="BK1312"/>
  <c r="J1312"/>
  <c r="BE1312" s="1"/>
  <c r="BI1311"/>
  <c r="BH1311"/>
  <c r="BG1311"/>
  <c r="BF1311"/>
  <c r="T1311"/>
  <c r="R1311"/>
  <c r="P1311"/>
  <c r="BK1311"/>
  <c r="J1311"/>
  <c r="BE1311" s="1"/>
  <c r="BI1305"/>
  <c r="BH1305"/>
  <c r="BG1305"/>
  <c r="BF1305"/>
  <c r="T1305"/>
  <c r="T1304" s="1"/>
  <c r="R1305"/>
  <c r="R1304" s="1"/>
  <c r="P1305"/>
  <c r="P1304" s="1"/>
  <c r="BK1305"/>
  <c r="J1305"/>
  <c r="BE1305" s="1"/>
  <c r="BI1302"/>
  <c r="BH1302"/>
  <c r="BG1302"/>
  <c r="BF1302"/>
  <c r="BE1302"/>
  <c r="T1302"/>
  <c r="R1302"/>
  <c r="P1302"/>
  <c r="BK1302"/>
  <c r="J1302"/>
  <c r="BI1300"/>
  <c r="BH1300"/>
  <c r="BG1300"/>
  <c r="BF1300"/>
  <c r="BE1300"/>
  <c r="T1300"/>
  <c r="R1300"/>
  <c r="P1300"/>
  <c r="BK1300"/>
  <c r="J1300"/>
  <c r="BI1298"/>
  <c r="BH1298"/>
  <c r="BG1298"/>
  <c r="BF1298"/>
  <c r="BE1298"/>
  <c r="T1298"/>
  <c r="R1298"/>
  <c r="P1298"/>
  <c r="BK1298"/>
  <c r="J1298"/>
  <c r="BI1296"/>
  <c r="BH1296"/>
  <c r="BG1296"/>
  <c r="BF1296"/>
  <c r="BE1296"/>
  <c r="T1296"/>
  <c r="R1296"/>
  <c r="P1296"/>
  <c r="BK1296"/>
  <c r="J1296"/>
  <c r="BI1294"/>
  <c r="BH1294"/>
  <c r="BG1294"/>
  <c r="BF1294"/>
  <c r="BE1294"/>
  <c r="T1294"/>
  <c r="R1294"/>
  <c r="P1294"/>
  <c r="BK1294"/>
  <c r="J1294"/>
  <c r="BI1292"/>
  <c r="BH1292"/>
  <c r="BG1292"/>
  <c r="BF1292"/>
  <c r="BE1292"/>
  <c r="T1292"/>
  <c r="R1292"/>
  <c r="P1292"/>
  <c r="BK1292"/>
  <c r="J1292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4"/>
  <c r="BH1274"/>
  <c r="BG1274"/>
  <c r="BF1274"/>
  <c r="BE1274"/>
  <c r="T1274"/>
  <c r="R1274"/>
  <c r="P1274"/>
  <c r="BK1274"/>
  <c r="J1274"/>
  <c r="BI1273"/>
  <c r="BH1273"/>
  <c r="BG1273"/>
  <c r="BF1273"/>
  <c r="BE1273"/>
  <c r="T1273"/>
  <c r="R1273"/>
  <c r="P1273"/>
  <c r="BK1273"/>
  <c r="J1273"/>
  <c r="BI1272"/>
  <c r="BH1272"/>
  <c r="BG1272"/>
  <c r="BF1272"/>
  <c r="BE1272"/>
  <c r="T1272"/>
  <c r="R1272"/>
  <c r="P1272"/>
  <c r="BK1272"/>
  <c r="J1272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9"/>
  <c r="BH1269"/>
  <c r="BG1269"/>
  <c r="BF1269"/>
  <c r="BE1269"/>
  <c r="T1269"/>
  <c r="R1269"/>
  <c r="P1269"/>
  <c r="BK1269"/>
  <c r="J1269"/>
  <c r="BI1268"/>
  <c r="BH1268"/>
  <c r="BG1268"/>
  <c r="BF1268"/>
  <c r="BE1268"/>
  <c r="T1268"/>
  <c r="R1268"/>
  <c r="P1268"/>
  <c r="BK1268"/>
  <c r="J1268"/>
  <c r="BI1267"/>
  <c r="BH1267"/>
  <c r="BG1267"/>
  <c r="BF1267"/>
  <c r="BE1267"/>
  <c r="T1267"/>
  <c r="R1267"/>
  <c r="P1267"/>
  <c r="BK1267"/>
  <c r="J1267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59"/>
  <c r="BH1259"/>
  <c r="BG1259"/>
  <c r="BF1259"/>
  <c r="BE1259"/>
  <c r="T1259"/>
  <c r="T1258" s="1"/>
  <c r="R1259"/>
  <c r="R1258" s="1"/>
  <c r="P1259"/>
  <c r="P1258" s="1"/>
  <c r="BK1259"/>
  <c r="BK1258" s="1"/>
  <c r="J1258" s="1"/>
  <c r="J73" s="1"/>
  <c r="J1259"/>
  <c r="BI1256"/>
  <c r="BH1256"/>
  <c r="BG1256"/>
  <c r="BF1256"/>
  <c r="T1256"/>
  <c r="R1256"/>
  <c r="P1256"/>
  <c r="BK1256"/>
  <c r="J1256"/>
  <c r="BE1256" s="1"/>
  <c r="BI1254"/>
  <c r="BH1254"/>
  <c r="BG1254"/>
  <c r="BF1254"/>
  <c r="T1254"/>
  <c r="R1254"/>
  <c r="P1254"/>
  <c r="BK1254"/>
  <c r="J1254"/>
  <c r="BE1254" s="1"/>
  <c r="BI1252"/>
  <c r="BH1252"/>
  <c r="BG1252"/>
  <c r="BF1252"/>
  <c r="T1252"/>
  <c r="R1252"/>
  <c r="P1252"/>
  <c r="BK1252"/>
  <c r="J1252"/>
  <c r="BE1252" s="1"/>
  <c r="BI1250"/>
  <c r="BH1250"/>
  <c r="BG1250"/>
  <c r="BF1250"/>
  <c r="T1250"/>
  <c r="R1250"/>
  <c r="P1250"/>
  <c r="BK1250"/>
  <c r="J1250"/>
  <c r="BE1250" s="1"/>
  <c r="BI1248"/>
  <c r="BH1248"/>
  <c r="BG1248"/>
  <c r="BF1248"/>
  <c r="T1248"/>
  <c r="R1248"/>
  <c r="P1248"/>
  <c r="BK1248"/>
  <c r="J1248"/>
  <c r="BE1248" s="1"/>
  <c r="BI1246"/>
  <c r="BH1246"/>
  <c r="BG1246"/>
  <c r="BF1246"/>
  <c r="T1246"/>
  <c r="R1246"/>
  <c r="P1246"/>
  <c r="BK1246"/>
  <c r="J1246"/>
  <c r="BE1246" s="1"/>
  <c r="BI1244"/>
  <c r="BH1244"/>
  <c r="BG1244"/>
  <c r="BF1244"/>
  <c r="T1244"/>
  <c r="R1244"/>
  <c r="P1244"/>
  <c r="BK1244"/>
  <c r="J1244"/>
  <c r="BE1244" s="1"/>
  <c r="BI1240"/>
  <c r="BH1240"/>
  <c r="BG1240"/>
  <c r="BF1240"/>
  <c r="T1240"/>
  <c r="R1240"/>
  <c r="P1240"/>
  <c r="BK1240"/>
  <c r="J1240"/>
  <c r="BE1240" s="1"/>
  <c r="BI1236"/>
  <c r="BH1236"/>
  <c r="BG1236"/>
  <c r="BF1236"/>
  <c r="T1236"/>
  <c r="R1236"/>
  <c r="P1236"/>
  <c r="BK1236"/>
  <c r="J1236"/>
  <c r="BE1236" s="1"/>
  <c r="BI1232"/>
  <c r="BH1232"/>
  <c r="BG1232"/>
  <c r="BF1232"/>
  <c r="T1232"/>
  <c r="R1232"/>
  <c r="P1232"/>
  <c r="BK1232"/>
  <c r="J1232"/>
  <c r="BE1232" s="1"/>
  <c r="BI1231"/>
  <c r="BH1231"/>
  <c r="BG1231"/>
  <c r="BF1231"/>
  <c r="T1231"/>
  <c r="R1231"/>
  <c r="P1231"/>
  <c r="BK1231"/>
  <c r="J1231"/>
  <c r="BE1231" s="1"/>
  <c r="BI1230"/>
  <c r="BH1230"/>
  <c r="BG1230"/>
  <c r="BF1230"/>
  <c r="T1230"/>
  <c r="R1230"/>
  <c r="P1230"/>
  <c r="BK1230"/>
  <c r="J1230"/>
  <c r="BE1230" s="1"/>
  <c r="BI1229"/>
  <c r="BH1229"/>
  <c r="BG1229"/>
  <c r="BF1229"/>
  <c r="T1229"/>
  <c r="R1229"/>
  <c r="P1229"/>
  <c r="BK1229"/>
  <c r="J1229"/>
  <c r="BE1229" s="1"/>
  <c r="BI1228"/>
  <c r="BH1228"/>
  <c r="BG1228"/>
  <c r="BF1228"/>
  <c r="T1228"/>
  <c r="R1228"/>
  <c r="P1228"/>
  <c r="BK1228"/>
  <c r="J1228"/>
  <c r="BE1228" s="1"/>
  <c r="BI1227"/>
  <c r="BH1227"/>
  <c r="BG1227"/>
  <c r="BF1227"/>
  <c r="T1227"/>
  <c r="R1227"/>
  <c r="P1227"/>
  <c r="BK1227"/>
  <c r="J1227"/>
  <c r="BE1227" s="1"/>
  <c r="BI1226"/>
  <c r="BH1226"/>
  <c r="BG1226"/>
  <c r="BF1226"/>
  <c r="T1226"/>
  <c r="R1226"/>
  <c r="P1226"/>
  <c r="BK1226"/>
  <c r="J1226"/>
  <c r="BE1226" s="1"/>
  <c r="BI1225"/>
  <c r="BH1225"/>
  <c r="BG1225"/>
  <c r="BF1225"/>
  <c r="T1225"/>
  <c r="R1225"/>
  <c r="P1225"/>
  <c r="BK1225"/>
  <c r="J1225"/>
  <c r="BE1225" s="1"/>
  <c r="BI1224"/>
  <c r="BH1224"/>
  <c r="BG1224"/>
  <c r="BF1224"/>
  <c r="T1224"/>
  <c r="R1224"/>
  <c r="P1224"/>
  <c r="BK1224"/>
  <c r="J1224"/>
  <c r="BE1224" s="1"/>
  <c r="BI1223"/>
  <c r="BH1223"/>
  <c r="BG1223"/>
  <c r="BF1223"/>
  <c r="T1223"/>
  <c r="R1223"/>
  <c r="P1223"/>
  <c r="BK1223"/>
  <c r="J1223"/>
  <c r="BE1223" s="1"/>
  <c r="BI1218"/>
  <c r="BH1218"/>
  <c r="BG1218"/>
  <c r="BF1218"/>
  <c r="T1218"/>
  <c r="R1218"/>
  <c r="P1218"/>
  <c r="BK1218"/>
  <c r="J1218"/>
  <c r="BE1218" s="1"/>
  <c r="BI1209"/>
  <c r="BH1209"/>
  <c r="BG1209"/>
  <c r="BF1209"/>
  <c r="T1209"/>
  <c r="T1208" s="1"/>
  <c r="R1209"/>
  <c r="R1208" s="1"/>
  <c r="P1209"/>
  <c r="P1208" s="1"/>
  <c r="BK1209"/>
  <c r="J1209"/>
  <c r="BE1209" s="1"/>
  <c r="BI1206"/>
  <c r="BH1206"/>
  <c r="BG1206"/>
  <c r="BF1206"/>
  <c r="BE1206"/>
  <c r="T1206"/>
  <c r="R1206"/>
  <c r="P1206"/>
  <c r="BK1206"/>
  <c r="J1206"/>
  <c r="BI1204"/>
  <c r="BH1204"/>
  <c r="BG1204"/>
  <c r="BF1204"/>
  <c r="BE1204"/>
  <c r="T1204"/>
  <c r="R1204"/>
  <c r="P1204"/>
  <c r="BK1204"/>
  <c r="J1204"/>
  <c r="BI1202"/>
  <c r="BH1202"/>
  <c r="BG1202"/>
  <c r="BF1202"/>
  <c r="BE1202"/>
  <c r="T1202"/>
  <c r="R1202"/>
  <c r="P1202"/>
  <c r="BK1202"/>
  <c r="J1202"/>
  <c r="BI1200"/>
  <c r="BH1200"/>
  <c r="BG1200"/>
  <c r="BF1200"/>
  <c r="BE1200"/>
  <c r="T1200"/>
  <c r="R1200"/>
  <c r="P1200"/>
  <c r="BK1200"/>
  <c r="J1200"/>
  <c r="BI1198"/>
  <c r="BH1198"/>
  <c r="BG1198"/>
  <c r="BF1198"/>
  <c r="BE1198"/>
  <c r="T1198"/>
  <c r="R1198"/>
  <c r="P1198"/>
  <c r="BK1198"/>
  <c r="J1198"/>
  <c r="BI1196"/>
  <c r="BH1196"/>
  <c r="BG1196"/>
  <c r="BF1196"/>
  <c r="BE1196"/>
  <c r="T1196"/>
  <c r="R1196"/>
  <c r="P1196"/>
  <c r="BK1196"/>
  <c r="J1196"/>
  <c r="BI1194"/>
  <c r="BH1194"/>
  <c r="BG1194"/>
  <c r="BF1194"/>
  <c r="BE1194"/>
  <c r="T1194"/>
  <c r="R1194"/>
  <c r="P1194"/>
  <c r="BK1194"/>
  <c r="J1194"/>
  <c r="BI1190"/>
  <c r="BH1190"/>
  <c r="BG1190"/>
  <c r="BF1190"/>
  <c r="BE1190"/>
  <c r="T1190"/>
  <c r="R1190"/>
  <c r="P1190"/>
  <c r="BK1190"/>
  <c r="J1190"/>
  <c r="BI1186"/>
  <c r="BH1186"/>
  <c r="BG1186"/>
  <c r="BF1186"/>
  <c r="BE1186"/>
  <c r="T1186"/>
  <c r="R1186"/>
  <c r="P1186"/>
  <c r="BK1186"/>
  <c r="J1186"/>
  <c r="BI1179"/>
  <c r="BH1179"/>
  <c r="BG1179"/>
  <c r="BF1179"/>
  <c r="BE1179"/>
  <c r="T1179"/>
  <c r="R1179"/>
  <c r="P1179"/>
  <c r="BK1179"/>
  <c r="J1179"/>
  <c r="BI1177"/>
  <c r="BH1177"/>
  <c r="BG1177"/>
  <c r="BF1177"/>
  <c r="BE1177"/>
  <c r="T1177"/>
  <c r="R1177"/>
  <c r="P1177"/>
  <c r="BK1177"/>
  <c r="J1177"/>
  <c r="BI1166"/>
  <c r="BH1166"/>
  <c r="BG1166"/>
  <c r="BF1166"/>
  <c r="BE1166"/>
  <c r="T1166"/>
  <c r="R1166"/>
  <c r="P1166"/>
  <c r="BK1166"/>
  <c r="J1166"/>
  <c r="BI1158"/>
  <c r="BH1158"/>
  <c r="BG1158"/>
  <c r="BF1158"/>
  <c r="BE1158"/>
  <c r="T1158"/>
  <c r="T1157" s="1"/>
  <c r="R1158"/>
  <c r="R1157" s="1"/>
  <c r="P1158"/>
  <c r="P1157" s="1"/>
  <c r="BK1158"/>
  <c r="BK1157" s="1"/>
  <c r="J1157" s="1"/>
  <c r="J71" s="1"/>
  <c r="J1158"/>
  <c r="BI1155"/>
  <c r="BH1155"/>
  <c r="BG1155"/>
  <c r="BF1155"/>
  <c r="T1155"/>
  <c r="R1155"/>
  <c r="P1155"/>
  <c r="BK1155"/>
  <c r="J1155"/>
  <c r="BE1155" s="1"/>
  <c r="BI1153"/>
  <c r="BH1153"/>
  <c r="BG1153"/>
  <c r="BF1153"/>
  <c r="T1153"/>
  <c r="R1153"/>
  <c r="P1153"/>
  <c r="BK1153"/>
  <c r="J1153"/>
  <c r="BE1153" s="1"/>
  <c r="BI1151"/>
  <c r="BH1151"/>
  <c r="BG1151"/>
  <c r="BF1151"/>
  <c r="T1151"/>
  <c r="R1151"/>
  <c r="P1151"/>
  <c r="BK1151"/>
  <c r="J1151"/>
  <c r="BE1151" s="1"/>
  <c r="BI1149"/>
  <c r="BH1149"/>
  <c r="BG1149"/>
  <c r="BF1149"/>
  <c r="T1149"/>
  <c r="R1149"/>
  <c r="P1149"/>
  <c r="BK1149"/>
  <c r="J1149"/>
  <c r="BE1149" s="1"/>
  <c r="BI1147"/>
  <c r="BH1147"/>
  <c r="BG1147"/>
  <c r="BF1147"/>
  <c r="T1147"/>
  <c r="R1147"/>
  <c r="P1147"/>
  <c r="BK1147"/>
  <c r="J1147"/>
  <c r="BE1147" s="1"/>
  <c r="BI1145"/>
  <c r="BH1145"/>
  <c r="BG1145"/>
  <c r="BF1145"/>
  <c r="T1145"/>
  <c r="R1145"/>
  <c r="P1145"/>
  <c r="BK1145"/>
  <c r="J1145"/>
  <c r="BE1145" s="1"/>
  <c r="BI1143"/>
  <c r="BH1143"/>
  <c r="BG1143"/>
  <c r="BF1143"/>
  <c r="T1143"/>
  <c r="R1143"/>
  <c r="P1143"/>
  <c r="BK1143"/>
  <c r="J1143"/>
  <c r="BE1143" s="1"/>
  <c r="BI1139"/>
  <c r="BH1139"/>
  <c r="BG1139"/>
  <c r="BF1139"/>
  <c r="T1139"/>
  <c r="R1139"/>
  <c r="P1139"/>
  <c r="BK1139"/>
  <c r="J1139"/>
  <c r="BE1139" s="1"/>
  <c r="BI1135"/>
  <c r="BH1135"/>
  <c r="BG1135"/>
  <c r="BF1135"/>
  <c r="T1135"/>
  <c r="R1135"/>
  <c r="P1135"/>
  <c r="BK1135"/>
  <c r="J1135"/>
  <c r="BE1135" s="1"/>
  <c r="BI1127"/>
  <c r="BH1127"/>
  <c r="BG1127"/>
  <c r="BF1127"/>
  <c r="T1127"/>
  <c r="T1126" s="1"/>
  <c r="R1127"/>
  <c r="R1126" s="1"/>
  <c r="P1127"/>
  <c r="P1126" s="1"/>
  <c r="BK1127"/>
  <c r="J1127"/>
  <c r="BE1127" s="1"/>
  <c r="BI1124"/>
  <c r="BH1124"/>
  <c r="BG1124"/>
  <c r="BF1124"/>
  <c r="BE1124"/>
  <c r="T1124"/>
  <c r="R1124"/>
  <c r="P1124"/>
  <c r="BK1124"/>
  <c r="J1124"/>
  <c r="BI1122"/>
  <c r="BH1122"/>
  <c r="BG1122"/>
  <c r="BF1122"/>
  <c r="BE1122"/>
  <c r="T1122"/>
  <c r="R1122"/>
  <c r="P1122"/>
  <c r="BK1122"/>
  <c r="J1122"/>
  <c r="BI1120"/>
  <c r="BH1120"/>
  <c r="BG1120"/>
  <c r="BF1120"/>
  <c r="BE1120"/>
  <c r="T1120"/>
  <c r="R1120"/>
  <c r="P1120"/>
  <c r="BK1120"/>
  <c r="J1120"/>
  <c r="BI1118"/>
  <c r="BH1118"/>
  <c r="BG1118"/>
  <c r="BF1118"/>
  <c r="BE1118"/>
  <c r="T1118"/>
  <c r="R1118"/>
  <c r="P1118"/>
  <c r="BK1118"/>
  <c r="J1118"/>
  <c r="BI1116"/>
  <c r="BH1116"/>
  <c r="BG1116"/>
  <c r="BF1116"/>
  <c r="BE1116"/>
  <c r="T1116"/>
  <c r="R1116"/>
  <c r="P1116"/>
  <c r="BK1116"/>
  <c r="J1116"/>
  <c r="BI1114"/>
  <c r="BH1114"/>
  <c r="BG1114"/>
  <c r="BF1114"/>
  <c r="BE1114"/>
  <c r="T1114"/>
  <c r="R1114"/>
  <c r="P1114"/>
  <c r="BK1114"/>
  <c r="J1114"/>
  <c r="BI1112"/>
  <c r="BH1112"/>
  <c r="BG1112"/>
  <c r="BF1112"/>
  <c r="BE1112"/>
  <c r="T1112"/>
  <c r="R1112"/>
  <c r="P1112"/>
  <c r="BK1112"/>
  <c r="J1112"/>
  <c r="BI1108"/>
  <c r="BH1108"/>
  <c r="BG1108"/>
  <c r="BF1108"/>
  <c r="BE1108"/>
  <c r="T1108"/>
  <c r="R1108"/>
  <c r="P1108"/>
  <c r="BK1108"/>
  <c r="J1108"/>
  <c r="BI1104"/>
  <c r="BH1104"/>
  <c r="BG1104"/>
  <c r="BF1104"/>
  <c r="BE1104"/>
  <c r="T1104"/>
  <c r="R1104"/>
  <c r="P1104"/>
  <c r="BK1104"/>
  <c r="J1104"/>
  <c r="BI1100"/>
  <c r="BH1100"/>
  <c r="BG1100"/>
  <c r="BF1100"/>
  <c r="BE1100"/>
  <c r="T1100"/>
  <c r="R1100"/>
  <c r="P1100"/>
  <c r="BK1100"/>
  <c r="J1100"/>
  <c r="BI1096"/>
  <c r="BH1096"/>
  <c r="BG1096"/>
  <c r="BF1096"/>
  <c r="BE1096"/>
  <c r="T1096"/>
  <c r="R1096"/>
  <c r="P1096"/>
  <c r="BK1096"/>
  <c r="J1096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P1032" s="1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T1006"/>
  <c r="R1006"/>
  <c r="P1006"/>
  <c r="BK1006"/>
  <c r="J1006"/>
  <c r="BE1006" s="1"/>
  <c r="BI1005"/>
  <c r="BH1005"/>
  <c r="BG1005"/>
  <c r="BF1005"/>
  <c r="T1005"/>
  <c r="R1005"/>
  <c r="P1005"/>
  <c r="BK1005"/>
  <c r="J1005"/>
  <c r="BE1005" s="1"/>
  <c r="BI1004"/>
  <c r="BH1004"/>
  <c r="BG1004"/>
  <c r="BF1004"/>
  <c r="T1004"/>
  <c r="R1004"/>
  <c r="P1004"/>
  <c r="BK1004"/>
  <c r="J1004"/>
  <c r="BE1004" s="1"/>
  <c r="BI1003"/>
  <c r="BH1003"/>
  <c r="BG1003"/>
  <c r="BF1003"/>
  <c r="T1003"/>
  <c r="R1003"/>
  <c r="P1003"/>
  <c r="BK1003"/>
  <c r="J1003"/>
  <c r="BE1003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1000"/>
  <c r="BH1000"/>
  <c r="BG1000"/>
  <c r="BF1000"/>
  <c r="T1000"/>
  <c r="R1000"/>
  <c r="P1000"/>
  <c r="BK1000"/>
  <c r="J1000"/>
  <c r="BE1000" s="1"/>
  <c r="BI999"/>
  <c r="BH999"/>
  <c r="BG999"/>
  <c r="BF999"/>
  <c r="T999"/>
  <c r="R999"/>
  <c r="P999"/>
  <c r="BK999"/>
  <c r="J999"/>
  <c r="BE999" s="1"/>
  <c r="BI994"/>
  <c r="BH994"/>
  <c r="BG994"/>
  <c r="BF994"/>
  <c r="T994"/>
  <c r="R994"/>
  <c r="P994"/>
  <c r="BK994"/>
  <c r="J994"/>
  <c r="BE994" s="1"/>
  <c r="BI989"/>
  <c r="BH989"/>
  <c r="BG989"/>
  <c r="BF989"/>
  <c r="T989"/>
  <c r="R989"/>
  <c r="P989"/>
  <c r="BK989"/>
  <c r="J989"/>
  <c r="BE989" s="1"/>
  <c r="BI984"/>
  <c r="BH984"/>
  <c r="BG984"/>
  <c r="BF984"/>
  <c r="T984"/>
  <c r="R984"/>
  <c r="P984"/>
  <c r="BK984"/>
  <c r="J984"/>
  <c r="BE984" s="1"/>
  <c r="BI980"/>
  <c r="BH980"/>
  <c r="BG980"/>
  <c r="BF980"/>
  <c r="T980"/>
  <c r="R980"/>
  <c r="P980"/>
  <c r="BK980"/>
  <c r="J980"/>
  <c r="BE980" s="1"/>
  <c r="BI976"/>
  <c r="BH976"/>
  <c r="BG976"/>
  <c r="BF976"/>
  <c r="T976"/>
  <c r="R976"/>
  <c r="P976"/>
  <c r="BK976"/>
  <c r="J976"/>
  <c r="BE976" s="1"/>
  <c r="BI975"/>
  <c r="BH975"/>
  <c r="BG975"/>
  <c r="BF975"/>
  <c r="T975"/>
  <c r="R975"/>
  <c r="P975"/>
  <c r="BK975"/>
  <c r="J975"/>
  <c r="BE975" s="1"/>
  <c r="BI974"/>
  <c r="BH974"/>
  <c r="BG974"/>
  <c r="BF974"/>
  <c r="T974"/>
  <c r="R974"/>
  <c r="P974"/>
  <c r="BK974"/>
  <c r="J974"/>
  <c r="BE974" s="1"/>
  <c r="BI973"/>
  <c r="BH973"/>
  <c r="BG973"/>
  <c r="BF973"/>
  <c r="T973"/>
  <c r="R973"/>
  <c r="P973"/>
  <c r="BK973"/>
  <c r="J973"/>
  <c r="BE973" s="1"/>
  <c r="BI972"/>
  <c r="BH972"/>
  <c r="BG972"/>
  <c r="BF972"/>
  <c r="T972"/>
  <c r="R972"/>
  <c r="P972"/>
  <c r="BK972"/>
  <c r="J972"/>
  <c r="BE972" s="1"/>
  <c r="BI971"/>
  <c r="BH971"/>
  <c r="BG971"/>
  <c r="BF971"/>
  <c r="T971"/>
  <c r="R971"/>
  <c r="P971"/>
  <c r="BK971"/>
  <c r="J971"/>
  <c r="BE971" s="1"/>
  <c r="BI970"/>
  <c r="BH970"/>
  <c r="BG970"/>
  <c r="BF970"/>
  <c r="T970"/>
  <c r="R970"/>
  <c r="P970"/>
  <c r="BK970"/>
  <c r="J970"/>
  <c r="BE970" s="1"/>
  <c r="BI969"/>
  <c r="BH969"/>
  <c r="BG969"/>
  <c r="BF969"/>
  <c r="T969"/>
  <c r="R969"/>
  <c r="P969"/>
  <c r="BK969"/>
  <c r="J969"/>
  <c r="BE969" s="1"/>
  <c r="BI968"/>
  <c r="BH968"/>
  <c r="BG968"/>
  <c r="BF968"/>
  <c r="T968"/>
  <c r="R968"/>
  <c r="P968"/>
  <c r="BK968"/>
  <c r="J968"/>
  <c r="BE968" s="1"/>
  <c r="BI967"/>
  <c r="BH967"/>
  <c r="BG967"/>
  <c r="BF967"/>
  <c r="T967"/>
  <c r="R967"/>
  <c r="P967"/>
  <c r="BK967"/>
  <c r="J967"/>
  <c r="BE967" s="1"/>
  <c r="BI966"/>
  <c r="BH966"/>
  <c r="BG966"/>
  <c r="BF966"/>
  <c r="T966"/>
  <c r="R966"/>
  <c r="P966"/>
  <c r="BK966"/>
  <c r="J966"/>
  <c r="BE966" s="1"/>
  <c r="BI965"/>
  <c r="BH965"/>
  <c r="BG965"/>
  <c r="BF965"/>
  <c r="T965"/>
  <c r="R965"/>
  <c r="P965"/>
  <c r="BK965"/>
  <c r="J965"/>
  <c r="BE965" s="1"/>
  <c r="BI960"/>
  <c r="BH960"/>
  <c r="BG960"/>
  <c r="BF960"/>
  <c r="T960"/>
  <c r="R960"/>
  <c r="P960"/>
  <c r="BK960"/>
  <c r="J960"/>
  <c r="BE960" s="1"/>
  <c r="BI959"/>
  <c r="BH959"/>
  <c r="BG959"/>
  <c r="BF959"/>
  <c r="T959"/>
  <c r="R959"/>
  <c r="P959"/>
  <c r="BK959"/>
  <c r="J959"/>
  <c r="BE959" s="1"/>
  <c r="BI958"/>
  <c r="BH958"/>
  <c r="BG958"/>
  <c r="BF958"/>
  <c r="T958"/>
  <c r="R958"/>
  <c r="P958"/>
  <c r="BK958"/>
  <c r="J958"/>
  <c r="BE958" s="1"/>
  <c r="BI957"/>
  <c r="BH957"/>
  <c r="BG957"/>
  <c r="BF957"/>
  <c r="T957"/>
  <c r="R957"/>
  <c r="P957"/>
  <c r="BK957"/>
  <c r="J957"/>
  <c r="BE957" s="1"/>
  <c r="BI956"/>
  <c r="BH956"/>
  <c r="BG956"/>
  <c r="BF956"/>
  <c r="T956"/>
  <c r="R956"/>
  <c r="P956"/>
  <c r="BK956"/>
  <c r="J956"/>
  <c r="BE956" s="1"/>
  <c r="BI955"/>
  <c r="BH955"/>
  <c r="BG955"/>
  <c r="BF955"/>
  <c r="T955"/>
  <c r="R955"/>
  <c r="P955"/>
  <c r="BK955"/>
  <c r="J955"/>
  <c r="BE955" s="1"/>
  <c r="BI954"/>
  <c r="BH954"/>
  <c r="BG954"/>
  <c r="BF954"/>
  <c r="T954"/>
  <c r="R954"/>
  <c r="P954"/>
  <c r="BK954"/>
  <c r="J954"/>
  <c r="BE954" s="1"/>
  <c r="BI953"/>
  <c r="BH953"/>
  <c r="BG953"/>
  <c r="BF953"/>
  <c r="T953"/>
  <c r="R953"/>
  <c r="P953"/>
  <c r="BK953"/>
  <c r="J953"/>
  <c r="BE953" s="1"/>
  <c r="BI952"/>
  <c r="BH952"/>
  <c r="BG952"/>
  <c r="BF952"/>
  <c r="T952"/>
  <c r="R952"/>
  <c r="P952"/>
  <c r="BK952"/>
  <c r="J952"/>
  <c r="BE952" s="1"/>
  <c r="BI951"/>
  <c r="BH951"/>
  <c r="BG951"/>
  <c r="BF951"/>
  <c r="T951"/>
  <c r="R951"/>
  <c r="P951"/>
  <c r="BK951"/>
  <c r="J951"/>
  <c r="BE951" s="1"/>
  <c r="BI950"/>
  <c r="BH950"/>
  <c r="BG950"/>
  <c r="BF950"/>
  <c r="T950"/>
  <c r="R950"/>
  <c r="P950"/>
  <c r="BK950"/>
  <c r="J950"/>
  <c r="BE950" s="1"/>
  <c r="BI949"/>
  <c r="BH949"/>
  <c r="BG949"/>
  <c r="BF949"/>
  <c r="T949"/>
  <c r="R949"/>
  <c r="P949"/>
  <c r="BK949"/>
  <c r="J949"/>
  <c r="BE949" s="1"/>
  <c r="BI948"/>
  <c r="BH948"/>
  <c r="BG948"/>
  <c r="BF948"/>
  <c r="T948"/>
  <c r="R948"/>
  <c r="P948"/>
  <c r="BK948"/>
  <c r="J948"/>
  <c r="BE948" s="1"/>
  <c r="BI947"/>
  <c r="BH947"/>
  <c r="BG947"/>
  <c r="BF947"/>
  <c r="T947"/>
  <c r="R947"/>
  <c r="P947"/>
  <c r="BK947"/>
  <c r="J947"/>
  <c r="BE947" s="1"/>
  <c r="BI946"/>
  <c r="BH946"/>
  <c r="BG946"/>
  <c r="BF946"/>
  <c r="T946"/>
  <c r="R946"/>
  <c r="P946"/>
  <c r="BK946"/>
  <c r="J946"/>
  <c r="BE946" s="1"/>
  <c r="BI945"/>
  <c r="BH945"/>
  <c r="BG945"/>
  <c r="BF945"/>
  <c r="T945"/>
  <c r="R945"/>
  <c r="P945"/>
  <c r="BK945"/>
  <c r="J945"/>
  <c r="BE945" s="1"/>
  <c r="BI944"/>
  <c r="BH944"/>
  <c r="BG944"/>
  <c r="BF944"/>
  <c r="T944"/>
  <c r="R944"/>
  <c r="P944"/>
  <c r="BK944"/>
  <c r="J944"/>
  <c r="BE944" s="1"/>
  <c r="BI943"/>
  <c r="BH943"/>
  <c r="BG943"/>
  <c r="BF943"/>
  <c r="T943"/>
  <c r="R943"/>
  <c r="P943"/>
  <c r="BK943"/>
  <c r="J943"/>
  <c r="BE943" s="1"/>
  <c r="BI942"/>
  <c r="BH942"/>
  <c r="BG942"/>
  <c r="BF942"/>
  <c r="T942"/>
  <c r="R942"/>
  <c r="P942"/>
  <c r="BK942"/>
  <c r="J942"/>
  <c r="BE942" s="1"/>
  <c r="BI941"/>
  <c r="BH941"/>
  <c r="BG941"/>
  <c r="BF941"/>
  <c r="T941"/>
  <c r="R941"/>
  <c r="P941"/>
  <c r="BK941"/>
  <c r="J941"/>
  <c r="BE941" s="1"/>
  <c r="BI940"/>
  <c r="BH940"/>
  <c r="BG940"/>
  <c r="BF940"/>
  <c r="T940"/>
  <c r="R940"/>
  <c r="P940"/>
  <c r="BK940"/>
  <c r="J940"/>
  <c r="BE940" s="1"/>
  <c r="BI939"/>
  <c r="BH939"/>
  <c r="BG939"/>
  <c r="BF939"/>
  <c r="T939"/>
  <c r="R939"/>
  <c r="P939"/>
  <c r="BK939"/>
  <c r="J939"/>
  <c r="BE939" s="1"/>
  <c r="BI938"/>
  <c r="BH938"/>
  <c r="BG938"/>
  <c r="BF938"/>
  <c r="T938"/>
  <c r="R938"/>
  <c r="P938"/>
  <c r="BK938"/>
  <c r="J938"/>
  <c r="BE938" s="1"/>
  <c r="BI937"/>
  <c r="BH937"/>
  <c r="BG937"/>
  <c r="BF937"/>
  <c r="T937"/>
  <c r="R937"/>
  <c r="P937"/>
  <c r="BK937"/>
  <c r="J937"/>
  <c r="BE937" s="1"/>
  <c r="BI936"/>
  <c r="BH936"/>
  <c r="BG936"/>
  <c r="BF936"/>
  <c r="T936"/>
  <c r="R936"/>
  <c r="P936"/>
  <c r="BK936"/>
  <c r="J936"/>
  <c r="BE936" s="1"/>
  <c r="BI935"/>
  <c r="BH935"/>
  <c r="BG935"/>
  <c r="BF935"/>
  <c r="T935"/>
  <c r="T934" s="1"/>
  <c r="R935"/>
  <c r="R934" s="1"/>
  <c r="P935"/>
  <c r="P934" s="1"/>
  <c r="BK935"/>
  <c r="J935"/>
  <c r="BE935" s="1"/>
  <c r="BI932"/>
  <c r="BH932"/>
  <c r="BG932"/>
  <c r="BF932"/>
  <c r="BE932"/>
  <c r="T932"/>
  <c r="R932"/>
  <c r="P932"/>
  <c r="BK932"/>
  <c r="J932"/>
  <c r="BI930"/>
  <c r="BH930"/>
  <c r="BG930"/>
  <c r="BF930"/>
  <c r="BE930"/>
  <c r="T930"/>
  <c r="R930"/>
  <c r="P930"/>
  <c r="BK930"/>
  <c r="J930"/>
  <c r="BI928"/>
  <c r="BH928"/>
  <c r="BG928"/>
  <c r="BF928"/>
  <c r="BE928"/>
  <c r="T928"/>
  <c r="R928"/>
  <c r="P928"/>
  <c r="BK928"/>
  <c r="J928"/>
  <c r="BI926"/>
  <c r="BH926"/>
  <c r="BG926"/>
  <c r="BF926"/>
  <c r="BE926"/>
  <c r="T926"/>
  <c r="R926"/>
  <c r="P926"/>
  <c r="BK926"/>
  <c r="J926"/>
  <c r="BI924"/>
  <c r="BH924"/>
  <c r="BG924"/>
  <c r="BF924"/>
  <c r="BE924"/>
  <c r="T924"/>
  <c r="R924"/>
  <c r="P924"/>
  <c r="BK924"/>
  <c r="J924"/>
  <c r="BI922"/>
  <c r="BH922"/>
  <c r="BG922"/>
  <c r="BF922"/>
  <c r="BE922"/>
  <c r="T922"/>
  <c r="R922"/>
  <c r="P922"/>
  <c r="BK922"/>
  <c r="J922"/>
  <c r="BI920"/>
  <c r="BH920"/>
  <c r="BG920"/>
  <c r="BF920"/>
  <c r="BE920"/>
  <c r="T920"/>
  <c r="R920"/>
  <c r="P920"/>
  <c r="BK920"/>
  <c r="J920"/>
  <c r="BI916"/>
  <c r="BH916"/>
  <c r="BG916"/>
  <c r="BF916"/>
  <c r="BE916"/>
  <c r="T916"/>
  <c r="R916"/>
  <c r="P916"/>
  <c r="BK916"/>
  <c r="J916"/>
  <c r="BI912"/>
  <c r="BH912"/>
  <c r="BG912"/>
  <c r="BF912"/>
  <c r="BE912"/>
  <c r="T912"/>
  <c r="R912"/>
  <c r="P912"/>
  <c r="BK912"/>
  <c r="J912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5"/>
  <c r="BH905"/>
  <c r="BG905"/>
  <c r="BF905"/>
  <c r="BE905"/>
  <c r="T905"/>
  <c r="R905"/>
  <c r="P905"/>
  <c r="BK905"/>
  <c r="J905"/>
  <c r="BI900"/>
  <c r="BH900"/>
  <c r="BG900"/>
  <c r="BF900"/>
  <c r="BE900"/>
  <c r="T900"/>
  <c r="R900"/>
  <c r="P900"/>
  <c r="BK900"/>
  <c r="J900"/>
  <c r="BI896"/>
  <c r="BH896"/>
  <c r="BG896"/>
  <c r="BF896"/>
  <c r="BE896"/>
  <c r="T896"/>
  <c r="R896"/>
  <c r="P896"/>
  <c r="BK896"/>
  <c r="J896"/>
  <c r="BI892"/>
  <c r="BH892"/>
  <c r="BG892"/>
  <c r="BF892"/>
  <c r="BE892"/>
  <c r="T892"/>
  <c r="R892"/>
  <c r="P892"/>
  <c r="BK892"/>
  <c r="J892"/>
  <c r="BI888"/>
  <c r="BH888"/>
  <c r="BG888"/>
  <c r="BF888"/>
  <c r="BE888"/>
  <c r="T888"/>
  <c r="R888"/>
  <c r="P888"/>
  <c r="BK888"/>
  <c r="J888"/>
  <c r="BI884"/>
  <c r="BH884"/>
  <c r="BG884"/>
  <c r="BF884"/>
  <c r="BE884"/>
  <c r="T884"/>
  <c r="R884"/>
  <c r="P884"/>
  <c r="BK884"/>
  <c r="J884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8"/>
  <c r="BH878"/>
  <c r="BG878"/>
  <c r="BF878"/>
  <c r="BE878"/>
  <c r="T878"/>
  <c r="R878"/>
  <c r="P878"/>
  <c r="BK878"/>
  <c r="J878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5"/>
  <c r="BH875"/>
  <c r="BG875"/>
  <c r="BF875"/>
  <c r="BE875"/>
  <c r="T875"/>
  <c r="R875"/>
  <c r="P875"/>
  <c r="BK875"/>
  <c r="J875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R872"/>
  <c r="P872"/>
  <c r="BK872"/>
  <c r="J872"/>
  <c r="BI871"/>
  <c r="BH871"/>
  <c r="BG871"/>
  <c r="BF871"/>
  <c r="BE871"/>
  <c r="T871"/>
  <c r="R871"/>
  <c r="P871"/>
  <c r="BK871"/>
  <c r="J871"/>
  <c r="BI870"/>
  <c r="BH870"/>
  <c r="BG870"/>
  <c r="BF870"/>
  <c r="BE870"/>
  <c r="T870"/>
  <c r="R870"/>
  <c r="P870"/>
  <c r="BK870"/>
  <c r="J870"/>
  <c r="BI869"/>
  <c r="BH869"/>
  <c r="BG869"/>
  <c r="BF869"/>
  <c r="BE869"/>
  <c r="T869"/>
  <c r="R869"/>
  <c r="P869"/>
  <c r="BK869"/>
  <c r="J869"/>
  <c r="BI868"/>
  <c r="BH868"/>
  <c r="BG868"/>
  <c r="BF868"/>
  <c r="BE868"/>
  <c r="T868"/>
  <c r="R868"/>
  <c r="P868"/>
  <c r="BK868"/>
  <c r="J868"/>
  <c r="BI867"/>
  <c r="BH867"/>
  <c r="BG867"/>
  <c r="BF867"/>
  <c r="BE867"/>
  <c r="T867"/>
  <c r="R867"/>
  <c r="P867"/>
  <c r="BK867"/>
  <c r="J867"/>
  <c r="BI866"/>
  <c r="BH866"/>
  <c r="BG866"/>
  <c r="BF866"/>
  <c r="BE866"/>
  <c r="T866"/>
  <c r="R866"/>
  <c r="P866"/>
  <c r="BK866"/>
  <c r="J866"/>
  <c r="BI865"/>
  <c r="BH865"/>
  <c r="BG865"/>
  <c r="BF865"/>
  <c r="BE865"/>
  <c r="T865"/>
  <c r="R865"/>
  <c r="P865"/>
  <c r="BK865"/>
  <c r="J865"/>
  <c r="BI861"/>
  <c r="BH861"/>
  <c r="BG861"/>
  <c r="BF861"/>
  <c r="BE861"/>
  <c r="T861"/>
  <c r="R861"/>
  <c r="P861"/>
  <c r="BK861"/>
  <c r="J861"/>
  <c r="BI854"/>
  <c r="BH854"/>
  <c r="BG854"/>
  <c r="BF854"/>
  <c r="BE854"/>
  <c r="T854"/>
  <c r="R854"/>
  <c r="P854"/>
  <c r="BK854"/>
  <c r="J854"/>
  <c r="BI837"/>
  <c r="BH837"/>
  <c r="BG837"/>
  <c r="BF837"/>
  <c r="BE837"/>
  <c r="T837"/>
  <c r="T836" s="1"/>
  <c r="R837"/>
  <c r="R836" s="1"/>
  <c r="P837"/>
  <c r="P836" s="1"/>
  <c r="BK837"/>
  <c r="BK836" s="1"/>
  <c r="J836" s="1"/>
  <c r="J67" s="1"/>
  <c r="J837"/>
  <c r="BI834"/>
  <c r="BH834"/>
  <c r="BG834"/>
  <c r="BF834"/>
  <c r="T834"/>
  <c r="R834"/>
  <c r="P834"/>
  <c r="BK834"/>
  <c r="J834"/>
  <c r="BE834" s="1"/>
  <c r="BI830"/>
  <c r="BH830"/>
  <c r="BG830"/>
  <c r="BF830"/>
  <c r="T830"/>
  <c r="R830"/>
  <c r="P830"/>
  <c r="BK830"/>
  <c r="J830"/>
  <c r="BE830" s="1"/>
  <c r="BI826"/>
  <c r="BH826"/>
  <c r="BG826"/>
  <c r="BF826"/>
  <c r="T826"/>
  <c r="R826"/>
  <c r="P826"/>
  <c r="BK826"/>
  <c r="J826"/>
  <c r="BE826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8"/>
  <c r="BH818"/>
  <c r="BG818"/>
  <c r="BF818"/>
  <c r="T818"/>
  <c r="R818"/>
  <c r="P818"/>
  <c r="BK818"/>
  <c r="J818"/>
  <c r="BE818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0"/>
  <c r="BH810"/>
  <c r="BG810"/>
  <c r="BF810"/>
  <c r="T810"/>
  <c r="R810"/>
  <c r="P810"/>
  <c r="BK810"/>
  <c r="J810"/>
  <c r="BE810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4"/>
  <c r="BH804"/>
  <c r="BG804"/>
  <c r="BF804"/>
  <c r="T804"/>
  <c r="R804"/>
  <c r="P804"/>
  <c r="BK804"/>
  <c r="J804"/>
  <c r="BE804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5"/>
  <c r="BH795"/>
  <c r="BG795"/>
  <c r="BF795"/>
  <c r="T795"/>
  <c r="R795"/>
  <c r="P795"/>
  <c r="BK795"/>
  <c r="J795"/>
  <c r="BE795" s="1"/>
  <c r="BI790"/>
  <c r="BH790"/>
  <c r="BG790"/>
  <c r="BF790"/>
  <c r="T790"/>
  <c r="R790"/>
  <c r="P790"/>
  <c r="BK790"/>
  <c r="J790"/>
  <c r="BE790" s="1"/>
  <c r="BI785"/>
  <c r="BH785"/>
  <c r="BG785"/>
  <c r="BF785"/>
  <c r="T785"/>
  <c r="R785"/>
  <c r="P785"/>
  <c r="BK785"/>
  <c r="J785"/>
  <c r="BE785" s="1"/>
  <c r="BI781"/>
  <c r="BH781"/>
  <c r="BG781"/>
  <c r="BF781"/>
  <c r="T781"/>
  <c r="R781"/>
  <c r="P781"/>
  <c r="BK781"/>
  <c r="J781"/>
  <c r="BE781" s="1"/>
  <c r="BI777"/>
  <c r="BH777"/>
  <c r="BG777"/>
  <c r="BF777"/>
  <c r="T777"/>
  <c r="R777"/>
  <c r="P777"/>
  <c r="BK777"/>
  <c r="J777"/>
  <c r="BE777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BK769"/>
  <c r="J769"/>
  <c r="BE769" s="1"/>
  <c r="BI765"/>
  <c r="BH765"/>
  <c r="BG765"/>
  <c r="BF765"/>
  <c r="T765"/>
  <c r="R765"/>
  <c r="P765"/>
  <c r="BK765"/>
  <c r="J765"/>
  <c r="BE765" s="1"/>
  <c r="BI761"/>
  <c r="BH761"/>
  <c r="BG761"/>
  <c r="BF761"/>
  <c r="T761"/>
  <c r="R761"/>
  <c r="P761"/>
  <c r="BK761"/>
  <c r="J761"/>
  <c r="BE761" s="1"/>
  <c r="BI757"/>
  <c r="BH757"/>
  <c r="BG757"/>
  <c r="BF757"/>
  <c r="T757"/>
  <c r="R757"/>
  <c r="P757"/>
  <c r="BK757"/>
  <c r="J757"/>
  <c r="BE757" s="1"/>
  <c r="BI756"/>
  <c r="BH756"/>
  <c r="BG756"/>
  <c r="BF756"/>
  <c r="T756"/>
  <c r="R756"/>
  <c r="P756"/>
  <c r="BK756"/>
  <c r="J756"/>
  <c r="BE756" s="1"/>
  <c r="BI755"/>
  <c r="BH755"/>
  <c r="BG755"/>
  <c r="BF755"/>
  <c r="T755"/>
  <c r="R755"/>
  <c r="P755"/>
  <c r="BK755"/>
  <c r="J755"/>
  <c r="BE755" s="1"/>
  <c r="BI754"/>
  <c r="BH754"/>
  <c r="BG754"/>
  <c r="BF754"/>
  <c r="T754"/>
  <c r="R754"/>
  <c r="P754"/>
  <c r="BK754"/>
  <c r="J754"/>
  <c r="BE754" s="1"/>
  <c r="BI753"/>
  <c r="BH753"/>
  <c r="BG753"/>
  <c r="BF753"/>
  <c r="T753"/>
  <c r="R753"/>
  <c r="P753"/>
  <c r="BK753"/>
  <c r="J753"/>
  <c r="BE753" s="1"/>
  <c r="BI752"/>
  <c r="BH752"/>
  <c r="BG752"/>
  <c r="BF752"/>
  <c r="T752"/>
  <c r="R752"/>
  <c r="P752"/>
  <c r="BK752"/>
  <c r="J752"/>
  <c r="BE752" s="1"/>
  <c r="BI751"/>
  <c r="BH751"/>
  <c r="BG751"/>
  <c r="BF751"/>
  <c r="T751"/>
  <c r="R751"/>
  <c r="P751"/>
  <c r="BK751"/>
  <c r="J751"/>
  <c r="BE751" s="1"/>
  <c r="BI750"/>
  <c r="BH750"/>
  <c r="BG750"/>
  <c r="BF750"/>
  <c r="T750"/>
  <c r="R750"/>
  <c r="P750"/>
  <c r="BK750"/>
  <c r="J750"/>
  <c r="BE750" s="1"/>
  <c r="BI749"/>
  <c r="BH749"/>
  <c r="BG749"/>
  <c r="BF749"/>
  <c r="T749"/>
  <c r="R749"/>
  <c r="P749"/>
  <c r="BK749"/>
  <c r="J749"/>
  <c r="BE749" s="1"/>
  <c r="BI748"/>
  <c r="BH748"/>
  <c r="BG748"/>
  <c r="BF748"/>
  <c r="T748"/>
  <c r="R748"/>
  <c r="P748"/>
  <c r="BK748"/>
  <c r="J748"/>
  <c r="BE748" s="1"/>
  <c r="BI747"/>
  <c r="BH747"/>
  <c r="BG747"/>
  <c r="BF747"/>
  <c r="T747"/>
  <c r="R747"/>
  <c r="P747"/>
  <c r="BK747"/>
  <c r="J747"/>
  <c r="BE747" s="1"/>
  <c r="BI746"/>
  <c r="BH746"/>
  <c r="BG746"/>
  <c r="BF746"/>
  <c r="T746"/>
  <c r="R746"/>
  <c r="P746"/>
  <c r="BK746"/>
  <c r="J746"/>
  <c r="BE746" s="1"/>
  <c r="BI745"/>
  <c r="BH745"/>
  <c r="BG745"/>
  <c r="BF745"/>
  <c r="T745"/>
  <c r="R745"/>
  <c r="P745"/>
  <c r="BK745"/>
  <c r="J745"/>
  <c r="BE745" s="1"/>
  <c r="BI744"/>
  <c r="BH744"/>
  <c r="BG744"/>
  <c r="BF744"/>
  <c r="T744"/>
  <c r="R744"/>
  <c r="P744"/>
  <c r="BK744"/>
  <c r="J744"/>
  <c r="BE744" s="1"/>
  <c r="BI737"/>
  <c r="BH737"/>
  <c r="BG737"/>
  <c r="BF737"/>
  <c r="T737"/>
  <c r="R737"/>
  <c r="P737"/>
  <c r="BK737"/>
  <c r="J737"/>
  <c r="BE737" s="1"/>
  <c r="BI730"/>
  <c r="BH730"/>
  <c r="BG730"/>
  <c r="BF730"/>
  <c r="T730"/>
  <c r="R730"/>
  <c r="P730"/>
  <c r="BK730"/>
  <c r="J730"/>
  <c r="BE730" s="1"/>
  <c r="BI725"/>
  <c r="BH725"/>
  <c r="BG725"/>
  <c r="BF725"/>
  <c r="T725"/>
  <c r="R725"/>
  <c r="P725"/>
  <c r="BK725"/>
  <c r="J725"/>
  <c r="BE725" s="1"/>
  <c r="BI724"/>
  <c r="BH724"/>
  <c r="BG724"/>
  <c r="BF724"/>
  <c r="T724"/>
  <c r="R724"/>
  <c r="P724"/>
  <c r="BK724"/>
  <c r="J724"/>
  <c r="BE724" s="1"/>
  <c r="BI723"/>
  <c r="BH723"/>
  <c r="BG723"/>
  <c r="BF723"/>
  <c r="T723"/>
  <c r="R723"/>
  <c r="P723"/>
  <c r="BK723"/>
  <c r="J723"/>
  <c r="BE723" s="1"/>
  <c r="BI722"/>
  <c r="BH722"/>
  <c r="BG722"/>
  <c r="BF722"/>
  <c r="T722"/>
  <c r="R722"/>
  <c r="P722"/>
  <c r="BK722"/>
  <c r="J722"/>
  <c r="BE722" s="1"/>
  <c r="BI721"/>
  <c r="BH721"/>
  <c r="BG721"/>
  <c r="BF721"/>
  <c r="T721"/>
  <c r="R721"/>
  <c r="P721"/>
  <c r="BK721"/>
  <c r="J721"/>
  <c r="BE721" s="1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7"/>
  <c r="BH717"/>
  <c r="BG717"/>
  <c r="BF717"/>
  <c r="T717"/>
  <c r="R717"/>
  <c r="P717"/>
  <c r="BK717"/>
  <c r="J717"/>
  <c r="BE717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2"/>
  <c r="BH712"/>
  <c r="BG712"/>
  <c r="BF712"/>
  <c r="T712"/>
  <c r="R712"/>
  <c r="P712"/>
  <c r="BK712"/>
  <c r="J712"/>
  <c r="BE712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3"/>
  <c r="BH703"/>
  <c r="BG703"/>
  <c r="BF703"/>
  <c r="T703"/>
  <c r="R703"/>
  <c r="P703"/>
  <c r="BK703"/>
  <c r="J703"/>
  <c r="BE703" s="1"/>
  <c r="BI686"/>
  <c r="BH686"/>
  <c r="BG686"/>
  <c r="BF686"/>
  <c r="T686"/>
  <c r="T685" s="1"/>
  <c r="R686"/>
  <c r="R685" s="1"/>
  <c r="P686"/>
  <c r="P685" s="1"/>
  <c r="BK686"/>
  <c r="J686"/>
  <c r="BE686" s="1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7"/>
  <c r="BH667"/>
  <c r="BG667"/>
  <c r="BF667"/>
  <c r="BE667"/>
  <c r="T667"/>
  <c r="R667"/>
  <c r="P667"/>
  <c r="BK667"/>
  <c r="J667"/>
  <c r="BI665"/>
  <c r="BH665"/>
  <c r="BG665"/>
  <c r="BF665"/>
  <c r="BE665"/>
  <c r="T665"/>
  <c r="R665"/>
  <c r="P665"/>
  <c r="BK665"/>
  <c r="J665"/>
  <c r="BI663"/>
  <c r="BH663"/>
  <c r="BG663"/>
  <c r="BF663"/>
  <c r="BE663"/>
  <c r="T663"/>
  <c r="R663"/>
  <c r="P663"/>
  <c r="BK663"/>
  <c r="J663"/>
  <c r="BI659"/>
  <c r="BH659"/>
  <c r="BG659"/>
  <c r="BF659"/>
  <c r="BE659"/>
  <c r="T659"/>
  <c r="R659"/>
  <c r="P659"/>
  <c r="BK659"/>
  <c r="J659"/>
  <c r="BI655"/>
  <c r="BH655"/>
  <c r="BG655"/>
  <c r="BF655"/>
  <c r="BE655"/>
  <c r="T655"/>
  <c r="R655"/>
  <c r="P655"/>
  <c r="BK655"/>
  <c r="J655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49"/>
  <c r="BH649"/>
  <c r="BG649"/>
  <c r="BF649"/>
  <c r="BE649"/>
  <c r="T649"/>
  <c r="R649"/>
  <c r="P649"/>
  <c r="BK649"/>
  <c r="J649"/>
  <c r="BI646"/>
  <c r="BH646"/>
  <c r="BG646"/>
  <c r="BF646"/>
  <c r="BE646"/>
  <c r="T646"/>
  <c r="R646"/>
  <c r="P646"/>
  <c r="BK646"/>
  <c r="J646"/>
  <c r="BI643"/>
  <c r="BH643"/>
  <c r="BG643"/>
  <c r="BF643"/>
  <c r="BE643"/>
  <c r="T643"/>
  <c r="R643"/>
  <c r="P643"/>
  <c r="BK643"/>
  <c r="J643"/>
  <c r="BI641"/>
  <c r="BH641"/>
  <c r="BG641"/>
  <c r="BF641"/>
  <c r="BE641"/>
  <c r="T641"/>
  <c r="R641"/>
  <c r="P641"/>
  <c r="BK641"/>
  <c r="J641"/>
  <c r="BI639"/>
  <c r="BH639"/>
  <c r="BG639"/>
  <c r="BF639"/>
  <c r="BE639"/>
  <c r="T639"/>
  <c r="R639"/>
  <c r="P639"/>
  <c r="BK639"/>
  <c r="J639"/>
  <c r="BI635"/>
  <c r="BH635"/>
  <c r="BG635"/>
  <c r="BF635"/>
  <c r="BE635"/>
  <c r="T635"/>
  <c r="R635"/>
  <c r="P635"/>
  <c r="BK635"/>
  <c r="J635"/>
  <c r="BI631"/>
  <c r="BH631"/>
  <c r="BG631"/>
  <c r="BF631"/>
  <c r="BE631"/>
  <c r="T631"/>
  <c r="R631"/>
  <c r="P631"/>
  <c r="BK631"/>
  <c r="J631"/>
  <c r="BI627"/>
  <c r="BH627"/>
  <c r="BG627"/>
  <c r="BF627"/>
  <c r="BE627"/>
  <c r="T627"/>
  <c r="R627"/>
  <c r="P627"/>
  <c r="BK627"/>
  <c r="J627"/>
  <c r="BI623"/>
  <c r="BH623"/>
  <c r="BG623"/>
  <c r="BF623"/>
  <c r="BE623"/>
  <c r="T623"/>
  <c r="R623"/>
  <c r="P623"/>
  <c r="BK623"/>
  <c r="J623"/>
  <c r="BI622"/>
  <c r="BH622"/>
  <c r="BG622"/>
  <c r="BF622"/>
  <c r="BE622"/>
  <c r="T622"/>
  <c r="R622"/>
  <c r="P622"/>
  <c r="BK622"/>
  <c r="J622"/>
  <c r="BI621"/>
  <c r="BH621"/>
  <c r="BG621"/>
  <c r="BF621"/>
  <c r="BE621"/>
  <c r="T621"/>
  <c r="R621"/>
  <c r="P621"/>
  <c r="BK621"/>
  <c r="J621"/>
  <c r="BI620"/>
  <c r="BH620"/>
  <c r="BG620"/>
  <c r="BF620"/>
  <c r="BE620"/>
  <c r="T620"/>
  <c r="R620"/>
  <c r="P620"/>
  <c r="BK620"/>
  <c r="J620"/>
  <c r="BI619"/>
  <c r="BH619"/>
  <c r="BG619"/>
  <c r="BF619"/>
  <c r="BE619"/>
  <c r="T619"/>
  <c r="R619"/>
  <c r="P619"/>
  <c r="BK619"/>
  <c r="J619"/>
  <c r="BI612"/>
  <c r="BH612"/>
  <c r="BG612"/>
  <c r="BF612"/>
  <c r="BE612"/>
  <c r="T612"/>
  <c r="R612"/>
  <c r="P612"/>
  <c r="BK612"/>
  <c r="J612"/>
  <c r="BI605"/>
  <c r="BH605"/>
  <c r="BG605"/>
  <c r="BF605"/>
  <c r="BE605"/>
  <c r="T605"/>
  <c r="R605"/>
  <c r="P605"/>
  <c r="BK605"/>
  <c r="J605"/>
  <c r="BI598"/>
  <c r="BH598"/>
  <c r="BG598"/>
  <c r="BF598"/>
  <c r="BE598"/>
  <c r="T598"/>
  <c r="R598"/>
  <c r="P598"/>
  <c r="BK598"/>
  <c r="J598"/>
  <c r="BI593"/>
  <c r="BH593"/>
  <c r="BG593"/>
  <c r="BF593"/>
  <c r="BE593"/>
  <c r="T593"/>
  <c r="R593"/>
  <c r="P593"/>
  <c r="BK593"/>
  <c r="J593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90"/>
  <c r="BH590"/>
  <c r="BG590"/>
  <c r="BF590"/>
  <c r="BE590"/>
  <c r="T590"/>
  <c r="R590"/>
  <c r="P590"/>
  <c r="BK590"/>
  <c r="J590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7"/>
  <c r="BH587"/>
  <c r="BG587"/>
  <c r="BF587"/>
  <c r="BE587"/>
  <c r="T587"/>
  <c r="R587"/>
  <c r="P587"/>
  <c r="BK587"/>
  <c r="J587"/>
  <c r="BI580"/>
  <c r="BH580"/>
  <c r="BG580"/>
  <c r="BF580"/>
  <c r="BE580"/>
  <c r="T580"/>
  <c r="R580"/>
  <c r="P580"/>
  <c r="BK580"/>
  <c r="J580"/>
  <c r="BI563"/>
  <c r="BH563"/>
  <c r="BG563"/>
  <c r="BF563"/>
  <c r="BE563"/>
  <c r="T563"/>
  <c r="T562" s="1"/>
  <c r="R563"/>
  <c r="R562" s="1"/>
  <c r="P563"/>
  <c r="P562" s="1"/>
  <c r="BK563"/>
  <c r="BK562" s="1"/>
  <c r="J562" s="1"/>
  <c r="J65" s="1"/>
  <c r="J563"/>
  <c r="BI560"/>
  <c r="BH560"/>
  <c r="BG560"/>
  <c r="BF560"/>
  <c r="T560"/>
  <c r="R560"/>
  <c r="P560"/>
  <c r="BK560"/>
  <c r="J560"/>
  <c r="BE560" s="1"/>
  <c r="BI556"/>
  <c r="BH556"/>
  <c r="BG556"/>
  <c r="BF556"/>
  <c r="T556"/>
  <c r="R556"/>
  <c r="P556"/>
  <c r="BK556"/>
  <c r="J556"/>
  <c r="BE556" s="1"/>
  <c r="BI552"/>
  <c r="BH552"/>
  <c r="BG552"/>
  <c r="BF552"/>
  <c r="T552"/>
  <c r="R552"/>
  <c r="P552"/>
  <c r="BK552"/>
  <c r="J552"/>
  <c r="BE552" s="1"/>
  <c r="BI550"/>
  <c r="BH550"/>
  <c r="BG550"/>
  <c r="BF550"/>
  <c r="T550"/>
  <c r="R550"/>
  <c r="P550"/>
  <c r="BK550"/>
  <c r="J550"/>
  <c r="BE550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6"/>
  <c r="BH536"/>
  <c r="BG536"/>
  <c r="BF536"/>
  <c r="T536"/>
  <c r="R536"/>
  <c r="P536"/>
  <c r="BK536"/>
  <c r="J536"/>
  <c r="BE536" s="1"/>
  <c r="BI532"/>
  <c r="BH532"/>
  <c r="BG532"/>
  <c r="BF532"/>
  <c r="T532"/>
  <c r="R532"/>
  <c r="P532"/>
  <c r="BK532"/>
  <c r="J532"/>
  <c r="BE532" s="1"/>
  <c r="BI531"/>
  <c r="BH531"/>
  <c r="BG531"/>
  <c r="BF531"/>
  <c r="T531"/>
  <c r="R531"/>
  <c r="P531"/>
  <c r="BK531"/>
  <c r="J531"/>
  <c r="BE531" s="1"/>
  <c r="BI530"/>
  <c r="BH530"/>
  <c r="BG530"/>
  <c r="BF530"/>
  <c r="T530"/>
  <c r="R530"/>
  <c r="P530"/>
  <c r="BK530"/>
  <c r="J530"/>
  <c r="BE530" s="1"/>
  <c r="BI525"/>
  <c r="BH525"/>
  <c r="BG525"/>
  <c r="BF525"/>
  <c r="T525"/>
  <c r="R525"/>
  <c r="P525"/>
  <c r="BK525"/>
  <c r="J525"/>
  <c r="BE525" s="1"/>
  <c r="BI520"/>
  <c r="BH520"/>
  <c r="BG520"/>
  <c r="BF520"/>
  <c r="T520"/>
  <c r="R520"/>
  <c r="P520"/>
  <c r="BK520"/>
  <c r="J520"/>
  <c r="BE520" s="1"/>
  <c r="BI515"/>
  <c r="BH515"/>
  <c r="BG515"/>
  <c r="BF515"/>
  <c r="T515"/>
  <c r="R515"/>
  <c r="P515"/>
  <c r="BK515"/>
  <c r="J515"/>
  <c r="BE515" s="1"/>
  <c r="BI511"/>
  <c r="BH511"/>
  <c r="BG511"/>
  <c r="BF511"/>
  <c r="T511"/>
  <c r="R511"/>
  <c r="P511"/>
  <c r="BK511"/>
  <c r="J511"/>
  <c r="BE511" s="1"/>
  <c r="BI507"/>
  <c r="BH507"/>
  <c r="BG507"/>
  <c r="BF507"/>
  <c r="T507"/>
  <c r="R507"/>
  <c r="P507"/>
  <c r="BK507"/>
  <c r="J507"/>
  <c r="BE507" s="1"/>
  <c r="BI503"/>
  <c r="BH503"/>
  <c r="BG503"/>
  <c r="BF503"/>
  <c r="T503"/>
  <c r="R503"/>
  <c r="P503"/>
  <c r="BK503"/>
  <c r="J503"/>
  <c r="BE503" s="1"/>
  <c r="BI499"/>
  <c r="BH499"/>
  <c r="BG499"/>
  <c r="BF499"/>
  <c r="T499"/>
  <c r="R499"/>
  <c r="P499"/>
  <c r="BK499"/>
  <c r="J499"/>
  <c r="BE499" s="1"/>
  <c r="BI495"/>
  <c r="BH495"/>
  <c r="BG495"/>
  <c r="BF495"/>
  <c r="T495"/>
  <c r="R495"/>
  <c r="P495"/>
  <c r="BK495"/>
  <c r="J495"/>
  <c r="BE495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R487"/>
  <c r="P487"/>
  <c r="BK487"/>
  <c r="J487"/>
  <c r="BE487" s="1"/>
  <c r="BI486"/>
  <c r="BH486"/>
  <c r="BG486"/>
  <c r="BF486"/>
  <c r="T486"/>
  <c r="R486"/>
  <c r="P486"/>
  <c r="BK486"/>
  <c r="J486"/>
  <c r="BE486" s="1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76"/>
  <c r="BH476"/>
  <c r="BG476"/>
  <c r="BF476"/>
  <c r="T476"/>
  <c r="R476"/>
  <c r="P476"/>
  <c r="BK476"/>
  <c r="J476"/>
  <c r="BE476" s="1"/>
  <c r="BI469"/>
  <c r="BH469"/>
  <c r="BG469"/>
  <c r="BF469"/>
  <c r="T469"/>
  <c r="R469"/>
  <c r="P469"/>
  <c r="BK469"/>
  <c r="J469"/>
  <c r="BE469" s="1"/>
  <c r="BI462"/>
  <c r="BH462"/>
  <c r="BG462"/>
  <c r="BF462"/>
  <c r="T462"/>
  <c r="R462"/>
  <c r="P462"/>
  <c r="BK462"/>
  <c r="J462"/>
  <c r="BE462" s="1"/>
  <c r="BI457"/>
  <c r="BH457"/>
  <c r="BG457"/>
  <c r="BF457"/>
  <c r="T457"/>
  <c r="R457"/>
  <c r="P457"/>
  <c r="BK457"/>
  <c r="J457"/>
  <c r="BE457" s="1"/>
  <c r="BI456"/>
  <c r="BH456"/>
  <c r="BG456"/>
  <c r="BF456"/>
  <c r="T456"/>
  <c r="R456"/>
  <c r="P456"/>
  <c r="BK456"/>
  <c r="J456"/>
  <c r="BE456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3"/>
  <c r="BH453"/>
  <c r="BG453"/>
  <c r="BF453"/>
  <c r="T453"/>
  <c r="R453"/>
  <c r="P453"/>
  <c r="BK453"/>
  <c r="J453"/>
  <c r="BE453" s="1"/>
  <c r="BI452"/>
  <c r="BH452"/>
  <c r="BG452"/>
  <c r="BF452"/>
  <c r="T452"/>
  <c r="R452"/>
  <c r="P452"/>
  <c r="BK452"/>
  <c r="J452"/>
  <c r="BE452" s="1"/>
  <c r="BI451"/>
  <c r="BH451"/>
  <c r="BG451"/>
  <c r="BF451"/>
  <c r="T451"/>
  <c r="R451"/>
  <c r="P451"/>
  <c r="BK451"/>
  <c r="J451"/>
  <c r="BE451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8"/>
  <c r="BH448"/>
  <c r="BG448"/>
  <c r="BF448"/>
  <c r="T448"/>
  <c r="R448"/>
  <c r="P448"/>
  <c r="BK448"/>
  <c r="J448"/>
  <c r="BE448" s="1"/>
  <c r="BI441"/>
  <c r="BH441"/>
  <c r="BG441"/>
  <c r="BF441"/>
  <c r="T441"/>
  <c r="R441"/>
  <c r="P441"/>
  <c r="BK441"/>
  <c r="J441"/>
  <c r="BE441" s="1"/>
  <c r="BI424"/>
  <c r="BH424"/>
  <c r="BG424"/>
  <c r="BF424"/>
  <c r="T424"/>
  <c r="T423" s="1"/>
  <c r="R424"/>
  <c r="R423" s="1"/>
  <c r="P424"/>
  <c r="P423" s="1"/>
  <c r="BK424"/>
  <c r="BK423" s="1"/>
  <c r="J423" s="1"/>
  <c r="J64" s="1"/>
  <c r="J424"/>
  <c r="BE424" s="1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09"/>
  <c r="BH409"/>
  <c r="BG409"/>
  <c r="BF409"/>
  <c r="BE409"/>
  <c r="T409"/>
  <c r="R409"/>
  <c r="P409"/>
  <c r="BK409"/>
  <c r="J409"/>
  <c r="BI407"/>
  <c r="BH407"/>
  <c r="BG407"/>
  <c r="BF407"/>
  <c r="BE407"/>
  <c r="T407"/>
  <c r="R407"/>
  <c r="P407"/>
  <c r="BK407"/>
  <c r="J407"/>
  <c r="BI405"/>
  <c r="BH405"/>
  <c r="BG405"/>
  <c r="BF405"/>
  <c r="BE405"/>
  <c r="T405"/>
  <c r="R405"/>
  <c r="P405"/>
  <c r="BK405"/>
  <c r="J405"/>
  <c r="BI403"/>
  <c r="BH403"/>
  <c r="BG403"/>
  <c r="BF403"/>
  <c r="BE403"/>
  <c r="T403"/>
  <c r="R403"/>
  <c r="P403"/>
  <c r="BK403"/>
  <c r="J403"/>
  <c r="BI401"/>
  <c r="BH401"/>
  <c r="BG401"/>
  <c r="BF401"/>
  <c r="BE401"/>
  <c r="T401"/>
  <c r="R401"/>
  <c r="P401"/>
  <c r="BK401"/>
  <c r="J401"/>
  <c r="BI397"/>
  <c r="BH397"/>
  <c r="BG397"/>
  <c r="BF397"/>
  <c r="BE397"/>
  <c r="T397"/>
  <c r="R397"/>
  <c r="P397"/>
  <c r="BK397"/>
  <c r="J397"/>
  <c r="BI393"/>
  <c r="BH393"/>
  <c r="BG393"/>
  <c r="BF393"/>
  <c r="BE393"/>
  <c r="T393"/>
  <c r="R393"/>
  <c r="P393"/>
  <c r="BK393"/>
  <c r="J393"/>
  <c r="BI387"/>
  <c r="BH387"/>
  <c r="BG387"/>
  <c r="BF387"/>
  <c r="BE387"/>
  <c r="T387"/>
  <c r="R387"/>
  <c r="P387"/>
  <c r="BK387"/>
  <c r="J387"/>
  <c r="BI381"/>
  <c r="BH381"/>
  <c r="BG381"/>
  <c r="BF381"/>
  <c r="BE381"/>
  <c r="T381"/>
  <c r="R381"/>
  <c r="P381"/>
  <c r="BK381"/>
  <c r="J381"/>
  <c r="BI376"/>
  <c r="BH376"/>
  <c r="BG376"/>
  <c r="BF376"/>
  <c r="BE376"/>
  <c r="T376"/>
  <c r="R376"/>
  <c r="P376"/>
  <c r="BK376"/>
  <c r="J376"/>
  <c r="BI371"/>
  <c r="BH371"/>
  <c r="BG371"/>
  <c r="BF371"/>
  <c r="BE371"/>
  <c r="T371"/>
  <c r="R371"/>
  <c r="P371"/>
  <c r="BK371"/>
  <c r="J371"/>
  <c r="BI366"/>
  <c r="BH366"/>
  <c r="BG366"/>
  <c r="BF366"/>
  <c r="BE366"/>
  <c r="T366"/>
  <c r="R366"/>
  <c r="P366"/>
  <c r="BK366"/>
  <c r="J366"/>
  <c r="BI362"/>
  <c r="BH362"/>
  <c r="BG362"/>
  <c r="BF362"/>
  <c r="BE362"/>
  <c r="T362"/>
  <c r="R362"/>
  <c r="P362"/>
  <c r="BK362"/>
  <c r="J362"/>
  <c r="BI358"/>
  <c r="BH358"/>
  <c r="BG358"/>
  <c r="BF358"/>
  <c r="BE358"/>
  <c r="T358"/>
  <c r="R358"/>
  <c r="P358"/>
  <c r="BK358"/>
  <c r="J358"/>
  <c r="BI354"/>
  <c r="BH354"/>
  <c r="BG354"/>
  <c r="BF354"/>
  <c r="BE354"/>
  <c r="T354"/>
  <c r="R354"/>
  <c r="P354"/>
  <c r="BK354"/>
  <c r="J354"/>
  <c r="BI350"/>
  <c r="BH350"/>
  <c r="BG350"/>
  <c r="BF350"/>
  <c r="BE350"/>
  <c r="T350"/>
  <c r="R350"/>
  <c r="P350"/>
  <c r="BK350"/>
  <c r="J350"/>
  <c r="BI345"/>
  <c r="BH345"/>
  <c r="BG345"/>
  <c r="BF345"/>
  <c r="BE345"/>
  <c r="T345"/>
  <c r="R345"/>
  <c r="P345"/>
  <c r="BK345"/>
  <c r="J345"/>
  <c r="BI344"/>
  <c r="BH344"/>
  <c r="BG344"/>
  <c r="BF344"/>
  <c r="BE344"/>
  <c r="T344"/>
  <c r="R344"/>
  <c r="P344"/>
  <c r="BK344"/>
  <c r="J344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1"/>
  <c r="BH331"/>
  <c r="BG331"/>
  <c r="BF331"/>
  <c r="BE331"/>
  <c r="T331"/>
  <c r="R331"/>
  <c r="P331"/>
  <c r="BK331"/>
  <c r="J331"/>
  <c r="BI314"/>
  <c r="BH314"/>
  <c r="BG314"/>
  <c r="BF314"/>
  <c r="BE314"/>
  <c r="T314"/>
  <c r="T313" s="1"/>
  <c r="R314"/>
  <c r="R313" s="1"/>
  <c r="P314"/>
  <c r="P313" s="1"/>
  <c r="BK314"/>
  <c r="BK313" s="1"/>
  <c r="J313" s="1"/>
  <c r="J63" s="1"/>
  <c r="J314"/>
  <c r="BI311"/>
  <c r="BH311"/>
  <c r="BG311"/>
  <c r="BF311"/>
  <c r="T311"/>
  <c r="R311"/>
  <c r="P311"/>
  <c r="BK311"/>
  <c r="J311"/>
  <c r="BE311" s="1"/>
  <c r="BI307"/>
  <c r="BH307"/>
  <c r="BG307"/>
  <c r="BF307"/>
  <c r="T307"/>
  <c r="R307"/>
  <c r="P307"/>
  <c r="BK307"/>
  <c r="J307"/>
  <c r="BE307" s="1"/>
  <c r="BI303"/>
  <c r="BH303"/>
  <c r="BG303"/>
  <c r="BF303"/>
  <c r="T303"/>
  <c r="R303"/>
  <c r="P303"/>
  <c r="BK303"/>
  <c r="J303"/>
  <c r="BE303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5"/>
  <c r="BH295"/>
  <c r="BG295"/>
  <c r="BF295"/>
  <c r="T295"/>
  <c r="R295"/>
  <c r="P295"/>
  <c r="BK295"/>
  <c r="J295"/>
  <c r="BE295" s="1"/>
  <c r="BI293"/>
  <c r="BH293"/>
  <c r="BG293"/>
  <c r="BF293"/>
  <c r="T293"/>
  <c r="R293"/>
  <c r="P293"/>
  <c r="BK293"/>
  <c r="J293"/>
  <c r="BE293" s="1"/>
  <c r="BI291"/>
  <c r="BH291"/>
  <c r="BG291"/>
  <c r="BF291"/>
  <c r="T291"/>
  <c r="R291"/>
  <c r="P291"/>
  <c r="BK291"/>
  <c r="J291"/>
  <c r="BE291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76"/>
  <c r="BH276"/>
  <c r="BG276"/>
  <c r="BF276"/>
  <c r="T276"/>
  <c r="R276"/>
  <c r="P276"/>
  <c r="BK276"/>
  <c r="J276"/>
  <c r="BE276" s="1"/>
  <c r="BI271"/>
  <c r="BH271"/>
  <c r="BG271"/>
  <c r="BF271"/>
  <c r="T271"/>
  <c r="R271"/>
  <c r="P271"/>
  <c r="BK271"/>
  <c r="J271"/>
  <c r="BE271" s="1"/>
  <c r="BI266"/>
  <c r="BH266"/>
  <c r="BG266"/>
  <c r="BF266"/>
  <c r="T266"/>
  <c r="R266"/>
  <c r="P266"/>
  <c r="BK266"/>
  <c r="J266"/>
  <c r="BE266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4"/>
  <c r="BH254"/>
  <c r="BG254"/>
  <c r="BF254"/>
  <c r="T254"/>
  <c r="R254"/>
  <c r="P254"/>
  <c r="BK254"/>
  <c r="J254"/>
  <c r="BE254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29"/>
  <c r="BH229"/>
  <c r="BG229"/>
  <c r="BF229"/>
  <c r="T229"/>
  <c r="R229"/>
  <c r="P229"/>
  <c r="BK229"/>
  <c r="J229"/>
  <c r="BE229" s="1"/>
  <c r="BI212"/>
  <c r="BH212"/>
  <c r="BG212"/>
  <c r="BF212"/>
  <c r="T212"/>
  <c r="T211" s="1"/>
  <c r="R212"/>
  <c r="R211" s="1"/>
  <c r="P212"/>
  <c r="P211" s="1"/>
  <c r="BK212"/>
  <c r="BK211" s="1"/>
  <c r="J211" s="1"/>
  <c r="J62" s="1"/>
  <c r="J212"/>
  <c r="BE212" s="1"/>
  <c r="BI209"/>
  <c r="BH209"/>
  <c r="BG209"/>
  <c r="BF209"/>
  <c r="BE209"/>
  <c r="T209"/>
  <c r="R209"/>
  <c r="P209"/>
  <c r="BK209"/>
  <c r="J209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75"/>
  <c r="BH175"/>
  <c r="BG175"/>
  <c r="BF175"/>
  <c r="BE175"/>
  <c r="T175"/>
  <c r="R175"/>
  <c r="P175"/>
  <c r="BK175"/>
  <c r="J175"/>
  <c r="BI169"/>
  <c r="BH169"/>
  <c r="BG169"/>
  <c r="BF169"/>
  <c r="BE169"/>
  <c r="T169"/>
  <c r="R169"/>
  <c r="P169"/>
  <c r="BK169"/>
  <c r="J169"/>
  <c r="BI164"/>
  <c r="BH164"/>
  <c r="BG164"/>
  <c r="BF164"/>
  <c r="BE164"/>
  <c r="T164"/>
  <c r="R164"/>
  <c r="P164"/>
  <c r="BK164"/>
  <c r="J164"/>
  <c r="BI159"/>
  <c r="BH159"/>
  <c r="BG159"/>
  <c r="BF159"/>
  <c r="BE159"/>
  <c r="T159"/>
  <c r="R159"/>
  <c r="P159"/>
  <c r="BK159"/>
  <c r="J159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5"/>
  <c r="BH115"/>
  <c r="BG115"/>
  <c r="BF115"/>
  <c r="BE115"/>
  <c r="T115"/>
  <c r="R115"/>
  <c r="P115"/>
  <c r="BK115"/>
  <c r="J115"/>
  <c r="BI98"/>
  <c r="F36" s="1"/>
  <c r="BD59" i="1" s="1"/>
  <c r="BH98" i="8"/>
  <c r="F35" s="1"/>
  <c r="BC59" i="1" s="1"/>
  <c r="BG98" i="8"/>
  <c r="F34" s="1"/>
  <c r="BB59" i="1" s="1"/>
  <c r="BF98" i="8"/>
  <c r="F33" s="1"/>
  <c r="BA59" i="1" s="1"/>
  <c r="BE98" i="8"/>
  <c r="F32" s="1"/>
  <c r="AZ59" i="1" s="1"/>
  <c r="T98" i="8"/>
  <c r="T97" s="1"/>
  <c r="T96" s="1"/>
  <c r="R98"/>
  <c r="R97" s="1"/>
  <c r="R96" s="1"/>
  <c r="P98"/>
  <c r="P97" s="1"/>
  <c r="P96" s="1"/>
  <c r="AU59" i="1" s="1"/>
  <c r="BK98" i="8"/>
  <c r="BK97" s="1"/>
  <c r="J98"/>
  <c r="J92"/>
  <c r="F92"/>
  <c r="J90"/>
  <c r="F90"/>
  <c r="E88"/>
  <c r="F56"/>
  <c r="J55"/>
  <c r="F55"/>
  <c r="F53"/>
  <c r="E51"/>
  <c r="J20"/>
  <c r="E20"/>
  <c r="F93" s="1"/>
  <c r="J19"/>
  <c r="J14"/>
  <c r="J53" s="1"/>
  <c r="E7"/>
  <c r="E47" s="1"/>
  <c r="R420" i="7"/>
  <c r="T283"/>
  <c r="P283"/>
  <c r="R246"/>
  <c r="T175"/>
  <c r="P175"/>
  <c r="R165"/>
  <c r="T111"/>
  <c r="P111"/>
  <c r="R90"/>
  <c r="AY58" i="1"/>
  <c r="AX58"/>
  <c r="BI434" i="7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21"/>
  <c r="BH421"/>
  <c r="BG421"/>
  <c r="BF421"/>
  <c r="T421"/>
  <c r="T420" s="1"/>
  <c r="R421"/>
  <c r="P421"/>
  <c r="P420" s="1"/>
  <c r="BK421"/>
  <c r="BK420" s="1"/>
  <c r="J420" s="1"/>
  <c r="J67" s="1"/>
  <c r="J421"/>
  <c r="BE421" s="1"/>
  <c r="BI417"/>
  <c r="BH417"/>
  <c r="BG417"/>
  <c r="BF417"/>
  <c r="BE417"/>
  <c r="T417"/>
  <c r="R417"/>
  <c r="P417"/>
  <c r="BK417"/>
  <c r="J417"/>
  <c r="BI414"/>
  <c r="BH414"/>
  <c r="BG414"/>
  <c r="BF414"/>
  <c r="BE414"/>
  <c r="T414"/>
  <c r="R414"/>
  <c r="P414"/>
  <c r="BK414"/>
  <c r="J414"/>
  <c r="BI411"/>
  <c r="BH411"/>
  <c r="BG411"/>
  <c r="BF411"/>
  <c r="BE411"/>
  <c r="T411"/>
  <c r="R411"/>
  <c r="P411"/>
  <c r="BK411"/>
  <c r="J411"/>
  <c r="BI408"/>
  <c r="BH408"/>
  <c r="BG408"/>
  <c r="BF408"/>
  <c r="BE408"/>
  <c r="T408"/>
  <c r="R408"/>
  <c r="P408"/>
  <c r="BK408"/>
  <c r="J408"/>
  <c r="BI405"/>
  <c r="BH405"/>
  <c r="BG405"/>
  <c r="BF405"/>
  <c r="BE405"/>
  <c r="T405"/>
  <c r="R405"/>
  <c r="P405"/>
  <c r="BK405"/>
  <c r="J405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R284"/>
  <c r="R283" s="1"/>
  <c r="P284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T246" s="1"/>
  <c r="R247"/>
  <c r="P247"/>
  <c r="P246" s="1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R175" s="1"/>
  <c r="P176"/>
  <c r="BK176"/>
  <c r="BK175" s="1"/>
  <c r="J175" s="1"/>
  <c r="J176"/>
  <c r="J64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R166"/>
  <c r="P166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F36" s="1"/>
  <c r="BD58" i="1" s="1"/>
  <c r="BH112" i="7"/>
  <c r="BG112"/>
  <c r="F34" s="1"/>
  <c r="BB58" i="1" s="1"/>
  <c r="BF112" i="7"/>
  <c r="BE112"/>
  <c r="T112"/>
  <c r="R112"/>
  <c r="R111" s="1"/>
  <c r="P112"/>
  <c r="BK112"/>
  <c r="BK111" s="1"/>
  <c r="J111" s="1"/>
  <c r="J112"/>
  <c r="J6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BH91"/>
  <c r="F35" s="1"/>
  <c r="BC58" i="1" s="1"/>
  <c r="BG91" i="7"/>
  <c r="BF91"/>
  <c r="T91"/>
  <c r="R91"/>
  <c r="P91"/>
  <c r="BK91"/>
  <c r="BK90" s="1"/>
  <c r="J91"/>
  <c r="BE91" s="1"/>
  <c r="F86"/>
  <c r="J85"/>
  <c r="F85"/>
  <c r="F83"/>
  <c r="E81"/>
  <c r="E77"/>
  <c r="J55"/>
  <c r="F55"/>
  <c r="J53"/>
  <c r="F53"/>
  <c r="E51"/>
  <c r="J20"/>
  <c r="E20"/>
  <c r="F56" s="1"/>
  <c r="J19"/>
  <c r="J14"/>
  <c r="J83" s="1"/>
  <c r="E7"/>
  <c r="E47" s="1"/>
  <c r="BK375" i="6"/>
  <c r="J375" s="1"/>
  <c r="J70" s="1"/>
  <c r="BK327"/>
  <c r="J327" s="1"/>
  <c r="J68" s="1"/>
  <c r="BK240"/>
  <c r="J240" s="1"/>
  <c r="J66" s="1"/>
  <c r="BK128"/>
  <c r="J128" s="1"/>
  <c r="J64" s="1"/>
  <c r="BK94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P375" s="1"/>
  <c r="BK378"/>
  <c r="J378"/>
  <c r="BE378" s="1"/>
  <c r="BI376"/>
  <c r="BH376"/>
  <c r="BG376"/>
  <c r="BF376"/>
  <c r="T376"/>
  <c r="T375" s="1"/>
  <c r="R376"/>
  <c r="R375" s="1"/>
  <c r="P376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T327" s="1"/>
  <c r="R331"/>
  <c r="P331"/>
  <c r="BK331"/>
  <c r="J331"/>
  <c r="BE331" s="1"/>
  <c r="BI328"/>
  <c r="BH328"/>
  <c r="BG328"/>
  <c r="BF328"/>
  <c r="T328"/>
  <c r="R328"/>
  <c r="R327" s="1"/>
  <c r="P328"/>
  <c r="P327" s="1"/>
  <c r="BK328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P240" s="1"/>
  <c r="BK244"/>
  <c r="J244"/>
  <c r="BE244" s="1"/>
  <c r="BI241"/>
  <c r="BH241"/>
  <c r="BG241"/>
  <c r="BF241"/>
  <c r="T241"/>
  <c r="T240" s="1"/>
  <c r="R241"/>
  <c r="R240" s="1"/>
  <c r="P241"/>
  <c r="BK241"/>
  <c r="J241"/>
  <c r="BE241" s="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T128" s="1"/>
  <c r="R129"/>
  <c r="R128" s="1"/>
  <c r="P129"/>
  <c r="P128" s="1"/>
  <c r="BK129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F36" s="1"/>
  <c r="BD57" i="1" s="1"/>
  <c r="BH103" i="6"/>
  <c r="BG103"/>
  <c r="F34" s="1"/>
  <c r="BB57" i="1" s="1"/>
  <c r="BF103" i="6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BH95"/>
  <c r="F35" s="1"/>
  <c r="BC57" i="1" s="1"/>
  <c r="BG95" i="6"/>
  <c r="BF95"/>
  <c r="J33" s="1"/>
  <c r="AW57" i="1" s="1"/>
  <c r="T95" i="6"/>
  <c r="T94" s="1"/>
  <c r="T93" s="1"/>
  <c r="T92" s="1"/>
  <c r="R95"/>
  <c r="R94" s="1"/>
  <c r="P95"/>
  <c r="P94" s="1"/>
  <c r="P93" s="1"/>
  <c r="P92" s="1"/>
  <c r="AU57" i="1" s="1"/>
  <c r="BK95" i="6"/>
  <c r="J95"/>
  <c r="BE95" s="1"/>
  <c r="J88"/>
  <c r="F88"/>
  <c r="J86"/>
  <c r="F86"/>
  <c r="E84"/>
  <c r="F56"/>
  <c r="J55"/>
  <c r="F55"/>
  <c r="F53"/>
  <c r="E51"/>
  <c r="J20"/>
  <c r="E20"/>
  <c r="F89" s="1"/>
  <c r="J19"/>
  <c r="J14"/>
  <c r="J53" s="1"/>
  <c r="E7"/>
  <c r="E80" s="1"/>
  <c r="BK319" i="5"/>
  <c r="J319" s="1"/>
  <c r="J67" s="1"/>
  <c r="R290"/>
  <c r="BK283"/>
  <c r="J283" s="1"/>
  <c r="J65" s="1"/>
  <c r="BK139"/>
  <c r="J139" s="1"/>
  <c r="J63" s="1"/>
  <c r="R92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T319" s="1"/>
  <c r="R320"/>
  <c r="R319" s="1"/>
  <c r="P320"/>
  <c r="P319" s="1"/>
  <c r="BK320"/>
  <c r="J320"/>
  <c r="BE320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P291"/>
  <c r="P290" s="1"/>
  <c r="BK291"/>
  <c r="BK290" s="1"/>
  <c r="J290" s="1"/>
  <c r="J66" s="1"/>
  <c r="J291"/>
  <c r="BI287"/>
  <c r="BH287"/>
  <c r="BG287"/>
  <c r="BF287"/>
  <c r="T287"/>
  <c r="T283" s="1"/>
  <c r="R287"/>
  <c r="P287"/>
  <c r="BK287"/>
  <c r="J287"/>
  <c r="BE287" s="1"/>
  <c r="BI284"/>
  <c r="BH284"/>
  <c r="BG284"/>
  <c r="BF284"/>
  <c r="T284"/>
  <c r="R284"/>
  <c r="R283" s="1"/>
  <c r="P284"/>
  <c r="P283" s="1"/>
  <c r="BK284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J33" s="1"/>
  <c r="AW56" i="1" s="1"/>
  <c r="T143" i="5"/>
  <c r="R143"/>
  <c r="P143"/>
  <c r="BK143"/>
  <c r="J143"/>
  <c r="BE143" s="1"/>
  <c r="BI140"/>
  <c r="BH140"/>
  <c r="F35" s="1"/>
  <c r="BC56" i="1" s="1"/>
  <c r="BG140" i="5"/>
  <c r="BF140"/>
  <c r="T140"/>
  <c r="T139" s="1"/>
  <c r="R140"/>
  <c r="R139" s="1"/>
  <c r="P140"/>
  <c r="P139" s="1"/>
  <c r="BK140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F33" s="1"/>
  <c r="BA56" i="1" s="1"/>
  <c r="BE93" i="5"/>
  <c r="T93"/>
  <c r="T92" s="1"/>
  <c r="T91" s="1"/>
  <c r="T90" s="1"/>
  <c r="R93"/>
  <c r="P93"/>
  <c r="P92" s="1"/>
  <c r="P91" s="1"/>
  <c r="P90" s="1"/>
  <c r="AU56" i="1" s="1"/>
  <c r="BK93" i="5"/>
  <c r="BK92" s="1"/>
  <c r="J92" s="1"/>
  <c r="J62" s="1"/>
  <c r="J93"/>
  <c r="F87"/>
  <c r="J86"/>
  <c r="F86"/>
  <c r="F84"/>
  <c r="E82"/>
  <c r="E78"/>
  <c r="J55"/>
  <c r="F55"/>
  <c r="J53"/>
  <c r="F53"/>
  <c r="E51"/>
  <c r="J20"/>
  <c r="E20"/>
  <c r="F56" s="1"/>
  <c r="J19"/>
  <c r="J14"/>
  <c r="J84" s="1"/>
  <c r="E7"/>
  <c r="E47" s="1"/>
  <c r="T478" i="4"/>
  <c r="P478"/>
  <c r="R456"/>
  <c r="T421"/>
  <c r="P421"/>
  <c r="BK421"/>
  <c r="J421" s="1"/>
  <c r="J67" s="1"/>
  <c r="R414"/>
  <c r="T289"/>
  <c r="P289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R421" s="1"/>
  <c r="P422"/>
  <c r="BK422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R415"/>
  <c r="P415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R289" s="1"/>
  <c r="P290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BH94"/>
  <c r="F35" s="1"/>
  <c r="BC55" i="1" s="1"/>
  <c r="BG94" i="4"/>
  <c r="BF94"/>
  <c r="F33" s="1"/>
  <c r="BA55" i="1" s="1"/>
  <c r="T94" i="4"/>
  <c r="T93" s="1"/>
  <c r="R94"/>
  <c r="R93" s="1"/>
  <c r="R92" s="1"/>
  <c r="R91" s="1"/>
  <c r="P94"/>
  <c r="P93" s="1"/>
  <c r="BK94"/>
  <c r="BK93" s="1"/>
  <c r="BK92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79" s="1"/>
  <c r="AY54" i="1"/>
  <c r="AX54"/>
  <c r="F35" i="3"/>
  <c r="BC54" i="1" s="1"/>
  <c r="J33" i="3"/>
  <c r="AW54" i="1" s="1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BK5934" i="2"/>
  <c r="J5934" s="1"/>
  <c r="J106" s="1"/>
  <c r="BK5667"/>
  <c r="J5667" s="1"/>
  <c r="J104" s="1"/>
  <c r="BK5275"/>
  <c r="J5275" s="1"/>
  <c r="J102" s="1"/>
  <c r="AY53" i="1"/>
  <c r="AX53"/>
  <c r="BI6085" i="2"/>
  <c r="BH6085"/>
  <c r="BG6085"/>
  <c r="BF6085"/>
  <c r="T6085"/>
  <c r="R6085"/>
  <c r="P6085"/>
  <c r="BK6085"/>
  <c r="J6085"/>
  <c r="BE6085" s="1"/>
  <c r="BI6059"/>
  <c r="BH6059"/>
  <c r="BG6059"/>
  <c r="BF6059"/>
  <c r="T6059"/>
  <c r="R6059"/>
  <c r="P6059"/>
  <c r="BK6059"/>
  <c r="J6059"/>
  <c r="BE6059" s="1"/>
  <c r="BI6028"/>
  <c r="BH6028"/>
  <c r="BG6028"/>
  <c r="BF6028"/>
  <c r="T6028"/>
  <c r="R6028"/>
  <c r="P6028"/>
  <c r="BK6028"/>
  <c r="J6028"/>
  <c r="BE6028" s="1"/>
  <c r="BI6009"/>
  <c r="BH6009"/>
  <c r="BG6009"/>
  <c r="BF6009"/>
  <c r="T6009"/>
  <c r="R6009"/>
  <c r="P6009"/>
  <c r="BK6009"/>
  <c r="J6009"/>
  <c r="BE6009" s="1"/>
  <c r="BI6008"/>
  <c r="BH6008"/>
  <c r="BG6008"/>
  <c r="BF6008"/>
  <c r="T6008"/>
  <c r="R6008"/>
  <c r="P6008"/>
  <c r="BK6008"/>
  <c r="J6008"/>
  <c r="BE6008" s="1"/>
  <c r="BI5975"/>
  <c r="BH5975"/>
  <c r="BG5975"/>
  <c r="BF5975"/>
  <c r="T5975"/>
  <c r="R5975"/>
  <c r="P5975"/>
  <c r="BK5975"/>
  <c r="J5975"/>
  <c r="BE5975" s="1"/>
  <c r="BI5971"/>
  <c r="BH5971"/>
  <c r="BG5971"/>
  <c r="BF5971"/>
  <c r="T5971"/>
  <c r="R5971"/>
  <c r="P5971"/>
  <c r="BK5971"/>
  <c r="J5971"/>
  <c r="BE5971" s="1"/>
  <c r="BI5970"/>
  <c r="BH5970"/>
  <c r="BG5970"/>
  <c r="BF5970"/>
  <c r="T5970"/>
  <c r="R5970"/>
  <c r="P5970"/>
  <c r="BK5970"/>
  <c r="J5970"/>
  <c r="BE5970" s="1"/>
  <c r="BI5935"/>
  <c r="BH5935"/>
  <c r="BG5935"/>
  <c r="BF5935"/>
  <c r="T5935"/>
  <c r="T5934" s="1"/>
  <c r="R5935"/>
  <c r="R5934" s="1"/>
  <c r="P5935"/>
  <c r="P5934" s="1"/>
  <c r="BK5935"/>
  <c r="J5935"/>
  <c r="BE5935" s="1"/>
  <c r="BI5926"/>
  <c r="BH5926"/>
  <c r="BG5926"/>
  <c r="BF5926"/>
  <c r="BE5926"/>
  <c r="T5926"/>
  <c r="R5926"/>
  <c r="P5926"/>
  <c r="BK5926"/>
  <c r="J5926"/>
  <c r="BI5919"/>
  <c r="BH5919"/>
  <c r="BG5919"/>
  <c r="BF5919"/>
  <c r="BE5919"/>
  <c r="T5919"/>
  <c r="T5918" s="1"/>
  <c r="R5919"/>
  <c r="R5918" s="1"/>
  <c r="P5919"/>
  <c r="P5918" s="1"/>
  <c r="BK5919"/>
  <c r="BK5918" s="1"/>
  <c r="J5918" s="1"/>
  <c r="J105" s="1"/>
  <c r="J5919"/>
  <c r="BI5917"/>
  <c r="BH5917"/>
  <c r="BG5917"/>
  <c r="BF5917"/>
  <c r="T5917"/>
  <c r="R5917"/>
  <c r="P5917"/>
  <c r="BK5917"/>
  <c r="J5917"/>
  <c r="BE5917" s="1"/>
  <c r="BI5915"/>
  <c r="BH5915"/>
  <c r="BG5915"/>
  <c r="BF5915"/>
  <c r="T5915"/>
  <c r="R5915"/>
  <c r="P5915"/>
  <c r="BK5915"/>
  <c r="J5915"/>
  <c r="BE5915" s="1"/>
  <c r="BI5899"/>
  <c r="BH5899"/>
  <c r="BG5899"/>
  <c r="BF5899"/>
  <c r="T5899"/>
  <c r="R5899"/>
  <c r="P5899"/>
  <c r="BK5899"/>
  <c r="J5899"/>
  <c r="BE5899" s="1"/>
  <c r="BI5890"/>
  <c r="BH5890"/>
  <c r="BG5890"/>
  <c r="BF5890"/>
  <c r="T5890"/>
  <c r="R5890"/>
  <c r="P5890"/>
  <c r="BK5890"/>
  <c r="J5890"/>
  <c r="BE5890" s="1"/>
  <c r="BI5882"/>
  <c r="BH5882"/>
  <c r="BG5882"/>
  <c r="BF5882"/>
  <c r="T5882"/>
  <c r="R5882"/>
  <c r="P5882"/>
  <c r="BK5882"/>
  <c r="J5882"/>
  <c r="BE5882" s="1"/>
  <c r="BI5869"/>
  <c r="BH5869"/>
  <c r="BG5869"/>
  <c r="BF5869"/>
  <c r="T5869"/>
  <c r="R5869"/>
  <c r="P5869"/>
  <c r="BK5869"/>
  <c r="J5869"/>
  <c r="BE5869" s="1"/>
  <c r="BI5867"/>
  <c r="BH5867"/>
  <c r="BG5867"/>
  <c r="BF5867"/>
  <c r="T5867"/>
  <c r="R5867"/>
  <c r="P5867"/>
  <c r="BK5867"/>
  <c r="J5867"/>
  <c r="BE5867" s="1"/>
  <c r="BI5815"/>
  <c r="BH5815"/>
  <c r="BG5815"/>
  <c r="BF5815"/>
  <c r="T5815"/>
  <c r="R5815"/>
  <c r="P5815"/>
  <c r="BK5815"/>
  <c r="J5815"/>
  <c r="BE5815" s="1"/>
  <c r="BI5813"/>
  <c r="BH5813"/>
  <c r="BG5813"/>
  <c r="BF5813"/>
  <c r="T5813"/>
  <c r="R5813"/>
  <c r="P5813"/>
  <c r="BK5813"/>
  <c r="J5813"/>
  <c r="BE5813" s="1"/>
  <c r="BI5762"/>
  <c r="BH5762"/>
  <c r="BG5762"/>
  <c r="BF5762"/>
  <c r="T5762"/>
  <c r="R5762"/>
  <c r="P5762"/>
  <c r="BK5762"/>
  <c r="J5762"/>
  <c r="BE5762" s="1"/>
  <c r="BI5760"/>
  <c r="BH5760"/>
  <c r="BG5760"/>
  <c r="BF5760"/>
  <c r="T5760"/>
  <c r="R5760"/>
  <c r="P5760"/>
  <c r="BK5760"/>
  <c r="J5760"/>
  <c r="BE5760" s="1"/>
  <c r="BI5701"/>
  <c r="BH5701"/>
  <c r="BG5701"/>
  <c r="BF5701"/>
  <c r="T5701"/>
  <c r="R5701"/>
  <c r="P5701"/>
  <c r="BK5701"/>
  <c r="J5701"/>
  <c r="BE5701" s="1"/>
  <c r="BI5699"/>
  <c r="BH5699"/>
  <c r="BG5699"/>
  <c r="BF5699"/>
  <c r="T5699"/>
  <c r="R5699"/>
  <c r="P5699"/>
  <c r="BK5699"/>
  <c r="J5699"/>
  <c r="BE5699" s="1"/>
  <c r="BI5668"/>
  <c r="BH5668"/>
  <c r="BG5668"/>
  <c r="BF5668"/>
  <c r="T5668"/>
  <c r="T5667" s="1"/>
  <c r="R5668"/>
  <c r="R5667" s="1"/>
  <c r="P5668"/>
  <c r="P5667" s="1"/>
  <c r="BK5668"/>
  <c r="J5668"/>
  <c r="BE5668" s="1"/>
  <c r="BI5666"/>
  <c r="BH5666"/>
  <c r="BG5666"/>
  <c r="BF5666"/>
  <c r="BE5666"/>
  <c r="T5666"/>
  <c r="R5666"/>
  <c r="P5666"/>
  <c r="BK5666"/>
  <c r="J5666"/>
  <c r="BI5636"/>
  <c r="BH5636"/>
  <c r="BG5636"/>
  <c r="BF5636"/>
  <c r="BE5636"/>
  <c r="T5636"/>
  <c r="R5636"/>
  <c r="P5636"/>
  <c r="BK5636"/>
  <c r="J5636"/>
  <c r="BI5631"/>
  <c r="BH5631"/>
  <c r="BG5631"/>
  <c r="BF5631"/>
  <c r="BE5631"/>
  <c r="T5631"/>
  <c r="R5631"/>
  <c r="P5631"/>
  <c r="BK5631"/>
  <c r="J5631"/>
  <c r="BI5620"/>
  <c r="BH5620"/>
  <c r="BG5620"/>
  <c r="BF5620"/>
  <c r="BE5620"/>
  <c r="T5620"/>
  <c r="R5620"/>
  <c r="P5620"/>
  <c r="BK5620"/>
  <c r="J5620"/>
  <c r="BI5611"/>
  <c r="BH5611"/>
  <c r="BG5611"/>
  <c r="BF5611"/>
  <c r="BE5611"/>
  <c r="T5611"/>
  <c r="R5611"/>
  <c r="P5611"/>
  <c r="BK5611"/>
  <c r="J5611"/>
  <c r="BI5578"/>
  <c r="BH5578"/>
  <c r="BG5578"/>
  <c r="BF5578"/>
  <c r="BE5578"/>
  <c r="T5578"/>
  <c r="R5578"/>
  <c r="P5578"/>
  <c r="BK5578"/>
  <c r="J5578"/>
  <c r="BI5549"/>
  <c r="BH5549"/>
  <c r="BG5549"/>
  <c r="BF5549"/>
  <c r="BE5549"/>
  <c r="T5549"/>
  <c r="R5549"/>
  <c r="P5549"/>
  <c r="BK5549"/>
  <c r="J5549"/>
  <c r="BI5538"/>
  <c r="BH5538"/>
  <c r="BG5538"/>
  <c r="BF5538"/>
  <c r="BE5538"/>
  <c r="T5538"/>
  <c r="R5538"/>
  <c r="P5538"/>
  <c r="BK5538"/>
  <c r="J5538"/>
  <c r="BI5529"/>
  <c r="BH5529"/>
  <c r="BG5529"/>
  <c r="BF5529"/>
  <c r="BE5529"/>
  <c r="T5529"/>
  <c r="R5529"/>
  <c r="P5529"/>
  <c r="BK5529"/>
  <c r="J5529"/>
  <c r="BI5518"/>
  <c r="BH5518"/>
  <c r="BG5518"/>
  <c r="BF5518"/>
  <c r="BE5518"/>
  <c r="T5518"/>
  <c r="R5518"/>
  <c r="P5518"/>
  <c r="BK5518"/>
  <c r="J5518"/>
  <c r="BI5503"/>
  <c r="BH5503"/>
  <c r="BG5503"/>
  <c r="BF5503"/>
  <c r="BE5503"/>
  <c r="T5503"/>
  <c r="R5503"/>
  <c r="P5503"/>
  <c r="BK5503"/>
  <c r="J5503"/>
  <c r="BI5494"/>
  <c r="BH5494"/>
  <c r="BG5494"/>
  <c r="BF5494"/>
  <c r="BE5494"/>
  <c r="T5494"/>
  <c r="T5493" s="1"/>
  <c r="R5494"/>
  <c r="R5493" s="1"/>
  <c r="P5494"/>
  <c r="P5493" s="1"/>
  <c r="BK5494"/>
  <c r="BK5493" s="1"/>
  <c r="J5493" s="1"/>
  <c r="J103" s="1"/>
  <c r="J5494"/>
  <c r="BI5492"/>
  <c r="BH5492"/>
  <c r="BG5492"/>
  <c r="BF5492"/>
  <c r="T5492"/>
  <c r="R5492"/>
  <c r="P5492"/>
  <c r="BK5492"/>
  <c r="J5492"/>
  <c r="BE5492" s="1"/>
  <c r="BI5483"/>
  <c r="BH5483"/>
  <c r="BG5483"/>
  <c r="BF5483"/>
  <c r="T5483"/>
  <c r="R5483"/>
  <c r="P5483"/>
  <c r="BK5483"/>
  <c r="J5483"/>
  <c r="BE5483" s="1"/>
  <c r="BI5473"/>
  <c r="BH5473"/>
  <c r="BG5473"/>
  <c r="BF5473"/>
  <c r="T5473"/>
  <c r="R5473"/>
  <c r="P5473"/>
  <c r="BK5473"/>
  <c r="J5473"/>
  <c r="BE5473" s="1"/>
  <c r="BI5463"/>
  <c r="BH5463"/>
  <c r="BG5463"/>
  <c r="BF5463"/>
  <c r="T5463"/>
  <c r="R5463"/>
  <c r="P5463"/>
  <c r="BK5463"/>
  <c r="J5463"/>
  <c r="BE5463" s="1"/>
  <c r="BI5453"/>
  <c r="BH5453"/>
  <c r="BG5453"/>
  <c r="BF5453"/>
  <c r="T5453"/>
  <c r="R5453"/>
  <c r="P5453"/>
  <c r="BK5453"/>
  <c r="J5453"/>
  <c r="BE5453" s="1"/>
  <c r="BI5450"/>
  <c r="BH5450"/>
  <c r="BG5450"/>
  <c r="BF5450"/>
  <c r="T5450"/>
  <c r="R5450"/>
  <c r="P5450"/>
  <c r="BK5450"/>
  <c r="J5450"/>
  <c r="BE5450" s="1"/>
  <c r="BI5440"/>
  <c r="BH5440"/>
  <c r="BG5440"/>
  <c r="BF5440"/>
  <c r="T5440"/>
  <c r="R5440"/>
  <c r="P5440"/>
  <c r="BK5440"/>
  <c r="J5440"/>
  <c r="BE5440" s="1"/>
  <c r="BI5433"/>
  <c r="BH5433"/>
  <c r="BG5433"/>
  <c r="BF5433"/>
  <c r="T5433"/>
  <c r="R5433"/>
  <c r="P5433"/>
  <c r="BK5433"/>
  <c r="J5433"/>
  <c r="BE5433" s="1"/>
  <c r="BI5424"/>
  <c r="BH5424"/>
  <c r="BG5424"/>
  <c r="BF5424"/>
  <c r="T5424"/>
  <c r="R5424"/>
  <c r="P5424"/>
  <c r="BK5424"/>
  <c r="J5424"/>
  <c r="BE5424" s="1"/>
  <c r="BI5409"/>
  <c r="BH5409"/>
  <c r="BG5409"/>
  <c r="BF5409"/>
  <c r="T5409"/>
  <c r="R5409"/>
  <c r="P5409"/>
  <c r="BK5409"/>
  <c r="J5409"/>
  <c r="BE5409" s="1"/>
  <c r="BI5393"/>
  <c r="BH5393"/>
  <c r="BG5393"/>
  <c r="BF5393"/>
  <c r="T5393"/>
  <c r="R5393"/>
  <c r="P5393"/>
  <c r="BK5393"/>
  <c r="J5393"/>
  <c r="BE5393" s="1"/>
  <c r="BI5384"/>
  <c r="BH5384"/>
  <c r="BG5384"/>
  <c r="BF5384"/>
  <c r="T5384"/>
  <c r="R5384"/>
  <c r="P5384"/>
  <c r="BK5384"/>
  <c r="J5384"/>
  <c r="BE5384" s="1"/>
  <c r="BI5375"/>
  <c r="BH5375"/>
  <c r="BG5375"/>
  <c r="BF5375"/>
  <c r="T5375"/>
  <c r="R5375"/>
  <c r="P5375"/>
  <c r="BK5375"/>
  <c r="J5375"/>
  <c r="BE5375" s="1"/>
  <c r="BI5327"/>
  <c r="BH5327"/>
  <c r="BG5327"/>
  <c r="BF5327"/>
  <c r="T5327"/>
  <c r="R5327"/>
  <c r="P5327"/>
  <c r="BK5327"/>
  <c r="J5327"/>
  <c r="BE5327" s="1"/>
  <c r="BI5276"/>
  <c r="BH5276"/>
  <c r="BG5276"/>
  <c r="BF5276"/>
  <c r="T5276"/>
  <c r="T5275" s="1"/>
  <c r="R5276"/>
  <c r="R5275" s="1"/>
  <c r="P5276"/>
  <c r="P5275" s="1"/>
  <c r="BK5276"/>
  <c r="J5276"/>
  <c r="BE5276" s="1"/>
  <c r="BI5274"/>
  <c r="BH5274"/>
  <c r="BG5274"/>
  <c r="BF5274"/>
  <c r="BE5274"/>
  <c r="T5274"/>
  <c r="R5274"/>
  <c r="P5274"/>
  <c r="BK5274"/>
  <c r="J5274"/>
  <c r="BI5268"/>
  <c r="BH5268"/>
  <c r="BG5268"/>
  <c r="BF5268"/>
  <c r="BE5268"/>
  <c r="T5268"/>
  <c r="R5268"/>
  <c r="P5268"/>
  <c r="BK5268"/>
  <c r="J5268"/>
  <c r="BI5262"/>
  <c r="BH5262"/>
  <c r="BG5262"/>
  <c r="BF5262"/>
  <c r="BE5262"/>
  <c r="T5262"/>
  <c r="R5262"/>
  <c r="P5262"/>
  <c r="BK5262"/>
  <c r="J5262"/>
  <c r="BI5253"/>
  <c r="BH5253"/>
  <c r="BG5253"/>
  <c r="BF5253"/>
  <c r="BE5253"/>
  <c r="T5253"/>
  <c r="R5253"/>
  <c r="P5253"/>
  <c r="BK5253"/>
  <c r="J5253"/>
  <c r="BI5251"/>
  <c r="BH5251"/>
  <c r="BG5251"/>
  <c r="BF5251"/>
  <c r="BE5251"/>
  <c r="T5251"/>
  <c r="R5251"/>
  <c r="P5251"/>
  <c r="BK5251"/>
  <c r="J5251"/>
  <c r="BI5246"/>
  <c r="BH5246"/>
  <c r="BG5246"/>
  <c r="BF5246"/>
  <c r="BE5246"/>
  <c r="T5246"/>
  <c r="R5246"/>
  <c r="P5246"/>
  <c r="BK5246"/>
  <c r="J5246"/>
  <c r="BI5240"/>
  <c r="BH5240"/>
  <c r="BG5240"/>
  <c r="BF5240"/>
  <c r="BE5240"/>
  <c r="T5240"/>
  <c r="R5240"/>
  <c r="P5240"/>
  <c r="BK5240"/>
  <c r="J5240"/>
  <c r="BI5239"/>
  <c r="BH5239"/>
  <c r="BG5239"/>
  <c r="BF5239"/>
  <c r="BE5239"/>
  <c r="T5239"/>
  <c r="R5239"/>
  <c r="P5239"/>
  <c r="BK5239"/>
  <c r="J5239"/>
  <c r="BI5226"/>
  <c r="BH5226"/>
  <c r="BG5226"/>
  <c r="BF5226"/>
  <c r="BE5226"/>
  <c r="T5226"/>
  <c r="R5226"/>
  <c r="P5226"/>
  <c r="BK5226"/>
  <c r="J5226"/>
  <c r="BI5225"/>
  <c r="BH5225"/>
  <c r="BG5225"/>
  <c r="BF5225"/>
  <c r="BE5225"/>
  <c r="T5225"/>
  <c r="R5225"/>
  <c r="P5225"/>
  <c r="BK5225"/>
  <c r="J5225"/>
  <c r="BI5217"/>
  <c r="BH5217"/>
  <c r="BG5217"/>
  <c r="BF5217"/>
  <c r="BE5217"/>
  <c r="T5217"/>
  <c r="R5217"/>
  <c r="P5217"/>
  <c r="BK5217"/>
  <c r="J5217"/>
  <c r="BI5210"/>
  <c r="BH5210"/>
  <c r="BG5210"/>
  <c r="BF5210"/>
  <c r="BE5210"/>
  <c r="T5210"/>
  <c r="R5210"/>
  <c r="P5210"/>
  <c r="BK5210"/>
  <c r="J5210"/>
  <c r="BI5202"/>
  <c r="BH5202"/>
  <c r="BG5202"/>
  <c r="BF5202"/>
  <c r="BE5202"/>
  <c r="T5202"/>
  <c r="R5202"/>
  <c r="P5202"/>
  <c r="BK5202"/>
  <c r="J5202"/>
  <c r="BI5191"/>
  <c r="BH5191"/>
  <c r="BG5191"/>
  <c r="BF5191"/>
  <c r="BE5191"/>
  <c r="T5191"/>
  <c r="T5190" s="1"/>
  <c r="R5191"/>
  <c r="R5190" s="1"/>
  <c r="P5191"/>
  <c r="P5190" s="1"/>
  <c r="BK5191"/>
  <c r="BK5190" s="1"/>
  <c r="J5190" s="1"/>
  <c r="J101" s="1"/>
  <c r="J5191"/>
  <c r="BI5189"/>
  <c r="BH5189"/>
  <c r="BG5189"/>
  <c r="BF5189"/>
  <c r="T5189"/>
  <c r="R5189"/>
  <c r="P5189"/>
  <c r="BK5189"/>
  <c r="J5189"/>
  <c r="BE5189" s="1"/>
  <c r="BI5145"/>
  <c r="BH5145"/>
  <c r="BG5145"/>
  <c r="BF5145"/>
  <c r="T5145"/>
  <c r="R5145"/>
  <c r="P5145"/>
  <c r="BK5145"/>
  <c r="J5145"/>
  <c r="BE5145" s="1"/>
  <c r="BI5137"/>
  <c r="BH5137"/>
  <c r="BG5137"/>
  <c r="BF5137"/>
  <c r="T5137"/>
  <c r="R5137"/>
  <c r="P5137"/>
  <c r="BK5137"/>
  <c r="J5137"/>
  <c r="BE5137" s="1"/>
  <c r="BI5135"/>
  <c r="BH5135"/>
  <c r="BG5135"/>
  <c r="BF5135"/>
  <c r="T5135"/>
  <c r="R5135"/>
  <c r="P5135"/>
  <c r="BK5135"/>
  <c r="J5135"/>
  <c r="BE5135" s="1"/>
  <c r="BI5128"/>
  <c r="BH5128"/>
  <c r="BG5128"/>
  <c r="BF5128"/>
  <c r="T5128"/>
  <c r="R5128"/>
  <c r="P5128"/>
  <c r="BK5128"/>
  <c r="J5128"/>
  <c r="BE5128" s="1"/>
  <c r="BI5126"/>
  <c r="BH5126"/>
  <c r="BG5126"/>
  <c r="BF5126"/>
  <c r="T5126"/>
  <c r="R5126"/>
  <c r="P5126"/>
  <c r="BK5126"/>
  <c r="J5126"/>
  <c r="BE5126" s="1"/>
  <c r="BI5098"/>
  <c r="BH5098"/>
  <c r="BG5098"/>
  <c r="BF5098"/>
  <c r="T5098"/>
  <c r="R5098"/>
  <c r="P5098"/>
  <c r="BK5098"/>
  <c r="J5098"/>
  <c r="BE5098" s="1"/>
  <c r="BI5071"/>
  <c r="BH5071"/>
  <c r="BG5071"/>
  <c r="BF5071"/>
  <c r="T5071"/>
  <c r="R5071"/>
  <c r="P5071"/>
  <c r="BK5071"/>
  <c r="J5071"/>
  <c r="BE5071" s="1"/>
  <c r="BI5052"/>
  <c r="BH5052"/>
  <c r="BG5052"/>
  <c r="BF5052"/>
  <c r="T5052"/>
  <c r="R5052"/>
  <c r="P5052"/>
  <c r="BK5052"/>
  <c r="J5052"/>
  <c r="BE5052" s="1"/>
  <c r="BI5030"/>
  <c r="BH5030"/>
  <c r="BG5030"/>
  <c r="BF5030"/>
  <c r="T5030"/>
  <c r="R5030"/>
  <c r="P5030"/>
  <c r="BK5030"/>
  <c r="J5030"/>
  <c r="BE5030" s="1"/>
  <c r="BI4997"/>
  <c r="BH4997"/>
  <c r="BG4997"/>
  <c r="BF4997"/>
  <c r="T4997"/>
  <c r="R4997"/>
  <c r="P4997"/>
  <c r="BK4997"/>
  <c r="J4997"/>
  <c r="BE4997" s="1"/>
  <c r="BI4991"/>
  <c r="BH4991"/>
  <c r="BG4991"/>
  <c r="BF4991"/>
  <c r="T4991"/>
  <c r="R4991"/>
  <c r="P4991"/>
  <c r="BK4991"/>
  <c r="J4991"/>
  <c r="BE4991" s="1"/>
  <c r="BI4981"/>
  <c r="BH4981"/>
  <c r="BG4981"/>
  <c r="BF4981"/>
  <c r="T4981"/>
  <c r="R4981"/>
  <c r="P4981"/>
  <c r="BK4981"/>
  <c r="J4981"/>
  <c r="BE4981" s="1"/>
  <c r="BI4975"/>
  <c r="BH4975"/>
  <c r="BG4975"/>
  <c r="BF4975"/>
  <c r="T4975"/>
  <c r="R4975"/>
  <c r="P4975"/>
  <c r="BK4975"/>
  <c r="J4975"/>
  <c r="BE4975" s="1"/>
  <c r="BI4965"/>
  <c r="BH4965"/>
  <c r="BG4965"/>
  <c r="BF4965"/>
  <c r="T4965"/>
  <c r="R4965"/>
  <c r="P4965"/>
  <c r="BK4965"/>
  <c r="J4965"/>
  <c r="BE4965" s="1"/>
  <c r="BI4953"/>
  <c r="BH4953"/>
  <c r="BG4953"/>
  <c r="BF4953"/>
  <c r="T4953"/>
  <c r="R4953"/>
  <c r="P4953"/>
  <c r="BK4953"/>
  <c r="J4953"/>
  <c r="BE4953" s="1"/>
  <c r="BI4947"/>
  <c r="BH4947"/>
  <c r="BG4947"/>
  <c r="BF4947"/>
  <c r="T4947"/>
  <c r="R4947"/>
  <c r="P4947"/>
  <c r="BK4947"/>
  <c r="J4947"/>
  <c r="BE4947" s="1"/>
  <c r="BI4907"/>
  <c r="BH4907"/>
  <c r="BG4907"/>
  <c r="BF4907"/>
  <c r="T4907"/>
  <c r="T4906" s="1"/>
  <c r="R4907"/>
  <c r="R4906" s="1"/>
  <c r="P4907"/>
  <c r="P4906" s="1"/>
  <c r="BK4907"/>
  <c r="BK4906" s="1"/>
  <c r="J4906" s="1"/>
  <c r="J100" s="1"/>
  <c r="J4907"/>
  <c r="BE4907" s="1"/>
  <c r="BI4901"/>
  <c r="BH4901"/>
  <c r="BG4901"/>
  <c r="BF4901"/>
  <c r="BE4901"/>
  <c r="T4901"/>
  <c r="R4901"/>
  <c r="P4901"/>
  <c r="BK4901"/>
  <c r="J4901"/>
  <c r="BI4896"/>
  <c r="BH4896"/>
  <c r="BG4896"/>
  <c r="BF4896"/>
  <c r="BE4896"/>
  <c r="T4896"/>
  <c r="R4896"/>
  <c r="P4896"/>
  <c r="BK4896"/>
  <c r="J4896"/>
  <c r="BI4891"/>
  <c r="BH4891"/>
  <c r="BG4891"/>
  <c r="BF4891"/>
  <c r="BE4891"/>
  <c r="T4891"/>
  <c r="R4891"/>
  <c r="P4891"/>
  <c r="BK4891"/>
  <c r="J4891"/>
  <c r="BI4886"/>
  <c r="BH4886"/>
  <c r="BG4886"/>
  <c r="BF4886"/>
  <c r="BE4886"/>
  <c r="T4886"/>
  <c r="R4886"/>
  <c r="P4886"/>
  <c r="BK4886"/>
  <c r="J4886"/>
  <c r="BI4881"/>
  <c r="BH4881"/>
  <c r="BG4881"/>
  <c r="BF4881"/>
  <c r="BE4881"/>
  <c r="T4881"/>
  <c r="R4881"/>
  <c r="P4881"/>
  <c r="BK4881"/>
  <c r="J4881"/>
  <c r="BI4876"/>
  <c r="BH4876"/>
  <c r="BG4876"/>
  <c r="BF4876"/>
  <c r="BE4876"/>
  <c r="T4876"/>
  <c r="R4876"/>
  <c r="P4876"/>
  <c r="BK4876"/>
  <c r="J4876"/>
  <c r="BI4871"/>
  <c r="BH4871"/>
  <c r="BG4871"/>
  <c r="BF4871"/>
  <c r="BE4871"/>
  <c r="T4871"/>
  <c r="T4870" s="1"/>
  <c r="R4871"/>
  <c r="R4870" s="1"/>
  <c r="P4871"/>
  <c r="P4870" s="1"/>
  <c r="BK4871"/>
  <c r="BK4870" s="1"/>
  <c r="J4870" s="1"/>
  <c r="J99" s="1"/>
  <c r="J4871"/>
  <c r="BI4865"/>
  <c r="BH4865"/>
  <c r="BG4865"/>
  <c r="BF4865"/>
  <c r="T4865"/>
  <c r="R4865"/>
  <c r="P4865"/>
  <c r="BK4865"/>
  <c r="J4865"/>
  <c r="BE4865" s="1"/>
  <c r="BI4860"/>
  <c r="BH4860"/>
  <c r="BG4860"/>
  <c r="BF4860"/>
  <c r="T4860"/>
  <c r="R4860"/>
  <c r="P4860"/>
  <c r="BK4860"/>
  <c r="J4860"/>
  <c r="BE4860" s="1"/>
  <c r="BI4855"/>
  <c r="BH4855"/>
  <c r="BG4855"/>
  <c r="BF4855"/>
  <c r="T4855"/>
  <c r="R4855"/>
  <c r="P4855"/>
  <c r="BK4855"/>
  <c r="J4855"/>
  <c r="BE4855" s="1"/>
  <c r="BI4850"/>
  <c r="BH4850"/>
  <c r="BG4850"/>
  <c r="BF4850"/>
  <c r="T4850"/>
  <c r="R4850"/>
  <c r="P4850"/>
  <c r="BK4850"/>
  <c r="J4850"/>
  <c r="BE4850" s="1"/>
  <c r="BI4845"/>
  <c r="BH4845"/>
  <c r="BG4845"/>
  <c r="BF4845"/>
  <c r="T4845"/>
  <c r="R4845"/>
  <c r="P4845"/>
  <c r="BK4845"/>
  <c r="J4845"/>
  <c r="BE4845" s="1"/>
  <c r="BI4840"/>
  <c r="BH4840"/>
  <c r="BG4840"/>
  <c r="BF4840"/>
  <c r="T4840"/>
  <c r="R4840"/>
  <c r="P4840"/>
  <c r="BK4840"/>
  <c r="J4840"/>
  <c r="BE4840" s="1"/>
  <c r="BI4835"/>
  <c r="BH4835"/>
  <c r="BG4835"/>
  <c r="BF4835"/>
  <c r="T4835"/>
  <c r="R4835"/>
  <c r="P4835"/>
  <c r="BK4835"/>
  <c r="J4835"/>
  <c r="BE4835" s="1"/>
  <c r="BI4830"/>
  <c r="BH4830"/>
  <c r="BG4830"/>
  <c r="BF4830"/>
  <c r="T4830"/>
  <c r="R4830"/>
  <c r="P4830"/>
  <c r="BK4830"/>
  <c r="J4830"/>
  <c r="BE4830" s="1"/>
  <c r="BI4825"/>
  <c r="BH4825"/>
  <c r="BG4825"/>
  <c r="BF4825"/>
  <c r="T4825"/>
  <c r="R4825"/>
  <c r="P4825"/>
  <c r="BK4825"/>
  <c r="J4825"/>
  <c r="BE4825" s="1"/>
  <c r="BI4820"/>
  <c r="BH4820"/>
  <c r="BG4820"/>
  <c r="BF4820"/>
  <c r="T4820"/>
  <c r="R4820"/>
  <c r="P4820"/>
  <c r="BK4820"/>
  <c r="J4820"/>
  <c r="BE4820" s="1"/>
  <c r="BI4815"/>
  <c r="BH4815"/>
  <c r="BG4815"/>
  <c r="BF4815"/>
  <c r="T4815"/>
  <c r="R4815"/>
  <c r="P4815"/>
  <c r="BK4815"/>
  <c r="J4815"/>
  <c r="BE4815" s="1"/>
  <c r="BI4810"/>
  <c r="BH4810"/>
  <c r="BG4810"/>
  <c r="BF4810"/>
  <c r="T4810"/>
  <c r="R4810"/>
  <c r="P4810"/>
  <c r="BK4810"/>
  <c r="J4810"/>
  <c r="BE4810" s="1"/>
  <c r="BI4805"/>
  <c r="BH4805"/>
  <c r="BG4805"/>
  <c r="BF4805"/>
  <c r="T4805"/>
  <c r="R4805"/>
  <c r="P4805"/>
  <c r="BK4805"/>
  <c r="J4805"/>
  <c r="BE4805" s="1"/>
  <c r="BI4800"/>
  <c r="BH4800"/>
  <c r="BG4800"/>
  <c r="BF4800"/>
  <c r="T4800"/>
  <c r="R4800"/>
  <c r="P4800"/>
  <c r="BK4800"/>
  <c r="J4800"/>
  <c r="BE4800" s="1"/>
  <c r="BI4795"/>
  <c r="BH4795"/>
  <c r="BG4795"/>
  <c r="BF4795"/>
  <c r="T4795"/>
  <c r="R4795"/>
  <c r="P4795"/>
  <c r="BK4795"/>
  <c r="J4795"/>
  <c r="BE4795" s="1"/>
  <c r="BI4790"/>
  <c r="BH4790"/>
  <c r="BG4790"/>
  <c r="BF4790"/>
  <c r="T4790"/>
  <c r="R4790"/>
  <c r="P4790"/>
  <c r="BK4790"/>
  <c r="J4790"/>
  <c r="BE4790" s="1"/>
  <c r="BI4785"/>
  <c r="BH4785"/>
  <c r="BG4785"/>
  <c r="BF4785"/>
  <c r="T4785"/>
  <c r="R4785"/>
  <c r="P4785"/>
  <c r="BK4785"/>
  <c r="J4785"/>
  <c r="BE4785" s="1"/>
  <c r="BI4780"/>
  <c r="BH4780"/>
  <c r="BG4780"/>
  <c r="BF4780"/>
  <c r="T4780"/>
  <c r="R4780"/>
  <c r="P4780"/>
  <c r="BK4780"/>
  <c r="J4780"/>
  <c r="BE4780" s="1"/>
  <c r="BI4775"/>
  <c r="BH4775"/>
  <c r="BG4775"/>
  <c r="BF4775"/>
  <c r="T4775"/>
  <c r="R4775"/>
  <c r="P4775"/>
  <c r="BK4775"/>
  <c r="J4775"/>
  <c r="BE4775" s="1"/>
  <c r="BI4770"/>
  <c r="BH4770"/>
  <c r="BG4770"/>
  <c r="BF4770"/>
  <c r="T4770"/>
  <c r="R4770"/>
  <c r="P4770"/>
  <c r="BK4770"/>
  <c r="J4770"/>
  <c r="BE4770" s="1"/>
  <c r="BI4765"/>
  <c r="BH4765"/>
  <c r="BG4765"/>
  <c r="BF4765"/>
  <c r="T4765"/>
  <c r="R4765"/>
  <c r="P4765"/>
  <c r="BK4765"/>
  <c r="J4765"/>
  <c r="BE4765" s="1"/>
  <c r="BI4760"/>
  <c r="BH4760"/>
  <c r="BG4760"/>
  <c r="BF4760"/>
  <c r="T4760"/>
  <c r="T4759" s="1"/>
  <c r="R4760"/>
  <c r="R4759" s="1"/>
  <c r="P4760"/>
  <c r="P4759" s="1"/>
  <c r="BK4760"/>
  <c r="BK4759" s="1"/>
  <c r="J4759" s="1"/>
  <c r="J98" s="1"/>
  <c r="J4760"/>
  <c r="BE4760" s="1"/>
  <c r="BI4754"/>
  <c r="BH4754"/>
  <c r="BG4754"/>
  <c r="BF4754"/>
  <c r="BE4754"/>
  <c r="T4754"/>
  <c r="R4754"/>
  <c r="P4754"/>
  <c r="BK4754"/>
  <c r="J4754"/>
  <c r="BI4749"/>
  <c r="BH4749"/>
  <c r="BG4749"/>
  <c r="BF4749"/>
  <c r="BE4749"/>
  <c r="T4749"/>
  <c r="R4749"/>
  <c r="P4749"/>
  <c r="BK4749"/>
  <c r="J4749"/>
  <c r="BI4744"/>
  <c r="BH4744"/>
  <c r="BG4744"/>
  <c r="BF4744"/>
  <c r="BE4744"/>
  <c r="T4744"/>
  <c r="R4744"/>
  <c r="P4744"/>
  <c r="BK4744"/>
  <c r="J4744"/>
  <c r="BI4739"/>
  <c r="BH4739"/>
  <c r="BG4739"/>
  <c r="BF4739"/>
  <c r="BE4739"/>
  <c r="T4739"/>
  <c r="T4738" s="1"/>
  <c r="R4739"/>
  <c r="R4738" s="1"/>
  <c r="P4739"/>
  <c r="P4738" s="1"/>
  <c r="BK4739"/>
  <c r="BK4738" s="1"/>
  <c r="J4738" s="1"/>
  <c r="J97" s="1"/>
  <c r="J4739"/>
  <c r="BI4733"/>
  <c r="BH4733"/>
  <c r="BG4733"/>
  <c r="BF4733"/>
  <c r="T4733"/>
  <c r="R4733"/>
  <c r="P4733"/>
  <c r="BK4733"/>
  <c r="J4733"/>
  <c r="BE4733" s="1"/>
  <c r="BI4728"/>
  <c r="BH4728"/>
  <c r="BG4728"/>
  <c r="BF4728"/>
  <c r="T4728"/>
  <c r="R4728"/>
  <c r="P4728"/>
  <c r="BK4728"/>
  <c r="J4728"/>
  <c r="BE4728" s="1"/>
  <c r="BI4723"/>
  <c r="BH4723"/>
  <c r="BG4723"/>
  <c r="BF4723"/>
  <c r="T4723"/>
  <c r="R4723"/>
  <c r="P4723"/>
  <c r="BK4723"/>
  <c r="J4723"/>
  <c r="BE4723" s="1"/>
  <c r="BI4718"/>
  <c r="BH4718"/>
  <c r="BG4718"/>
  <c r="BF4718"/>
  <c r="T4718"/>
  <c r="R4718"/>
  <c r="P4718"/>
  <c r="BK4718"/>
  <c r="J4718"/>
  <c r="BE4718" s="1"/>
  <c r="BI4713"/>
  <c r="BH4713"/>
  <c r="BG4713"/>
  <c r="BF4713"/>
  <c r="T4713"/>
  <c r="R4713"/>
  <c r="P4713"/>
  <c r="BK4713"/>
  <c r="J4713"/>
  <c r="BE4713" s="1"/>
  <c r="BI4708"/>
  <c r="BH4708"/>
  <c r="BG4708"/>
  <c r="BF4708"/>
  <c r="T4708"/>
  <c r="R4708"/>
  <c r="P4708"/>
  <c r="BK4708"/>
  <c r="J4708"/>
  <c r="BE4708" s="1"/>
  <c r="BI4703"/>
  <c r="BH4703"/>
  <c r="BG4703"/>
  <c r="BF4703"/>
  <c r="T4703"/>
  <c r="R4703"/>
  <c r="P4703"/>
  <c r="BK4703"/>
  <c r="J4703"/>
  <c r="BE4703" s="1"/>
  <c r="BI4698"/>
  <c r="BH4698"/>
  <c r="BG4698"/>
  <c r="BF4698"/>
  <c r="T4698"/>
  <c r="R4698"/>
  <c r="P4698"/>
  <c r="BK4698"/>
  <c r="J4698"/>
  <c r="BE4698" s="1"/>
  <c r="BI4693"/>
  <c r="BH4693"/>
  <c r="BG4693"/>
  <c r="BF4693"/>
  <c r="T4693"/>
  <c r="R4693"/>
  <c r="P4693"/>
  <c r="BK4693"/>
  <c r="J4693"/>
  <c r="BE4693" s="1"/>
  <c r="BI4688"/>
  <c r="BH4688"/>
  <c r="BG4688"/>
  <c r="BF4688"/>
  <c r="T4688"/>
  <c r="R4688"/>
  <c r="P4688"/>
  <c r="BK4688"/>
  <c r="J4688"/>
  <c r="BE4688" s="1"/>
  <c r="BI4683"/>
  <c r="BH4683"/>
  <c r="BG4683"/>
  <c r="BF4683"/>
  <c r="T4683"/>
  <c r="R4683"/>
  <c r="P4683"/>
  <c r="BK4683"/>
  <c r="J4683"/>
  <c r="BE4683" s="1"/>
  <c r="BI4678"/>
  <c r="BH4678"/>
  <c r="BG4678"/>
  <c r="BF4678"/>
  <c r="T4678"/>
  <c r="T4677" s="1"/>
  <c r="R4678"/>
  <c r="R4677" s="1"/>
  <c r="P4678"/>
  <c r="P4677" s="1"/>
  <c r="BK4678"/>
  <c r="BK4677" s="1"/>
  <c r="J4677" s="1"/>
  <c r="J96" s="1"/>
  <c r="J4678"/>
  <c r="BE4678" s="1"/>
  <c r="BI4673"/>
  <c r="BH4673"/>
  <c r="BG4673"/>
  <c r="BF4673"/>
  <c r="BE4673"/>
  <c r="T4673"/>
  <c r="R4673"/>
  <c r="P4673"/>
  <c r="BK4673"/>
  <c r="J4673"/>
  <c r="BI4669"/>
  <c r="BH4669"/>
  <c r="BG4669"/>
  <c r="BF4669"/>
  <c r="BE4669"/>
  <c r="T4669"/>
  <c r="R4669"/>
  <c r="P4669"/>
  <c r="BK4669"/>
  <c r="J4669"/>
  <c r="BI4665"/>
  <c r="BH4665"/>
  <c r="BG4665"/>
  <c r="BF4665"/>
  <c r="BE4665"/>
  <c r="T4665"/>
  <c r="R4665"/>
  <c r="P4665"/>
  <c r="BK4665"/>
  <c r="J4665"/>
  <c r="BI4661"/>
  <c r="BH4661"/>
  <c r="BG4661"/>
  <c r="BF4661"/>
  <c r="BE4661"/>
  <c r="T4661"/>
  <c r="R4661"/>
  <c r="P4661"/>
  <c r="BK4661"/>
  <c r="J4661"/>
  <c r="BI4657"/>
  <c r="BH4657"/>
  <c r="BG4657"/>
  <c r="BF4657"/>
  <c r="BE4657"/>
  <c r="T4657"/>
  <c r="R4657"/>
  <c r="P4657"/>
  <c r="BK4657"/>
  <c r="J4657"/>
  <c r="BI4653"/>
  <c r="BH4653"/>
  <c r="BG4653"/>
  <c r="BF4653"/>
  <c r="BE4653"/>
  <c r="T4653"/>
  <c r="R4653"/>
  <c r="P4653"/>
  <c r="BK4653"/>
  <c r="J4653"/>
  <c r="BI4649"/>
  <c r="BH4649"/>
  <c r="BG4649"/>
  <c r="BF4649"/>
  <c r="BE4649"/>
  <c r="T4649"/>
  <c r="R4649"/>
  <c r="P4649"/>
  <c r="BK4649"/>
  <c r="J4649"/>
  <c r="BI4645"/>
  <c r="BH4645"/>
  <c r="BG4645"/>
  <c r="BF4645"/>
  <c r="BE4645"/>
  <c r="T4645"/>
  <c r="R4645"/>
  <c r="P4645"/>
  <c r="BK4645"/>
  <c r="J4645"/>
  <c r="BI4641"/>
  <c r="BH4641"/>
  <c r="BG4641"/>
  <c r="BF4641"/>
  <c r="BE4641"/>
  <c r="T4641"/>
  <c r="R4641"/>
  <c r="P4641"/>
  <c r="BK4641"/>
  <c r="J4641"/>
  <c r="BI4637"/>
  <c r="BH4637"/>
  <c r="BG4637"/>
  <c r="BF4637"/>
  <c r="BE4637"/>
  <c r="T4637"/>
  <c r="R4637"/>
  <c r="P4637"/>
  <c r="BK4637"/>
  <c r="J4637"/>
  <c r="BI4632"/>
  <c r="BH4632"/>
  <c r="BG4632"/>
  <c r="BF4632"/>
  <c r="BE4632"/>
  <c r="T4632"/>
  <c r="R4632"/>
  <c r="P4632"/>
  <c r="BK4632"/>
  <c r="J4632"/>
  <c r="BI4627"/>
  <c r="BH4627"/>
  <c r="BG4627"/>
  <c r="BF4627"/>
  <c r="BE4627"/>
  <c r="T4627"/>
  <c r="R4627"/>
  <c r="P4627"/>
  <c r="BK4627"/>
  <c r="J4627"/>
  <c r="BI4622"/>
  <c r="BH4622"/>
  <c r="BG4622"/>
  <c r="BF4622"/>
  <c r="BE4622"/>
  <c r="T4622"/>
  <c r="R4622"/>
  <c r="P4622"/>
  <c r="BK4622"/>
  <c r="J4622"/>
  <c r="BI4617"/>
  <c r="BH4617"/>
  <c r="BG4617"/>
  <c r="BF4617"/>
  <c r="BE4617"/>
  <c r="T4617"/>
  <c r="R4617"/>
  <c r="P4617"/>
  <c r="BK4617"/>
  <c r="J4617"/>
  <c r="BI4612"/>
  <c r="BH4612"/>
  <c r="BG4612"/>
  <c r="BF4612"/>
  <c r="BE4612"/>
  <c r="T4612"/>
  <c r="R4612"/>
  <c r="P4612"/>
  <c r="BK4612"/>
  <c r="J4612"/>
  <c r="BI4607"/>
  <c r="BH4607"/>
  <c r="BG4607"/>
  <c r="BF4607"/>
  <c r="BE4607"/>
  <c r="T4607"/>
  <c r="R4607"/>
  <c r="P4607"/>
  <c r="BK4607"/>
  <c r="J4607"/>
  <c r="BI4602"/>
  <c r="BH4602"/>
  <c r="BG4602"/>
  <c r="BF4602"/>
  <c r="BE4602"/>
  <c r="T4602"/>
  <c r="R4602"/>
  <c r="P4602"/>
  <c r="BK4602"/>
  <c r="J4602"/>
  <c r="BI4597"/>
  <c r="BH4597"/>
  <c r="BG4597"/>
  <c r="BF4597"/>
  <c r="BE4597"/>
  <c r="T4597"/>
  <c r="R4597"/>
  <c r="P4597"/>
  <c r="BK4597"/>
  <c r="J4597"/>
  <c r="BI4592"/>
  <c r="BH4592"/>
  <c r="BG4592"/>
  <c r="BF4592"/>
  <c r="BE4592"/>
  <c r="T4592"/>
  <c r="R4592"/>
  <c r="P4592"/>
  <c r="BK4592"/>
  <c r="J4592"/>
  <c r="BI4587"/>
  <c r="BH4587"/>
  <c r="BG4587"/>
  <c r="BF4587"/>
  <c r="BE4587"/>
  <c r="T4587"/>
  <c r="R4587"/>
  <c r="P4587"/>
  <c r="BK4587"/>
  <c r="J4587"/>
  <c r="BI4582"/>
  <c r="BH4582"/>
  <c r="BG4582"/>
  <c r="BF4582"/>
  <c r="BE4582"/>
  <c r="T4582"/>
  <c r="R4582"/>
  <c r="P4582"/>
  <c r="BK4582"/>
  <c r="J4582"/>
  <c r="BI4577"/>
  <c r="BH4577"/>
  <c r="BG4577"/>
  <c r="BF4577"/>
  <c r="BE4577"/>
  <c r="T4577"/>
  <c r="R4577"/>
  <c r="P4577"/>
  <c r="BK4577"/>
  <c r="J4577"/>
  <c r="BI4573"/>
  <c r="BH4573"/>
  <c r="BG4573"/>
  <c r="BF4573"/>
  <c r="BE4573"/>
  <c r="T4573"/>
  <c r="R4573"/>
  <c r="P4573"/>
  <c r="BK4573"/>
  <c r="J4573"/>
  <c r="BI4569"/>
  <c r="BH4569"/>
  <c r="BG4569"/>
  <c r="BF4569"/>
  <c r="BE4569"/>
  <c r="T4569"/>
  <c r="R4569"/>
  <c r="P4569"/>
  <c r="BK4569"/>
  <c r="J4569"/>
  <c r="BI4565"/>
  <c r="BH4565"/>
  <c r="BG4565"/>
  <c r="BF4565"/>
  <c r="BE4565"/>
  <c r="T4565"/>
  <c r="R4565"/>
  <c r="P4565"/>
  <c r="BK4565"/>
  <c r="J4565"/>
  <c r="BI4560"/>
  <c r="BH4560"/>
  <c r="BG4560"/>
  <c r="BF4560"/>
  <c r="BE4560"/>
  <c r="T4560"/>
  <c r="R4560"/>
  <c r="P4560"/>
  <c r="BK4560"/>
  <c r="J4560"/>
  <c r="BI4556"/>
  <c r="BH4556"/>
  <c r="BG4556"/>
  <c r="BF4556"/>
  <c r="BE4556"/>
  <c r="T4556"/>
  <c r="R4556"/>
  <c r="P4556"/>
  <c r="BK4556"/>
  <c r="J4556"/>
  <c r="BI4552"/>
  <c r="BH4552"/>
  <c r="BG4552"/>
  <c r="BF4552"/>
  <c r="BE4552"/>
  <c r="T4552"/>
  <c r="R4552"/>
  <c r="P4552"/>
  <c r="BK4552"/>
  <c r="J4552"/>
  <c r="BI4548"/>
  <c r="BH4548"/>
  <c r="BG4548"/>
  <c r="BF4548"/>
  <c r="BE4548"/>
  <c r="T4548"/>
  <c r="R4548"/>
  <c r="P4548"/>
  <c r="BK4548"/>
  <c r="J4548"/>
  <c r="BI4544"/>
  <c r="BH4544"/>
  <c r="BG4544"/>
  <c r="BF4544"/>
  <c r="BE4544"/>
  <c r="T4544"/>
  <c r="R4544"/>
  <c r="P4544"/>
  <c r="BK4544"/>
  <c r="J4544"/>
  <c r="BI4540"/>
  <c r="BH4540"/>
  <c r="BG4540"/>
  <c r="BF4540"/>
  <c r="BE4540"/>
  <c r="T4540"/>
  <c r="R4540"/>
  <c r="P4540"/>
  <c r="BK4540"/>
  <c r="J4540"/>
  <c r="BI4532"/>
  <c r="BH4532"/>
  <c r="BG4532"/>
  <c r="BF4532"/>
  <c r="BE4532"/>
  <c r="T4532"/>
  <c r="R4532"/>
  <c r="P4532"/>
  <c r="BK4532"/>
  <c r="J4532"/>
  <c r="BI4528"/>
  <c r="BH4528"/>
  <c r="BG4528"/>
  <c r="BF4528"/>
  <c r="BE4528"/>
  <c r="T4528"/>
  <c r="R4528"/>
  <c r="P4528"/>
  <c r="BK4528"/>
  <c r="J4528"/>
  <c r="BI4524"/>
  <c r="BH4524"/>
  <c r="BG4524"/>
  <c r="BF4524"/>
  <c r="BE4524"/>
  <c r="T4524"/>
  <c r="R4524"/>
  <c r="P4524"/>
  <c r="BK4524"/>
  <c r="J4524"/>
  <c r="BI4520"/>
  <c r="BH4520"/>
  <c r="BG4520"/>
  <c r="BF4520"/>
  <c r="BE4520"/>
  <c r="T4520"/>
  <c r="R4520"/>
  <c r="P4520"/>
  <c r="BK4520"/>
  <c r="J4520"/>
  <c r="BI4516"/>
  <c r="BH4516"/>
  <c r="BG4516"/>
  <c r="BF4516"/>
  <c r="BE4516"/>
  <c r="T4516"/>
  <c r="R4516"/>
  <c r="P4516"/>
  <c r="BK4516"/>
  <c r="J4516"/>
  <c r="BI4512"/>
  <c r="BH4512"/>
  <c r="BG4512"/>
  <c r="BF4512"/>
  <c r="BE4512"/>
  <c r="T4512"/>
  <c r="R4512"/>
  <c r="P4512"/>
  <c r="BK4512"/>
  <c r="J4512"/>
  <c r="BI4506"/>
  <c r="BH4506"/>
  <c r="BG4506"/>
  <c r="BF4506"/>
  <c r="BE4506"/>
  <c r="T4506"/>
  <c r="R4506"/>
  <c r="P4506"/>
  <c r="BK4506"/>
  <c r="J4506"/>
  <c r="BI4502"/>
  <c r="BH4502"/>
  <c r="BG4502"/>
  <c r="BF4502"/>
  <c r="BE4502"/>
  <c r="T4502"/>
  <c r="R4502"/>
  <c r="P4502"/>
  <c r="BK4502"/>
  <c r="J4502"/>
  <c r="BI4496"/>
  <c r="BH4496"/>
  <c r="BG4496"/>
  <c r="BF4496"/>
  <c r="BE4496"/>
  <c r="T4496"/>
  <c r="R4496"/>
  <c r="P4496"/>
  <c r="BK4496"/>
  <c r="J4496"/>
  <c r="BI4489"/>
  <c r="BH4489"/>
  <c r="BG4489"/>
  <c r="BF4489"/>
  <c r="BE4489"/>
  <c r="T4489"/>
  <c r="R4489"/>
  <c r="P4489"/>
  <c r="BK4489"/>
  <c r="J4489"/>
  <c r="BI4485"/>
  <c r="BH4485"/>
  <c r="BG4485"/>
  <c r="BF4485"/>
  <c r="BE4485"/>
  <c r="T4485"/>
  <c r="R4485"/>
  <c r="P4485"/>
  <c r="BK4485"/>
  <c r="J4485"/>
  <c r="BI4481"/>
  <c r="BH4481"/>
  <c r="BG4481"/>
  <c r="BF4481"/>
  <c r="BE4481"/>
  <c r="T4481"/>
  <c r="R4481"/>
  <c r="P4481"/>
  <c r="BK4481"/>
  <c r="J4481"/>
  <c r="BI4477"/>
  <c r="BH4477"/>
  <c r="BG4477"/>
  <c r="BF4477"/>
  <c r="BE4477"/>
  <c r="T4477"/>
  <c r="R4477"/>
  <c r="P4477"/>
  <c r="BK4477"/>
  <c r="J4477"/>
  <c r="BI4473"/>
  <c r="BH4473"/>
  <c r="BG4473"/>
  <c r="BF4473"/>
  <c r="BE4473"/>
  <c r="T4473"/>
  <c r="R4473"/>
  <c r="P4473"/>
  <c r="BK4473"/>
  <c r="J4473"/>
  <c r="BI4469"/>
  <c r="BH4469"/>
  <c r="BG4469"/>
  <c r="BF4469"/>
  <c r="BE4469"/>
  <c r="T4469"/>
  <c r="R4469"/>
  <c r="P4469"/>
  <c r="BK4469"/>
  <c r="J4469"/>
  <c r="BI4465"/>
  <c r="BH4465"/>
  <c r="BG4465"/>
  <c r="BF4465"/>
  <c r="BE4465"/>
  <c r="T4465"/>
  <c r="T4464" s="1"/>
  <c r="R4465"/>
  <c r="R4464" s="1"/>
  <c r="P4465"/>
  <c r="P4464" s="1"/>
  <c r="BK4465"/>
  <c r="BK4464" s="1"/>
  <c r="J4464" s="1"/>
  <c r="J95" s="1"/>
  <c r="J4465"/>
  <c r="BI4460"/>
  <c r="BH4460"/>
  <c r="BG4460"/>
  <c r="BF4460"/>
  <c r="T4460"/>
  <c r="R4460"/>
  <c r="P4460"/>
  <c r="BK4460"/>
  <c r="J4460"/>
  <c r="BE4460" s="1"/>
  <c r="BI4456"/>
  <c r="BH4456"/>
  <c r="BG4456"/>
  <c r="BF4456"/>
  <c r="T4456"/>
  <c r="R4456"/>
  <c r="P4456"/>
  <c r="BK4456"/>
  <c r="J4456"/>
  <c r="BE4456" s="1"/>
  <c r="BI4452"/>
  <c r="BH4452"/>
  <c r="BG4452"/>
  <c r="BF4452"/>
  <c r="T4452"/>
  <c r="R4452"/>
  <c r="P4452"/>
  <c r="BK4452"/>
  <c r="J4452"/>
  <c r="BE4452" s="1"/>
  <c r="BI4448"/>
  <c r="BH4448"/>
  <c r="BG4448"/>
  <c r="BF4448"/>
  <c r="T4448"/>
  <c r="R4448"/>
  <c r="P4448"/>
  <c r="BK4448"/>
  <c r="J4448"/>
  <c r="BE4448" s="1"/>
  <c r="BI4444"/>
  <c r="BH4444"/>
  <c r="BG4444"/>
  <c r="BF4444"/>
  <c r="T4444"/>
  <c r="R4444"/>
  <c r="P4444"/>
  <c r="BK4444"/>
  <c r="J4444"/>
  <c r="BE4444" s="1"/>
  <c r="BI4440"/>
  <c r="BH4440"/>
  <c r="BG4440"/>
  <c r="BF4440"/>
  <c r="T4440"/>
  <c r="R4440"/>
  <c r="P4440"/>
  <c r="BK4440"/>
  <c r="J4440"/>
  <c r="BE4440" s="1"/>
  <c r="BI4436"/>
  <c r="BH4436"/>
  <c r="BG4436"/>
  <c r="BF4436"/>
  <c r="T4436"/>
  <c r="R4436"/>
  <c r="P4436"/>
  <c r="BK4436"/>
  <c r="J4436"/>
  <c r="BE4436" s="1"/>
  <c r="BI4432"/>
  <c r="BH4432"/>
  <c r="BG4432"/>
  <c r="BF4432"/>
  <c r="T4432"/>
  <c r="R4432"/>
  <c r="P4432"/>
  <c r="BK4432"/>
  <c r="J4432"/>
  <c r="BE4432" s="1"/>
  <c r="BI4428"/>
  <c r="BH4428"/>
  <c r="BG4428"/>
  <c r="BF4428"/>
  <c r="T4428"/>
  <c r="R4428"/>
  <c r="P4428"/>
  <c r="BK4428"/>
  <c r="J4428"/>
  <c r="BE4428" s="1"/>
  <c r="BI4424"/>
  <c r="BH4424"/>
  <c r="BG4424"/>
  <c r="BF4424"/>
  <c r="T4424"/>
  <c r="R4424"/>
  <c r="P4424"/>
  <c r="BK4424"/>
  <c r="J4424"/>
  <c r="BE4424" s="1"/>
  <c r="BI4420"/>
  <c r="BH4420"/>
  <c r="BG4420"/>
  <c r="BF4420"/>
  <c r="T4420"/>
  <c r="R4420"/>
  <c r="P4420"/>
  <c r="BK4420"/>
  <c r="J4420"/>
  <c r="BE4420" s="1"/>
  <c r="BI4416"/>
  <c r="BH4416"/>
  <c r="BG4416"/>
  <c r="BF4416"/>
  <c r="T4416"/>
  <c r="R4416"/>
  <c r="P4416"/>
  <c r="BK4416"/>
  <c r="J4416"/>
  <c r="BE4416" s="1"/>
  <c r="BI4412"/>
  <c r="BH4412"/>
  <c r="BG4412"/>
  <c r="BF4412"/>
  <c r="T4412"/>
  <c r="R4412"/>
  <c r="P4412"/>
  <c r="BK4412"/>
  <c r="J4412"/>
  <c r="BE4412" s="1"/>
  <c r="BI4408"/>
  <c r="BH4408"/>
  <c r="BG4408"/>
  <c r="BF4408"/>
  <c r="T4408"/>
  <c r="R4408"/>
  <c r="P4408"/>
  <c r="BK4408"/>
  <c r="J4408"/>
  <c r="BE4408" s="1"/>
  <c r="BI4404"/>
  <c r="BH4404"/>
  <c r="BG4404"/>
  <c r="BF4404"/>
  <c r="T4404"/>
  <c r="R4404"/>
  <c r="P4404"/>
  <c r="BK4404"/>
  <c r="J4404"/>
  <c r="BE4404" s="1"/>
  <c r="BI4400"/>
  <c r="BH4400"/>
  <c r="BG4400"/>
  <c r="BF4400"/>
  <c r="T4400"/>
  <c r="R4400"/>
  <c r="P4400"/>
  <c r="BK4400"/>
  <c r="J4400"/>
  <c r="BE4400" s="1"/>
  <c r="BI4395"/>
  <c r="BH4395"/>
  <c r="BG4395"/>
  <c r="BF4395"/>
  <c r="T4395"/>
  <c r="R4395"/>
  <c r="P4395"/>
  <c r="BK4395"/>
  <c r="J4395"/>
  <c r="BE4395" s="1"/>
  <c r="BI4390"/>
  <c r="BH4390"/>
  <c r="BG4390"/>
  <c r="BF4390"/>
  <c r="T4390"/>
  <c r="R4390"/>
  <c r="P4390"/>
  <c r="BK4390"/>
  <c r="J4390"/>
  <c r="BE4390" s="1"/>
  <c r="BI4385"/>
  <c r="BH4385"/>
  <c r="BG4385"/>
  <c r="BF4385"/>
  <c r="T4385"/>
  <c r="R4385"/>
  <c r="P4385"/>
  <c r="BK4385"/>
  <c r="J4385"/>
  <c r="BE4385" s="1"/>
  <c r="BI4380"/>
  <c r="BH4380"/>
  <c r="BG4380"/>
  <c r="BF4380"/>
  <c r="T4380"/>
  <c r="R4380"/>
  <c r="P4380"/>
  <c r="BK4380"/>
  <c r="J4380"/>
  <c r="BE4380" s="1"/>
  <c r="BI4374"/>
  <c r="BH4374"/>
  <c r="BG4374"/>
  <c r="BF4374"/>
  <c r="T4374"/>
  <c r="R4374"/>
  <c r="P4374"/>
  <c r="BK4374"/>
  <c r="J4374"/>
  <c r="BE4374" s="1"/>
  <c r="BI4369"/>
  <c r="BH4369"/>
  <c r="BG4369"/>
  <c r="BF4369"/>
  <c r="T4369"/>
  <c r="R4369"/>
  <c r="P4369"/>
  <c r="BK4369"/>
  <c r="J4369"/>
  <c r="BE4369" s="1"/>
  <c r="BI4364"/>
  <c r="BH4364"/>
  <c r="BG4364"/>
  <c r="BF4364"/>
  <c r="T4364"/>
  <c r="R4364"/>
  <c r="P4364"/>
  <c r="BK4364"/>
  <c r="J4364"/>
  <c r="BE4364" s="1"/>
  <c r="BI4359"/>
  <c r="BH4359"/>
  <c r="BG4359"/>
  <c r="BF4359"/>
  <c r="T4359"/>
  <c r="R4359"/>
  <c r="P4359"/>
  <c r="BK4359"/>
  <c r="J4359"/>
  <c r="BE4359" s="1"/>
  <c r="BI4354"/>
  <c r="BH4354"/>
  <c r="BG4354"/>
  <c r="BF4354"/>
  <c r="T4354"/>
  <c r="R4354"/>
  <c r="P4354"/>
  <c r="BK4354"/>
  <c r="J4354"/>
  <c r="BE4354" s="1"/>
  <c r="BI4349"/>
  <c r="BH4349"/>
  <c r="BG4349"/>
  <c r="BF4349"/>
  <c r="T4349"/>
  <c r="T4348" s="1"/>
  <c r="R4349"/>
  <c r="R4348" s="1"/>
  <c r="P4349"/>
  <c r="P4348" s="1"/>
  <c r="BK4349"/>
  <c r="BK4348" s="1"/>
  <c r="J4348" s="1"/>
  <c r="J94" s="1"/>
  <c r="J4349"/>
  <c r="BE4349" s="1"/>
  <c r="BI4343"/>
  <c r="BH4343"/>
  <c r="BG4343"/>
  <c r="BF4343"/>
  <c r="BE4343"/>
  <c r="T4343"/>
  <c r="R4343"/>
  <c r="P4343"/>
  <c r="BK4343"/>
  <c r="J4343"/>
  <c r="BI4338"/>
  <c r="BH4338"/>
  <c r="BG4338"/>
  <c r="BF4338"/>
  <c r="BE4338"/>
  <c r="T4338"/>
  <c r="R4338"/>
  <c r="P4338"/>
  <c r="BK4338"/>
  <c r="J4338"/>
  <c r="BI4333"/>
  <c r="BH4333"/>
  <c r="BG4333"/>
  <c r="BF4333"/>
  <c r="BE4333"/>
  <c r="T4333"/>
  <c r="R4333"/>
  <c r="P4333"/>
  <c r="BK4333"/>
  <c r="J4333"/>
  <c r="BI4328"/>
  <c r="BH4328"/>
  <c r="BG4328"/>
  <c r="BF4328"/>
  <c r="BE4328"/>
  <c r="T4328"/>
  <c r="R4328"/>
  <c r="P4328"/>
  <c r="BK4328"/>
  <c r="J4328"/>
  <c r="BI4323"/>
  <c r="BH4323"/>
  <c r="BG4323"/>
  <c r="BF4323"/>
  <c r="BE4323"/>
  <c r="T4323"/>
  <c r="R4323"/>
  <c r="P4323"/>
  <c r="BK4323"/>
  <c r="J4323"/>
  <c r="BI4318"/>
  <c r="BH4318"/>
  <c r="BG4318"/>
  <c r="BF4318"/>
  <c r="BE4318"/>
  <c r="T4318"/>
  <c r="R4318"/>
  <c r="P4318"/>
  <c r="BK4318"/>
  <c r="J4318"/>
  <c r="BI4313"/>
  <c r="BH4313"/>
  <c r="BG4313"/>
  <c r="BF4313"/>
  <c r="BE4313"/>
  <c r="T4313"/>
  <c r="R4313"/>
  <c r="P4313"/>
  <c r="BK4313"/>
  <c r="J4313"/>
  <c r="BI4308"/>
  <c r="BH4308"/>
  <c r="BG4308"/>
  <c r="BF4308"/>
  <c r="BE4308"/>
  <c r="T4308"/>
  <c r="R4308"/>
  <c r="P4308"/>
  <c r="BK4308"/>
  <c r="J4308"/>
  <c r="BI4303"/>
  <c r="BH4303"/>
  <c r="BG4303"/>
  <c r="BF4303"/>
  <c r="BE4303"/>
  <c r="T4303"/>
  <c r="R4303"/>
  <c r="P4303"/>
  <c r="BK4303"/>
  <c r="J4303"/>
  <c r="BI4298"/>
  <c r="BH4298"/>
  <c r="BG4298"/>
  <c r="BF4298"/>
  <c r="BE4298"/>
  <c r="T4298"/>
  <c r="R4298"/>
  <c r="P4298"/>
  <c r="BK4298"/>
  <c r="J4298"/>
  <c r="BI4293"/>
  <c r="BH4293"/>
  <c r="BG4293"/>
  <c r="BF4293"/>
  <c r="BE4293"/>
  <c r="T4293"/>
  <c r="R4293"/>
  <c r="P4293"/>
  <c r="BK4293"/>
  <c r="J4293"/>
  <c r="BI4288"/>
  <c r="BH4288"/>
  <c r="BG4288"/>
  <c r="BF4288"/>
  <c r="BE4288"/>
  <c r="T4288"/>
  <c r="R4288"/>
  <c r="P4288"/>
  <c r="BK4288"/>
  <c r="J4288"/>
  <c r="BI4283"/>
  <c r="BH4283"/>
  <c r="BG4283"/>
  <c r="BF4283"/>
  <c r="BE4283"/>
  <c r="T4283"/>
  <c r="R4283"/>
  <c r="P4283"/>
  <c r="BK4283"/>
  <c r="J4283"/>
  <c r="BI4278"/>
  <c r="BH4278"/>
  <c r="BG4278"/>
  <c r="BF4278"/>
  <c r="BE4278"/>
  <c r="T4278"/>
  <c r="R4278"/>
  <c r="P4278"/>
  <c r="BK4278"/>
  <c r="J4278"/>
  <c r="BI4273"/>
  <c r="BH4273"/>
  <c r="BG4273"/>
  <c r="BF4273"/>
  <c r="BE4273"/>
  <c r="T4273"/>
  <c r="T4272" s="1"/>
  <c r="R4273"/>
  <c r="R4272" s="1"/>
  <c r="P4273"/>
  <c r="P4272" s="1"/>
  <c r="BK4273"/>
  <c r="BK4272" s="1"/>
  <c r="J4272" s="1"/>
  <c r="J93" s="1"/>
  <c r="J4273"/>
  <c r="BI4267"/>
  <c r="BH4267"/>
  <c r="BG4267"/>
  <c r="BF4267"/>
  <c r="T4267"/>
  <c r="R4267"/>
  <c r="P4267"/>
  <c r="BK4267"/>
  <c r="J4267"/>
  <c r="BE4267" s="1"/>
  <c r="BI4262"/>
  <c r="BH4262"/>
  <c r="BG4262"/>
  <c r="BF4262"/>
  <c r="T4262"/>
  <c r="R4262"/>
  <c r="P4262"/>
  <c r="BK4262"/>
  <c r="J4262"/>
  <c r="BE4262" s="1"/>
  <c r="BI4257"/>
  <c r="BH4257"/>
  <c r="BG4257"/>
  <c r="BF4257"/>
  <c r="T4257"/>
  <c r="R4257"/>
  <c r="P4257"/>
  <c r="BK4257"/>
  <c r="J4257"/>
  <c r="BE4257" s="1"/>
  <c r="BI4252"/>
  <c r="BH4252"/>
  <c r="BG4252"/>
  <c r="BF4252"/>
  <c r="T4252"/>
  <c r="R4252"/>
  <c r="P4252"/>
  <c r="BK4252"/>
  <c r="J4252"/>
  <c r="BE4252" s="1"/>
  <c r="BI4247"/>
  <c r="BH4247"/>
  <c r="BG4247"/>
  <c r="BF4247"/>
  <c r="T4247"/>
  <c r="R4247"/>
  <c r="P4247"/>
  <c r="BK4247"/>
  <c r="J4247"/>
  <c r="BE4247" s="1"/>
  <c r="BI4242"/>
  <c r="BH4242"/>
  <c r="BG4242"/>
  <c r="BF4242"/>
  <c r="T4242"/>
  <c r="R4242"/>
  <c r="P4242"/>
  <c r="BK4242"/>
  <c r="J4242"/>
  <c r="BE4242" s="1"/>
  <c r="BI4237"/>
  <c r="BH4237"/>
  <c r="BG4237"/>
  <c r="BF4237"/>
  <c r="T4237"/>
  <c r="R4237"/>
  <c r="P4237"/>
  <c r="BK4237"/>
  <c r="J4237"/>
  <c r="BE4237" s="1"/>
  <c r="BI4232"/>
  <c r="BH4232"/>
  <c r="BG4232"/>
  <c r="BF4232"/>
  <c r="T4232"/>
  <c r="R4232"/>
  <c r="P4232"/>
  <c r="BK4232"/>
  <c r="J4232"/>
  <c r="BE4232" s="1"/>
  <c r="BI4227"/>
  <c r="BH4227"/>
  <c r="BG4227"/>
  <c r="BF4227"/>
  <c r="T4227"/>
  <c r="R4227"/>
  <c r="P4227"/>
  <c r="BK4227"/>
  <c r="J4227"/>
  <c r="BE4227" s="1"/>
  <c r="BI4222"/>
  <c r="BH4222"/>
  <c r="BG4222"/>
  <c r="BF4222"/>
  <c r="T4222"/>
  <c r="R4222"/>
  <c r="P4222"/>
  <c r="BK4222"/>
  <c r="J4222"/>
  <c r="BE4222" s="1"/>
  <c r="BI4217"/>
  <c r="BH4217"/>
  <c r="BG4217"/>
  <c r="BF4217"/>
  <c r="T4217"/>
  <c r="T4216" s="1"/>
  <c r="R4217"/>
  <c r="R4216" s="1"/>
  <c r="P4217"/>
  <c r="P4216" s="1"/>
  <c r="BK4217"/>
  <c r="BK4216" s="1"/>
  <c r="J4216" s="1"/>
  <c r="J92" s="1"/>
  <c r="J4217"/>
  <c r="BE4217" s="1"/>
  <c r="BI4211"/>
  <c r="BH4211"/>
  <c r="BG4211"/>
  <c r="BF4211"/>
  <c r="BE4211"/>
  <c r="T4211"/>
  <c r="R4211"/>
  <c r="P4211"/>
  <c r="BK4211"/>
  <c r="J4211"/>
  <c r="BI4206"/>
  <c r="BH4206"/>
  <c r="BG4206"/>
  <c r="BF4206"/>
  <c r="BE4206"/>
  <c r="T4206"/>
  <c r="R4206"/>
  <c r="P4206"/>
  <c r="BK4206"/>
  <c r="J4206"/>
  <c r="BI4201"/>
  <c r="BH4201"/>
  <c r="BG4201"/>
  <c r="BF4201"/>
  <c r="BE4201"/>
  <c r="T4201"/>
  <c r="R4201"/>
  <c r="P4201"/>
  <c r="BK4201"/>
  <c r="J4201"/>
  <c r="BI4196"/>
  <c r="BH4196"/>
  <c r="BG4196"/>
  <c r="BF4196"/>
  <c r="BE4196"/>
  <c r="T4196"/>
  <c r="R4196"/>
  <c r="P4196"/>
  <c r="BK4196"/>
  <c r="J4196"/>
  <c r="BI4191"/>
  <c r="BH4191"/>
  <c r="BG4191"/>
  <c r="BF4191"/>
  <c r="BE4191"/>
  <c r="T4191"/>
  <c r="R4191"/>
  <c r="P4191"/>
  <c r="BK4191"/>
  <c r="J4191"/>
  <c r="BI4186"/>
  <c r="BH4186"/>
  <c r="BG4186"/>
  <c r="BF4186"/>
  <c r="BE4186"/>
  <c r="T4186"/>
  <c r="R4186"/>
  <c r="P4186"/>
  <c r="BK4186"/>
  <c r="J4186"/>
  <c r="BI4181"/>
  <c r="BH4181"/>
  <c r="BG4181"/>
  <c r="BF4181"/>
  <c r="BE4181"/>
  <c r="T4181"/>
  <c r="R4181"/>
  <c r="P4181"/>
  <c r="BK4181"/>
  <c r="J4181"/>
  <c r="BI4176"/>
  <c r="BH4176"/>
  <c r="BG4176"/>
  <c r="BF4176"/>
  <c r="BE4176"/>
  <c r="T4176"/>
  <c r="R4176"/>
  <c r="P4176"/>
  <c r="BK4176"/>
  <c r="J4176"/>
  <c r="BI4171"/>
  <c r="BH4171"/>
  <c r="BG4171"/>
  <c r="BF4171"/>
  <c r="BE4171"/>
  <c r="T4171"/>
  <c r="R4171"/>
  <c r="P4171"/>
  <c r="BK4171"/>
  <c r="J4171"/>
  <c r="BI4166"/>
  <c r="BH4166"/>
  <c r="BG4166"/>
  <c r="BF4166"/>
  <c r="BE4166"/>
  <c r="T4166"/>
  <c r="R4166"/>
  <c r="P4166"/>
  <c r="BK4166"/>
  <c r="J4166"/>
  <c r="BI4161"/>
  <c r="BH4161"/>
  <c r="BG4161"/>
  <c r="BF4161"/>
  <c r="BE4161"/>
  <c r="T4161"/>
  <c r="R4161"/>
  <c r="P4161"/>
  <c r="BK4161"/>
  <c r="J4161"/>
  <c r="BI4156"/>
  <c r="BH4156"/>
  <c r="BG4156"/>
  <c r="BF4156"/>
  <c r="BE4156"/>
  <c r="T4156"/>
  <c r="R4156"/>
  <c r="P4156"/>
  <c r="BK4156"/>
  <c r="J4156"/>
  <c r="BI4151"/>
  <c r="BH4151"/>
  <c r="BG4151"/>
  <c r="BF4151"/>
  <c r="BE4151"/>
  <c r="T4151"/>
  <c r="R4151"/>
  <c r="P4151"/>
  <c r="BK4151"/>
  <c r="J4151"/>
  <c r="BI4146"/>
  <c r="BH4146"/>
  <c r="BG4146"/>
  <c r="BF4146"/>
  <c r="BE4146"/>
  <c r="T4146"/>
  <c r="R4146"/>
  <c r="P4146"/>
  <c r="BK4146"/>
  <c r="J4146"/>
  <c r="BI4141"/>
  <c r="BH4141"/>
  <c r="BG4141"/>
  <c r="BF4141"/>
  <c r="BE4141"/>
  <c r="T4141"/>
  <c r="R4141"/>
  <c r="P4141"/>
  <c r="BK4141"/>
  <c r="J4141"/>
  <c r="BI4136"/>
  <c r="BH4136"/>
  <c r="BG4136"/>
  <c r="BF4136"/>
  <c r="BE4136"/>
  <c r="T4136"/>
  <c r="R4136"/>
  <c r="P4136"/>
  <c r="BK4136"/>
  <c r="J4136"/>
  <c r="BI4131"/>
  <c r="BH4131"/>
  <c r="BG4131"/>
  <c r="BF4131"/>
  <c r="BE4131"/>
  <c r="T4131"/>
  <c r="R4131"/>
  <c r="P4131"/>
  <c r="BK4131"/>
  <c r="J4131"/>
  <c r="BI4126"/>
  <c r="BH4126"/>
  <c r="BG4126"/>
  <c r="BF4126"/>
  <c r="BE4126"/>
  <c r="T4126"/>
  <c r="R4126"/>
  <c r="P4126"/>
  <c r="BK4126"/>
  <c r="J4126"/>
  <c r="BI4121"/>
  <c r="BH4121"/>
  <c r="BG4121"/>
  <c r="BF4121"/>
  <c r="BE4121"/>
  <c r="T4121"/>
  <c r="R4121"/>
  <c r="P4121"/>
  <c r="BK4121"/>
  <c r="J4121"/>
  <c r="BI4116"/>
  <c r="BH4116"/>
  <c r="BG4116"/>
  <c r="BF4116"/>
  <c r="BE4116"/>
  <c r="T4116"/>
  <c r="T4115" s="1"/>
  <c r="R4116"/>
  <c r="R4115" s="1"/>
  <c r="P4116"/>
  <c r="P4115" s="1"/>
  <c r="BK4116"/>
  <c r="BK4115" s="1"/>
  <c r="J4115" s="1"/>
  <c r="J91" s="1"/>
  <c r="J4116"/>
  <c r="BI4114"/>
  <c r="BH4114"/>
  <c r="BG4114"/>
  <c r="BF4114"/>
  <c r="T4114"/>
  <c r="T4113" s="1"/>
  <c r="R4114"/>
  <c r="R4113" s="1"/>
  <c r="P4114"/>
  <c r="P4113" s="1"/>
  <c r="BK4114"/>
  <c r="BK4113" s="1"/>
  <c r="J4113" s="1"/>
  <c r="J90" s="1"/>
  <c r="J4114"/>
  <c r="BE4114" s="1"/>
  <c r="BI4108"/>
  <c r="BH4108"/>
  <c r="BG4108"/>
  <c r="BF4108"/>
  <c r="BE4108"/>
  <c r="T4108"/>
  <c r="R4108"/>
  <c r="P4108"/>
  <c r="BK4108"/>
  <c r="J4108"/>
  <c r="BI4103"/>
  <c r="BH4103"/>
  <c r="BG4103"/>
  <c r="BF4103"/>
  <c r="BE4103"/>
  <c r="T4103"/>
  <c r="R4103"/>
  <c r="P4103"/>
  <c r="BK4103"/>
  <c r="J4103"/>
  <c r="BI4098"/>
  <c r="BH4098"/>
  <c r="BG4098"/>
  <c r="BF4098"/>
  <c r="BE4098"/>
  <c r="T4098"/>
  <c r="R4098"/>
  <c r="P4098"/>
  <c r="BK4098"/>
  <c r="J4098"/>
  <c r="BI4093"/>
  <c r="BH4093"/>
  <c r="BG4093"/>
  <c r="BF4093"/>
  <c r="BE4093"/>
  <c r="T4093"/>
  <c r="R4093"/>
  <c r="P4093"/>
  <c r="BK4093"/>
  <c r="J4093"/>
  <c r="BI4088"/>
  <c r="BH4088"/>
  <c r="BG4088"/>
  <c r="BF4088"/>
  <c r="BE4088"/>
  <c r="T4088"/>
  <c r="R4088"/>
  <c r="P4088"/>
  <c r="BK4088"/>
  <c r="J4088"/>
  <c r="BI4083"/>
  <c r="BH4083"/>
  <c r="BG4083"/>
  <c r="BF4083"/>
  <c r="BE4083"/>
  <c r="T4083"/>
  <c r="R4083"/>
  <c r="P4083"/>
  <c r="BK4083"/>
  <c r="J4083"/>
  <c r="BI4078"/>
  <c r="BH4078"/>
  <c r="BG4078"/>
  <c r="BF4078"/>
  <c r="BE4078"/>
  <c r="T4078"/>
  <c r="R4078"/>
  <c r="P4078"/>
  <c r="BK4078"/>
  <c r="J4078"/>
  <c r="BI4073"/>
  <c r="BH4073"/>
  <c r="BG4073"/>
  <c r="BF4073"/>
  <c r="BE4073"/>
  <c r="T4073"/>
  <c r="R4073"/>
  <c r="P4073"/>
  <c r="BK4073"/>
  <c r="J4073"/>
  <c r="BI4068"/>
  <c r="BH4068"/>
  <c r="BG4068"/>
  <c r="BF4068"/>
  <c r="BE4068"/>
  <c r="T4068"/>
  <c r="T4067" s="1"/>
  <c r="R4068"/>
  <c r="R4067" s="1"/>
  <c r="P4068"/>
  <c r="P4067" s="1"/>
  <c r="BK4068"/>
  <c r="BK4067" s="1"/>
  <c r="J4067" s="1"/>
  <c r="J89" s="1"/>
  <c r="J4068"/>
  <c r="BI4062"/>
  <c r="BH4062"/>
  <c r="BG4062"/>
  <c r="BF4062"/>
  <c r="T4062"/>
  <c r="R4062"/>
  <c r="P4062"/>
  <c r="BK4062"/>
  <c r="J4062"/>
  <c r="BE4062" s="1"/>
  <c r="BI4057"/>
  <c r="BH4057"/>
  <c r="BG4057"/>
  <c r="BF4057"/>
  <c r="T4057"/>
  <c r="R4057"/>
  <c r="P4057"/>
  <c r="BK4057"/>
  <c r="J4057"/>
  <c r="BE4057" s="1"/>
  <c r="BI4052"/>
  <c r="BH4052"/>
  <c r="BG4052"/>
  <c r="BF4052"/>
  <c r="T4052"/>
  <c r="R4052"/>
  <c r="P4052"/>
  <c r="BK4052"/>
  <c r="J4052"/>
  <c r="BE4052" s="1"/>
  <c r="BI4047"/>
  <c r="BH4047"/>
  <c r="BG4047"/>
  <c r="BF4047"/>
  <c r="T4047"/>
  <c r="R4047"/>
  <c r="P4047"/>
  <c r="BK4047"/>
  <c r="J4047"/>
  <c r="BE4047" s="1"/>
  <c r="BI4042"/>
  <c r="BH4042"/>
  <c r="BG4042"/>
  <c r="BF4042"/>
  <c r="T4042"/>
  <c r="R4042"/>
  <c r="P4042"/>
  <c r="BK4042"/>
  <c r="J4042"/>
  <c r="BE4042" s="1"/>
  <c r="BI4037"/>
  <c r="BH4037"/>
  <c r="BG4037"/>
  <c r="BF4037"/>
  <c r="T4037"/>
  <c r="R4037"/>
  <c r="P4037"/>
  <c r="BK4037"/>
  <c r="J4037"/>
  <c r="BE4037" s="1"/>
  <c r="BI4032"/>
  <c r="BH4032"/>
  <c r="BG4032"/>
  <c r="BF4032"/>
  <c r="T4032"/>
  <c r="R4032"/>
  <c r="P4032"/>
  <c r="BK4032"/>
  <c r="J4032"/>
  <c r="BE4032" s="1"/>
  <c r="BI4027"/>
  <c r="BH4027"/>
  <c r="BG4027"/>
  <c r="BF4027"/>
  <c r="T4027"/>
  <c r="R4027"/>
  <c r="P4027"/>
  <c r="BK4027"/>
  <c r="J4027"/>
  <c r="BE4027" s="1"/>
  <c r="BI4022"/>
  <c r="BH4022"/>
  <c r="BG4022"/>
  <c r="BF4022"/>
  <c r="T4022"/>
  <c r="T4021" s="1"/>
  <c r="R4022"/>
  <c r="R4021" s="1"/>
  <c r="P4022"/>
  <c r="P4021" s="1"/>
  <c r="BK4022"/>
  <c r="BK4021" s="1"/>
  <c r="J4021" s="1"/>
  <c r="J88" s="1"/>
  <c r="J4022"/>
  <c r="BE4022" s="1"/>
  <c r="BI4016"/>
  <c r="BH4016"/>
  <c r="BG4016"/>
  <c r="BF4016"/>
  <c r="BE4016"/>
  <c r="T4016"/>
  <c r="R4016"/>
  <c r="P4016"/>
  <c r="BK4016"/>
  <c r="J4016"/>
  <c r="BI4011"/>
  <c r="BH4011"/>
  <c r="BG4011"/>
  <c r="BF4011"/>
  <c r="BE4011"/>
  <c r="T4011"/>
  <c r="R4011"/>
  <c r="P4011"/>
  <c r="BK4011"/>
  <c r="J4011"/>
  <c r="BI4006"/>
  <c r="BH4006"/>
  <c r="BG4006"/>
  <c r="BF4006"/>
  <c r="BE4006"/>
  <c r="T4006"/>
  <c r="R4006"/>
  <c r="P4006"/>
  <c r="BK4006"/>
  <c r="J4006"/>
  <c r="BI4001"/>
  <c r="BH4001"/>
  <c r="BG4001"/>
  <c r="BF4001"/>
  <c r="BE4001"/>
  <c r="T4001"/>
  <c r="R4001"/>
  <c r="P4001"/>
  <c r="BK4001"/>
  <c r="J4001"/>
  <c r="BI3996"/>
  <c r="BH3996"/>
  <c r="BG3996"/>
  <c r="BF3996"/>
  <c r="BE3996"/>
  <c r="T3996"/>
  <c r="R3996"/>
  <c r="P3996"/>
  <c r="BK3996"/>
  <c r="J3996"/>
  <c r="BI3991"/>
  <c r="BH3991"/>
  <c r="BG3991"/>
  <c r="BF3991"/>
  <c r="BE3991"/>
  <c r="T3991"/>
  <c r="R3991"/>
  <c r="P3991"/>
  <c r="BK3991"/>
  <c r="J3991"/>
  <c r="BI3986"/>
  <c r="BH3986"/>
  <c r="BG3986"/>
  <c r="BF3986"/>
  <c r="BE3986"/>
  <c r="T3986"/>
  <c r="R3986"/>
  <c r="P3986"/>
  <c r="BK3986"/>
  <c r="J3986"/>
  <c r="BI3981"/>
  <c r="BH3981"/>
  <c r="BG3981"/>
  <c r="BF3981"/>
  <c r="BE3981"/>
  <c r="T3981"/>
  <c r="R3981"/>
  <c r="P3981"/>
  <c r="BK3981"/>
  <c r="J3981"/>
  <c r="BI3976"/>
  <c r="BH3976"/>
  <c r="BG3976"/>
  <c r="BF3976"/>
  <c r="BE3976"/>
  <c r="T3976"/>
  <c r="R3976"/>
  <c r="P3976"/>
  <c r="BK3976"/>
  <c r="J3976"/>
  <c r="BI3971"/>
  <c r="BH3971"/>
  <c r="BG3971"/>
  <c r="BF3971"/>
  <c r="BE3971"/>
  <c r="T3971"/>
  <c r="R3971"/>
  <c r="P3971"/>
  <c r="BK3971"/>
  <c r="J3971"/>
  <c r="BI3966"/>
  <c r="BH3966"/>
  <c r="BG3966"/>
  <c r="BF3966"/>
  <c r="BE3966"/>
  <c r="T3966"/>
  <c r="R3966"/>
  <c r="P3966"/>
  <c r="BK3966"/>
  <c r="J3966"/>
  <c r="BI3961"/>
  <c r="BH3961"/>
  <c r="BG3961"/>
  <c r="BF3961"/>
  <c r="BE3961"/>
  <c r="T3961"/>
  <c r="R3961"/>
  <c r="P3961"/>
  <c r="BK3961"/>
  <c r="J3961"/>
  <c r="BI3956"/>
  <c r="BH3956"/>
  <c r="BG3956"/>
  <c r="BF3956"/>
  <c r="BE3956"/>
  <c r="T3956"/>
  <c r="R3956"/>
  <c r="P3956"/>
  <c r="BK3956"/>
  <c r="J3956"/>
  <c r="BI3951"/>
  <c r="BH3951"/>
  <c r="BG3951"/>
  <c r="BF3951"/>
  <c r="BE3951"/>
  <c r="T3951"/>
  <c r="R3951"/>
  <c r="P3951"/>
  <c r="BK3951"/>
  <c r="J3951"/>
  <c r="BI3946"/>
  <c r="BH3946"/>
  <c r="BG3946"/>
  <c r="BF3946"/>
  <c r="BE3946"/>
  <c r="T3946"/>
  <c r="R3946"/>
  <c r="P3946"/>
  <c r="BK3946"/>
  <c r="J3946"/>
  <c r="BI3941"/>
  <c r="BH3941"/>
  <c r="BG3941"/>
  <c r="BF3941"/>
  <c r="BE3941"/>
  <c r="T3941"/>
  <c r="R3941"/>
  <c r="P3941"/>
  <c r="BK3941"/>
  <c r="J3941"/>
  <c r="BI3936"/>
  <c r="BH3936"/>
  <c r="BG3936"/>
  <c r="BF3936"/>
  <c r="BE3936"/>
  <c r="T3936"/>
  <c r="R3936"/>
  <c r="P3936"/>
  <c r="BK3936"/>
  <c r="J3936"/>
  <c r="BI3931"/>
  <c r="BH3931"/>
  <c r="BG3931"/>
  <c r="BF3931"/>
  <c r="BE3931"/>
  <c r="T3931"/>
  <c r="R3931"/>
  <c r="P3931"/>
  <c r="BK3931"/>
  <c r="J3931"/>
  <c r="BI3926"/>
  <c r="BH3926"/>
  <c r="BG3926"/>
  <c r="BF3926"/>
  <c r="BE3926"/>
  <c r="T3926"/>
  <c r="T3925" s="1"/>
  <c r="R3926"/>
  <c r="R3925" s="1"/>
  <c r="P3926"/>
  <c r="P3925" s="1"/>
  <c r="BK3926"/>
  <c r="BK3925" s="1"/>
  <c r="J3925" s="1"/>
  <c r="J87" s="1"/>
  <c r="J3926"/>
  <c r="BI3924"/>
  <c r="BH3924"/>
  <c r="BG3924"/>
  <c r="BF3924"/>
  <c r="T3924"/>
  <c r="T3923" s="1"/>
  <c r="R3924"/>
  <c r="R3923" s="1"/>
  <c r="P3924"/>
  <c r="P3923" s="1"/>
  <c r="BK3924"/>
  <c r="J3924"/>
  <c r="BE3924" s="1"/>
  <c r="BI3922"/>
  <c r="BH3922"/>
  <c r="BG3922"/>
  <c r="BF3922"/>
  <c r="BE3922"/>
  <c r="T3922"/>
  <c r="R3922"/>
  <c r="P3922"/>
  <c r="BK3922"/>
  <c r="J3922"/>
  <c r="BI3917"/>
  <c r="BH3917"/>
  <c r="BG3917"/>
  <c r="BF3917"/>
  <c r="BE3917"/>
  <c r="T3917"/>
  <c r="R3917"/>
  <c r="P3917"/>
  <c r="BK3917"/>
  <c r="J3917"/>
  <c r="BI3912"/>
  <c r="BH3912"/>
  <c r="BG3912"/>
  <c r="BF3912"/>
  <c r="BE3912"/>
  <c r="T3912"/>
  <c r="R3912"/>
  <c r="P3912"/>
  <c r="BK3912"/>
  <c r="J3912"/>
  <c r="BI3907"/>
  <c r="BH3907"/>
  <c r="BG3907"/>
  <c r="BF3907"/>
  <c r="BE3907"/>
  <c r="T3907"/>
  <c r="R3907"/>
  <c r="P3907"/>
  <c r="BK3907"/>
  <c r="J3907"/>
  <c r="BI3902"/>
  <c r="BH3902"/>
  <c r="BG3902"/>
  <c r="BF3902"/>
  <c r="BE3902"/>
  <c r="T3902"/>
  <c r="R3902"/>
  <c r="P3902"/>
  <c r="BK3902"/>
  <c r="J3902"/>
  <c r="BI3897"/>
  <c r="BH3897"/>
  <c r="BG3897"/>
  <c r="BF3897"/>
  <c r="BE3897"/>
  <c r="T3897"/>
  <c r="T3896" s="1"/>
  <c r="R3897"/>
  <c r="R3896" s="1"/>
  <c r="P3897"/>
  <c r="P3896" s="1"/>
  <c r="BK3897"/>
  <c r="BK3896" s="1"/>
  <c r="J3896" s="1"/>
  <c r="J85" s="1"/>
  <c r="J3897"/>
  <c r="BI3895"/>
  <c r="BH3895"/>
  <c r="BG3895"/>
  <c r="BF3895"/>
  <c r="T3895"/>
  <c r="R3895"/>
  <c r="P3895"/>
  <c r="BK3895"/>
  <c r="J3895"/>
  <c r="BE3895" s="1"/>
  <c r="BI3879"/>
  <c r="BH3879"/>
  <c r="BG3879"/>
  <c r="BF3879"/>
  <c r="T3879"/>
  <c r="R3879"/>
  <c r="P3879"/>
  <c r="BK3879"/>
  <c r="J3879"/>
  <c r="BE3879" s="1"/>
  <c r="BI3871"/>
  <c r="BH3871"/>
  <c r="BG3871"/>
  <c r="BF3871"/>
  <c r="T3871"/>
  <c r="R3871"/>
  <c r="P3871"/>
  <c r="BK3871"/>
  <c r="J3871"/>
  <c r="BE3871" s="1"/>
  <c r="BI3865"/>
  <c r="BH3865"/>
  <c r="BG3865"/>
  <c r="BF3865"/>
  <c r="T3865"/>
  <c r="R3865"/>
  <c r="P3865"/>
  <c r="BK3865"/>
  <c r="J3865"/>
  <c r="BE3865" s="1"/>
  <c r="BI3859"/>
  <c r="BH3859"/>
  <c r="BG3859"/>
  <c r="BF3859"/>
  <c r="T3859"/>
  <c r="R3859"/>
  <c r="P3859"/>
  <c r="BK3859"/>
  <c r="J3859"/>
  <c r="BE3859" s="1"/>
  <c r="BI3858"/>
  <c r="BH3858"/>
  <c r="BG3858"/>
  <c r="BF3858"/>
  <c r="T3858"/>
  <c r="R3858"/>
  <c r="P3858"/>
  <c r="BK3858"/>
  <c r="J3858"/>
  <c r="BE3858" s="1"/>
  <c r="BI3851"/>
  <c r="BH3851"/>
  <c r="BG3851"/>
  <c r="BF3851"/>
  <c r="T3851"/>
  <c r="R3851"/>
  <c r="P3851"/>
  <c r="BK3851"/>
  <c r="J3851"/>
  <c r="BE3851" s="1"/>
  <c r="BI3850"/>
  <c r="BH3850"/>
  <c r="BG3850"/>
  <c r="BF3850"/>
  <c r="T3850"/>
  <c r="R3850"/>
  <c r="P3850"/>
  <c r="BK3850"/>
  <c r="J3850"/>
  <c r="BE3850" s="1"/>
  <c r="BI3840"/>
  <c r="BH3840"/>
  <c r="BG3840"/>
  <c r="BF3840"/>
  <c r="T3840"/>
  <c r="R3840"/>
  <c r="P3840"/>
  <c r="BK3840"/>
  <c r="J3840"/>
  <c r="BE3840" s="1"/>
  <c r="BI3839"/>
  <c r="BH3839"/>
  <c r="BG3839"/>
  <c r="BF3839"/>
  <c r="T3839"/>
  <c r="R3839"/>
  <c r="P3839"/>
  <c r="BK3839"/>
  <c r="J3839"/>
  <c r="BE3839" s="1"/>
  <c r="BI3821"/>
  <c r="BH3821"/>
  <c r="BG3821"/>
  <c r="BF3821"/>
  <c r="T3821"/>
  <c r="R3821"/>
  <c r="P3821"/>
  <c r="BK3821"/>
  <c r="J3821"/>
  <c r="BE3821" s="1"/>
  <c r="BI3820"/>
  <c r="BH3820"/>
  <c r="BG3820"/>
  <c r="BF3820"/>
  <c r="T3820"/>
  <c r="R3820"/>
  <c r="P3820"/>
  <c r="BK3820"/>
  <c r="J3820"/>
  <c r="BE3820" s="1"/>
  <c r="BI3805"/>
  <c r="BH3805"/>
  <c r="BG3805"/>
  <c r="BF3805"/>
  <c r="T3805"/>
  <c r="R3805"/>
  <c r="P3805"/>
  <c r="BK3805"/>
  <c r="J3805"/>
  <c r="BE3805" s="1"/>
  <c r="BI3793"/>
  <c r="BH3793"/>
  <c r="BG3793"/>
  <c r="BF3793"/>
  <c r="T3793"/>
  <c r="R3793"/>
  <c r="P3793"/>
  <c r="BK3793"/>
  <c r="J3793"/>
  <c r="BE3793" s="1"/>
  <c r="BI3753"/>
  <c r="BH3753"/>
  <c r="BG3753"/>
  <c r="BF3753"/>
  <c r="T3753"/>
  <c r="R3753"/>
  <c r="P3753"/>
  <c r="BK3753"/>
  <c r="J3753"/>
  <c r="BE3753" s="1"/>
  <c r="BI3752"/>
  <c r="BH3752"/>
  <c r="BG3752"/>
  <c r="BF3752"/>
  <c r="T3752"/>
  <c r="R3752"/>
  <c r="P3752"/>
  <c r="BK3752"/>
  <c r="J3752"/>
  <c r="BE3752" s="1"/>
  <c r="BI3751"/>
  <c r="BH3751"/>
  <c r="BG3751"/>
  <c r="BF3751"/>
  <c r="T3751"/>
  <c r="R3751"/>
  <c r="P3751"/>
  <c r="BK3751"/>
  <c r="J3751"/>
  <c r="BE3751" s="1"/>
  <c r="BI3745"/>
  <c r="BH3745"/>
  <c r="BG3745"/>
  <c r="BF3745"/>
  <c r="T3745"/>
  <c r="R3745"/>
  <c r="P3745"/>
  <c r="BK3745"/>
  <c r="J3745"/>
  <c r="BE3745" s="1"/>
  <c r="BI3739"/>
  <c r="BH3739"/>
  <c r="BG3739"/>
  <c r="BF3739"/>
  <c r="T3739"/>
  <c r="R3739"/>
  <c r="P3739"/>
  <c r="BK3739"/>
  <c r="J3739"/>
  <c r="BE3739" s="1"/>
  <c r="BI3730"/>
  <c r="BH3730"/>
  <c r="BG3730"/>
  <c r="BF3730"/>
  <c r="T3730"/>
  <c r="R3730"/>
  <c r="P3730"/>
  <c r="BK3730"/>
  <c r="J3730"/>
  <c r="BE3730" s="1"/>
  <c r="BI3722"/>
  <c r="BH3722"/>
  <c r="BG3722"/>
  <c r="BF3722"/>
  <c r="T3722"/>
  <c r="R3722"/>
  <c r="P3722"/>
  <c r="BK3722"/>
  <c r="J3722"/>
  <c r="BE3722" s="1"/>
  <c r="BI3711"/>
  <c r="BH3711"/>
  <c r="BG3711"/>
  <c r="BF3711"/>
  <c r="T3711"/>
  <c r="T3710" s="1"/>
  <c r="R3711"/>
  <c r="R3710" s="1"/>
  <c r="P3711"/>
  <c r="P3710" s="1"/>
  <c r="BK3711"/>
  <c r="BK3710" s="1"/>
  <c r="J3710" s="1"/>
  <c r="J84" s="1"/>
  <c r="J3711"/>
  <c r="BE3711" s="1"/>
  <c r="BI3709"/>
  <c r="BH3709"/>
  <c r="BG3709"/>
  <c r="BF3709"/>
  <c r="BE3709"/>
  <c r="T3709"/>
  <c r="R3709"/>
  <c r="P3709"/>
  <c r="BK3709"/>
  <c r="J3709"/>
  <c r="BI3696"/>
  <c r="BH3696"/>
  <c r="BG3696"/>
  <c r="BF3696"/>
  <c r="BE3696"/>
  <c r="T3696"/>
  <c r="T3695" s="1"/>
  <c r="R3696"/>
  <c r="R3695" s="1"/>
  <c r="P3696"/>
  <c r="P3695" s="1"/>
  <c r="BK3696"/>
  <c r="BK3695" s="1"/>
  <c r="J3695" s="1"/>
  <c r="J83" s="1"/>
  <c r="J3696"/>
  <c r="BI3694"/>
  <c r="BH3694"/>
  <c r="BG3694"/>
  <c r="BF3694"/>
  <c r="T3694"/>
  <c r="R3694"/>
  <c r="P3694"/>
  <c r="BK3694"/>
  <c r="J3694"/>
  <c r="BE3694" s="1"/>
  <c r="BI3692"/>
  <c r="BH3692"/>
  <c r="BG3692"/>
  <c r="BF3692"/>
  <c r="T3692"/>
  <c r="R3692"/>
  <c r="P3692"/>
  <c r="BK3692"/>
  <c r="J3692"/>
  <c r="BE3692" s="1"/>
  <c r="BI3685"/>
  <c r="BH3685"/>
  <c r="BG3685"/>
  <c r="BF3685"/>
  <c r="T3685"/>
  <c r="R3685"/>
  <c r="P3685"/>
  <c r="BK3685"/>
  <c r="J3685"/>
  <c r="BE3685" s="1"/>
  <c r="BI3678"/>
  <c r="BH3678"/>
  <c r="BG3678"/>
  <c r="BF3678"/>
  <c r="T3678"/>
  <c r="R3678"/>
  <c r="P3678"/>
  <c r="BK3678"/>
  <c r="J3678"/>
  <c r="BE3678" s="1"/>
  <c r="BI3672"/>
  <c r="BH3672"/>
  <c r="BG3672"/>
  <c r="BF3672"/>
  <c r="T3672"/>
  <c r="R3672"/>
  <c r="P3672"/>
  <c r="BK3672"/>
  <c r="J3672"/>
  <c r="BE3672" s="1"/>
  <c r="BI3666"/>
  <c r="BH3666"/>
  <c r="BG3666"/>
  <c r="BF3666"/>
  <c r="T3666"/>
  <c r="R3666"/>
  <c r="P3666"/>
  <c r="BK3666"/>
  <c r="J3666"/>
  <c r="BE3666" s="1"/>
  <c r="BI3655"/>
  <c r="BH3655"/>
  <c r="BG3655"/>
  <c r="BF3655"/>
  <c r="T3655"/>
  <c r="R3655"/>
  <c r="P3655"/>
  <c r="BK3655"/>
  <c r="J3655"/>
  <c r="BE3655" s="1"/>
  <c r="BI3636"/>
  <c r="BH3636"/>
  <c r="BG3636"/>
  <c r="BF3636"/>
  <c r="T3636"/>
  <c r="T3635" s="1"/>
  <c r="R3636"/>
  <c r="R3635" s="1"/>
  <c r="P3636"/>
  <c r="P3635" s="1"/>
  <c r="BK3636"/>
  <c r="BK3635" s="1"/>
  <c r="J3635" s="1"/>
  <c r="J82" s="1"/>
  <c r="J3636"/>
  <c r="BE3636" s="1"/>
  <c r="BI3634"/>
  <c r="BH3634"/>
  <c r="BG3634"/>
  <c r="BF3634"/>
  <c r="BE3634"/>
  <c r="T3634"/>
  <c r="R3634"/>
  <c r="P3634"/>
  <c r="BK3634"/>
  <c r="J3634"/>
  <c r="BI3629"/>
  <c r="BH3629"/>
  <c r="BG3629"/>
  <c r="BF3629"/>
  <c r="BE3629"/>
  <c r="T3629"/>
  <c r="R3629"/>
  <c r="P3629"/>
  <c r="BK3629"/>
  <c r="J3629"/>
  <c r="BI3618"/>
  <c r="BH3618"/>
  <c r="BG3618"/>
  <c r="BF3618"/>
  <c r="BE3618"/>
  <c r="T3618"/>
  <c r="R3618"/>
  <c r="P3618"/>
  <c r="BK3618"/>
  <c r="J3618"/>
  <c r="BI3613"/>
  <c r="BH3613"/>
  <c r="BG3613"/>
  <c r="BF3613"/>
  <c r="BE3613"/>
  <c r="T3613"/>
  <c r="R3613"/>
  <c r="P3613"/>
  <c r="BK3613"/>
  <c r="J3613"/>
  <c r="BI3607"/>
  <c r="BH3607"/>
  <c r="BG3607"/>
  <c r="BF3607"/>
  <c r="BE3607"/>
  <c r="T3607"/>
  <c r="R3607"/>
  <c r="P3607"/>
  <c r="BK3607"/>
  <c r="J3607"/>
  <c r="BI3589"/>
  <c r="BH3589"/>
  <c r="BG3589"/>
  <c r="BF3589"/>
  <c r="BE3589"/>
  <c r="T3589"/>
  <c r="R3589"/>
  <c r="P3589"/>
  <c r="BK3589"/>
  <c r="J3589"/>
  <c r="BI3582"/>
  <c r="BH3582"/>
  <c r="BG3582"/>
  <c r="BF3582"/>
  <c r="BE3582"/>
  <c r="T3582"/>
  <c r="R3582"/>
  <c r="P3582"/>
  <c r="BK3582"/>
  <c r="J3582"/>
  <c r="BI3574"/>
  <c r="BH3574"/>
  <c r="BG3574"/>
  <c r="BF3574"/>
  <c r="BE3574"/>
  <c r="T3574"/>
  <c r="R3574"/>
  <c r="P3574"/>
  <c r="BK3574"/>
  <c r="J3574"/>
  <c r="BI3566"/>
  <c r="BH3566"/>
  <c r="BG3566"/>
  <c r="BF3566"/>
  <c r="BE3566"/>
  <c r="T3566"/>
  <c r="R3566"/>
  <c r="P3566"/>
  <c r="BK3566"/>
  <c r="J3566"/>
  <c r="BI3530"/>
  <c r="BH3530"/>
  <c r="BG3530"/>
  <c r="BF3530"/>
  <c r="BE3530"/>
  <c r="T3530"/>
  <c r="R3530"/>
  <c r="P3530"/>
  <c r="BK3530"/>
  <c r="J3530"/>
  <c r="BI3522"/>
  <c r="BH3522"/>
  <c r="BG3522"/>
  <c r="BF3522"/>
  <c r="BE3522"/>
  <c r="T3522"/>
  <c r="R3522"/>
  <c r="P3522"/>
  <c r="BK3522"/>
  <c r="J3522"/>
  <c r="BI3508"/>
  <c r="BH3508"/>
  <c r="BG3508"/>
  <c r="BF3508"/>
  <c r="BE3508"/>
  <c r="T3508"/>
  <c r="R3508"/>
  <c r="P3508"/>
  <c r="BK3508"/>
  <c r="J3508"/>
  <c r="BI3506"/>
  <c r="BH3506"/>
  <c r="BG3506"/>
  <c r="BF3506"/>
  <c r="BE3506"/>
  <c r="T3506"/>
  <c r="R3506"/>
  <c r="P3506"/>
  <c r="BK3506"/>
  <c r="J3506"/>
  <c r="BI3501"/>
  <c r="BH3501"/>
  <c r="BG3501"/>
  <c r="BF3501"/>
  <c r="BE3501"/>
  <c r="T3501"/>
  <c r="R3501"/>
  <c r="P3501"/>
  <c r="BK3501"/>
  <c r="J3501"/>
  <c r="BI3496"/>
  <c r="BH3496"/>
  <c r="BG3496"/>
  <c r="BF3496"/>
  <c r="BE3496"/>
  <c r="T3496"/>
  <c r="R3496"/>
  <c r="P3496"/>
  <c r="BK3496"/>
  <c r="J3496"/>
  <c r="BI3491"/>
  <c r="BH3491"/>
  <c r="BG3491"/>
  <c r="BF3491"/>
  <c r="BE3491"/>
  <c r="T3491"/>
  <c r="R3491"/>
  <c r="P3491"/>
  <c r="BK3491"/>
  <c r="J3491"/>
  <c r="BI3462"/>
  <c r="BH3462"/>
  <c r="BG3462"/>
  <c r="BF3462"/>
  <c r="BE3462"/>
  <c r="T3462"/>
  <c r="R3462"/>
  <c r="P3462"/>
  <c r="BK3462"/>
  <c r="J3462"/>
  <c r="BI3453"/>
  <c r="BH3453"/>
  <c r="BG3453"/>
  <c r="BF3453"/>
  <c r="BE3453"/>
  <c r="T3453"/>
  <c r="R3453"/>
  <c r="P3453"/>
  <c r="BK3453"/>
  <c r="J3453"/>
  <c r="BI3452"/>
  <c r="BH3452"/>
  <c r="BG3452"/>
  <c r="BF3452"/>
  <c r="BE3452"/>
  <c r="T3452"/>
  <c r="R3452"/>
  <c r="P3452"/>
  <c r="BK3452"/>
  <c r="J3452"/>
  <c r="BI3428"/>
  <c r="BH3428"/>
  <c r="BG3428"/>
  <c r="BF3428"/>
  <c r="BE3428"/>
  <c r="T3428"/>
  <c r="R3428"/>
  <c r="P3428"/>
  <c r="BK3428"/>
  <c r="J3428"/>
  <c r="BI3402"/>
  <c r="BH3402"/>
  <c r="BG3402"/>
  <c r="BF3402"/>
  <c r="BE3402"/>
  <c r="T3402"/>
  <c r="R3402"/>
  <c r="P3402"/>
  <c r="BK3402"/>
  <c r="J3402"/>
  <c r="BI3373"/>
  <c r="BH3373"/>
  <c r="BG3373"/>
  <c r="BF3373"/>
  <c r="BE3373"/>
  <c r="T3373"/>
  <c r="R3373"/>
  <c r="P3373"/>
  <c r="BK3373"/>
  <c r="J3373"/>
  <c r="BI3331"/>
  <c r="BH3331"/>
  <c r="BG3331"/>
  <c r="BF3331"/>
  <c r="BE3331"/>
  <c r="T3331"/>
  <c r="R3331"/>
  <c r="P3331"/>
  <c r="BK3331"/>
  <c r="J3331"/>
  <c r="BI3300"/>
  <c r="BH3300"/>
  <c r="BG3300"/>
  <c r="BF3300"/>
  <c r="BE3300"/>
  <c r="T3300"/>
  <c r="R3300"/>
  <c r="P3300"/>
  <c r="BK3300"/>
  <c r="J3300"/>
  <c r="BI3274"/>
  <c r="BH3274"/>
  <c r="BG3274"/>
  <c r="BF3274"/>
  <c r="BE3274"/>
  <c r="T3274"/>
  <c r="R3274"/>
  <c r="P3274"/>
  <c r="BK3274"/>
  <c r="J3274"/>
  <c r="BI3273"/>
  <c r="BH3273"/>
  <c r="BG3273"/>
  <c r="BF3273"/>
  <c r="BE3273"/>
  <c r="T3273"/>
  <c r="R3273"/>
  <c r="P3273"/>
  <c r="BK3273"/>
  <c r="J3273"/>
  <c r="BI3190"/>
  <c r="BH3190"/>
  <c r="BG3190"/>
  <c r="BF3190"/>
  <c r="BE3190"/>
  <c r="T3190"/>
  <c r="R3190"/>
  <c r="P3190"/>
  <c r="BK3190"/>
  <c r="J3190"/>
  <c r="BI3176"/>
  <c r="BH3176"/>
  <c r="BG3176"/>
  <c r="BF3176"/>
  <c r="BE3176"/>
  <c r="T3176"/>
  <c r="R3176"/>
  <c r="P3176"/>
  <c r="BK3176"/>
  <c r="J3176"/>
  <c r="BI3158"/>
  <c r="BH3158"/>
  <c r="BG3158"/>
  <c r="BF3158"/>
  <c r="BE3158"/>
  <c r="T3158"/>
  <c r="R3158"/>
  <c r="P3158"/>
  <c r="BK3158"/>
  <c r="J3158"/>
  <c r="BI3126"/>
  <c r="BH3126"/>
  <c r="BG3126"/>
  <c r="BF3126"/>
  <c r="BE3126"/>
  <c r="T3126"/>
  <c r="R3126"/>
  <c r="P3126"/>
  <c r="BK3126"/>
  <c r="J3126"/>
  <c r="BI3102"/>
  <c r="BH3102"/>
  <c r="BG3102"/>
  <c r="BF3102"/>
  <c r="BE3102"/>
  <c r="T3102"/>
  <c r="R3102"/>
  <c r="P3102"/>
  <c r="BK3102"/>
  <c r="J3102"/>
  <c r="BI3095"/>
  <c r="BH3095"/>
  <c r="BG3095"/>
  <c r="BF3095"/>
  <c r="BE3095"/>
  <c r="T3095"/>
  <c r="R3095"/>
  <c r="P3095"/>
  <c r="BK3095"/>
  <c r="J3095"/>
  <c r="BI3094"/>
  <c r="BH3094"/>
  <c r="BG3094"/>
  <c r="BF3094"/>
  <c r="BE3094"/>
  <c r="T3094"/>
  <c r="T3093" s="1"/>
  <c r="R3094"/>
  <c r="R3093" s="1"/>
  <c r="P3094"/>
  <c r="P3093" s="1"/>
  <c r="BK3094"/>
  <c r="BK3093" s="1"/>
  <c r="J3093" s="1"/>
  <c r="J81" s="1"/>
  <c r="J3094"/>
  <c r="BI3092"/>
  <c r="BH3092"/>
  <c r="BG3092"/>
  <c r="BF3092"/>
  <c r="T3092"/>
  <c r="R3092"/>
  <c r="P3092"/>
  <c r="BK3092"/>
  <c r="J3092"/>
  <c r="BE3092" s="1"/>
  <c r="BI3091"/>
  <c r="BH3091"/>
  <c r="BG3091"/>
  <c r="BF3091"/>
  <c r="T3091"/>
  <c r="R3091"/>
  <c r="P3091"/>
  <c r="BK3091"/>
  <c r="J3091"/>
  <c r="BE3091" s="1"/>
  <c r="BI3087"/>
  <c r="BH3087"/>
  <c r="BG3087"/>
  <c r="BF3087"/>
  <c r="T3087"/>
  <c r="R3087"/>
  <c r="P3087"/>
  <c r="BK3087"/>
  <c r="J3087"/>
  <c r="BE3087" s="1"/>
  <c r="BI3082"/>
  <c r="BH3082"/>
  <c r="BG3082"/>
  <c r="BF3082"/>
  <c r="T3082"/>
  <c r="R3082"/>
  <c r="P3082"/>
  <c r="BK3082"/>
  <c r="J3082"/>
  <c r="BE3082" s="1"/>
  <c r="BI3081"/>
  <c r="BH3081"/>
  <c r="BG3081"/>
  <c r="BF3081"/>
  <c r="T3081"/>
  <c r="R3081"/>
  <c r="P3081"/>
  <c r="BK3081"/>
  <c r="J3081"/>
  <c r="BE3081" s="1"/>
  <c r="BI3069"/>
  <c r="BH3069"/>
  <c r="BG3069"/>
  <c r="BF3069"/>
  <c r="T3069"/>
  <c r="R3069"/>
  <c r="P3069"/>
  <c r="BK3069"/>
  <c r="J3069"/>
  <c r="BE3069" s="1"/>
  <c r="BI3055"/>
  <c r="BH3055"/>
  <c r="BG3055"/>
  <c r="BF3055"/>
  <c r="T3055"/>
  <c r="R3055"/>
  <c r="P3055"/>
  <c r="BK3055"/>
  <c r="J3055"/>
  <c r="BE3055" s="1"/>
  <c r="BI3047"/>
  <c r="BH3047"/>
  <c r="BG3047"/>
  <c r="BF3047"/>
  <c r="T3047"/>
  <c r="R3047"/>
  <c r="P3047"/>
  <c r="BK3047"/>
  <c r="J3047"/>
  <c r="BE3047" s="1"/>
  <c r="BI3039"/>
  <c r="BH3039"/>
  <c r="BG3039"/>
  <c r="BF3039"/>
  <c r="T3039"/>
  <c r="R3039"/>
  <c r="P3039"/>
  <c r="BK3039"/>
  <c r="J3039"/>
  <c r="BE3039" s="1"/>
  <c r="BI3015"/>
  <c r="BH3015"/>
  <c r="BG3015"/>
  <c r="BF3015"/>
  <c r="T3015"/>
  <c r="R3015"/>
  <c r="P3015"/>
  <c r="BK3015"/>
  <c r="J3015"/>
  <c r="BE3015" s="1"/>
  <c r="BI2991"/>
  <c r="BH2991"/>
  <c r="BG2991"/>
  <c r="BF2991"/>
  <c r="T2991"/>
  <c r="R2991"/>
  <c r="P2991"/>
  <c r="BK2991"/>
  <c r="J2991"/>
  <c r="BE2991" s="1"/>
  <c r="BI2984"/>
  <c r="BH2984"/>
  <c r="BG2984"/>
  <c r="BF2984"/>
  <c r="T2984"/>
  <c r="R2984"/>
  <c r="P2984"/>
  <c r="BK2984"/>
  <c r="J2984"/>
  <c r="BE2984" s="1"/>
  <c r="BI2972"/>
  <c r="BH2972"/>
  <c r="BG2972"/>
  <c r="BF2972"/>
  <c r="T2972"/>
  <c r="R2972"/>
  <c r="P2972"/>
  <c r="BK2972"/>
  <c r="J2972"/>
  <c r="BE2972" s="1"/>
  <c r="BI2959"/>
  <c r="BH2959"/>
  <c r="BG2959"/>
  <c r="BF2959"/>
  <c r="T2959"/>
  <c r="R2959"/>
  <c r="P2959"/>
  <c r="BK2959"/>
  <c r="J2959"/>
  <c r="BE2959" s="1"/>
  <c r="BI2954"/>
  <c r="BH2954"/>
  <c r="BG2954"/>
  <c r="BF2954"/>
  <c r="T2954"/>
  <c r="R2954"/>
  <c r="P2954"/>
  <c r="BK2954"/>
  <c r="J2954"/>
  <c r="BE2954" s="1"/>
  <c r="BI2942"/>
  <c r="BH2942"/>
  <c r="BG2942"/>
  <c r="BF2942"/>
  <c r="T2942"/>
  <c r="R2942"/>
  <c r="P2942"/>
  <c r="BK2942"/>
  <c r="J2942"/>
  <c r="BE2942" s="1"/>
  <c r="BI2929"/>
  <c r="BH2929"/>
  <c r="BG2929"/>
  <c r="BF2929"/>
  <c r="T2929"/>
  <c r="T2928" s="1"/>
  <c r="R2929"/>
  <c r="R2928" s="1"/>
  <c r="P2929"/>
  <c r="P2928" s="1"/>
  <c r="BK2929"/>
  <c r="BK2928" s="1"/>
  <c r="J2928" s="1"/>
  <c r="J80" s="1"/>
  <c r="J2929"/>
  <c r="BE2929" s="1"/>
  <c r="BI2927"/>
  <c r="BH2927"/>
  <c r="BG2927"/>
  <c r="BF2927"/>
  <c r="BE2927"/>
  <c r="T2927"/>
  <c r="R2927"/>
  <c r="P2927"/>
  <c r="BK2927"/>
  <c r="J2927"/>
  <c r="BI2897"/>
  <c r="BH2897"/>
  <c r="BG2897"/>
  <c r="BF2897"/>
  <c r="BE2897"/>
  <c r="T2897"/>
  <c r="R2897"/>
  <c r="P2897"/>
  <c r="BK2897"/>
  <c r="J2897"/>
  <c r="BI2865"/>
  <c r="BH2865"/>
  <c r="BG2865"/>
  <c r="BF2865"/>
  <c r="BE2865"/>
  <c r="T2865"/>
  <c r="R2865"/>
  <c r="P2865"/>
  <c r="BK2865"/>
  <c r="J2865"/>
  <c r="BI2855"/>
  <c r="BH2855"/>
  <c r="BG2855"/>
  <c r="BF2855"/>
  <c r="BE2855"/>
  <c r="T2855"/>
  <c r="R2855"/>
  <c r="P2855"/>
  <c r="BK2855"/>
  <c r="J2855"/>
  <c r="BI2844"/>
  <c r="BH2844"/>
  <c r="BG2844"/>
  <c r="BF2844"/>
  <c r="BE2844"/>
  <c r="T2844"/>
  <c r="R2844"/>
  <c r="P2844"/>
  <c r="BK2844"/>
  <c r="J2844"/>
  <c r="BI2841"/>
  <c r="BH2841"/>
  <c r="BG2841"/>
  <c r="BF2841"/>
  <c r="BE2841"/>
  <c r="T2841"/>
  <c r="R2841"/>
  <c r="P2841"/>
  <c r="BK2841"/>
  <c r="J2841"/>
  <c r="BI2837"/>
  <c r="BH2837"/>
  <c r="BG2837"/>
  <c r="BF2837"/>
  <c r="BE2837"/>
  <c r="T2837"/>
  <c r="R2837"/>
  <c r="P2837"/>
  <c r="BK2837"/>
  <c r="J2837"/>
  <c r="BI2822"/>
  <c r="BH2822"/>
  <c r="BG2822"/>
  <c r="BF2822"/>
  <c r="BE2822"/>
  <c r="T2822"/>
  <c r="R2822"/>
  <c r="P2822"/>
  <c r="BK2822"/>
  <c r="J2822"/>
  <c r="BI2809"/>
  <c r="BH2809"/>
  <c r="BG2809"/>
  <c r="BF2809"/>
  <c r="BE2809"/>
  <c r="T2809"/>
  <c r="R2809"/>
  <c r="P2809"/>
  <c r="BK2809"/>
  <c r="J2809"/>
  <c r="BI2800"/>
  <c r="BH2800"/>
  <c r="BG2800"/>
  <c r="BF2800"/>
  <c r="BE2800"/>
  <c r="T2800"/>
  <c r="R2800"/>
  <c r="P2800"/>
  <c r="BK2800"/>
  <c r="J2800"/>
  <c r="BI2798"/>
  <c r="BH2798"/>
  <c r="BG2798"/>
  <c r="BF2798"/>
  <c r="BE2798"/>
  <c r="T2798"/>
  <c r="R2798"/>
  <c r="P2798"/>
  <c r="BK2798"/>
  <c r="J2798"/>
  <c r="BI2784"/>
  <c r="BH2784"/>
  <c r="BG2784"/>
  <c r="BF2784"/>
  <c r="BE2784"/>
  <c r="T2784"/>
  <c r="R2784"/>
  <c r="P2784"/>
  <c r="BK2784"/>
  <c r="J2784"/>
  <c r="BI2778"/>
  <c r="BH2778"/>
  <c r="BG2778"/>
  <c r="BF2778"/>
  <c r="BE2778"/>
  <c r="T2778"/>
  <c r="R2778"/>
  <c r="P2778"/>
  <c r="BK2778"/>
  <c r="J2778"/>
  <c r="BI2772"/>
  <c r="BH2772"/>
  <c r="BG2772"/>
  <c r="BF2772"/>
  <c r="BE2772"/>
  <c r="T2772"/>
  <c r="R2772"/>
  <c r="P2772"/>
  <c r="BK2772"/>
  <c r="J2772"/>
  <c r="BI2755"/>
  <c r="BH2755"/>
  <c r="BG2755"/>
  <c r="BF2755"/>
  <c r="BE2755"/>
  <c r="T2755"/>
  <c r="R2755"/>
  <c r="P2755"/>
  <c r="BK2755"/>
  <c r="J2755"/>
  <c r="BI2738"/>
  <c r="BH2738"/>
  <c r="BG2738"/>
  <c r="BF2738"/>
  <c r="BE2738"/>
  <c r="T2738"/>
  <c r="R2738"/>
  <c r="P2738"/>
  <c r="BK2738"/>
  <c r="J2738"/>
  <c r="BI2736"/>
  <c r="BH2736"/>
  <c r="BG2736"/>
  <c r="BF2736"/>
  <c r="BE2736"/>
  <c r="T2736"/>
  <c r="R2736"/>
  <c r="P2736"/>
  <c r="BK2736"/>
  <c r="J2736"/>
  <c r="BI2723"/>
  <c r="BH2723"/>
  <c r="BG2723"/>
  <c r="BF2723"/>
  <c r="BE2723"/>
  <c r="T2723"/>
  <c r="R2723"/>
  <c r="P2723"/>
  <c r="BK2723"/>
  <c r="J2723"/>
  <c r="BI2710"/>
  <c r="BH2710"/>
  <c r="BG2710"/>
  <c r="BF2710"/>
  <c r="BE2710"/>
  <c r="T2710"/>
  <c r="T2709" s="1"/>
  <c r="T2708" s="1"/>
  <c r="R2710"/>
  <c r="R2709" s="1"/>
  <c r="R2708" s="1"/>
  <c r="P2710"/>
  <c r="P2709" s="1"/>
  <c r="P2708" s="1"/>
  <c r="BK2710"/>
  <c r="BK2709" s="1"/>
  <c r="J2710"/>
  <c r="BI2707"/>
  <c r="BH2707"/>
  <c r="BG2707"/>
  <c r="BF2707"/>
  <c r="BE2707"/>
  <c r="T2707"/>
  <c r="T2706" s="1"/>
  <c r="R2707"/>
  <c r="R2706" s="1"/>
  <c r="P2707"/>
  <c r="P2706" s="1"/>
  <c r="BK2707"/>
  <c r="BK2706" s="1"/>
  <c r="J2706" s="1"/>
  <c r="J77" s="1"/>
  <c r="J2707"/>
  <c r="BI2704"/>
  <c r="BH2704"/>
  <c r="BG2704"/>
  <c r="BF2704"/>
  <c r="T2704"/>
  <c r="R2704"/>
  <c r="P2704"/>
  <c r="BK2704"/>
  <c r="J2704"/>
  <c r="BE2704" s="1"/>
  <c r="BI2702"/>
  <c r="BH2702"/>
  <c r="BG2702"/>
  <c r="BF2702"/>
  <c r="T2702"/>
  <c r="R2702"/>
  <c r="P2702"/>
  <c r="BK2702"/>
  <c r="J2702"/>
  <c r="BE2702" s="1"/>
  <c r="BI2700"/>
  <c r="BH2700"/>
  <c r="BG2700"/>
  <c r="BF2700"/>
  <c r="T2700"/>
  <c r="R2700"/>
  <c r="P2700"/>
  <c r="BK2700"/>
  <c r="J2700"/>
  <c r="BE2700" s="1"/>
  <c r="BI2699"/>
  <c r="BH2699"/>
  <c r="BG2699"/>
  <c r="BF2699"/>
  <c r="T2699"/>
  <c r="R2699"/>
  <c r="P2699"/>
  <c r="BK2699"/>
  <c r="J2699"/>
  <c r="BE2699" s="1"/>
  <c r="BI2698"/>
  <c r="BH2698"/>
  <c r="BG2698"/>
  <c r="BF2698"/>
  <c r="T2698"/>
  <c r="R2698"/>
  <c r="P2698"/>
  <c r="BK2698"/>
  <c r="J2698"/>
  <c r="BE2698" s="1"/>
  <c r="BI2692"/>
  <c r="BH2692"/>
  <c r="BG2692"/>
  <c r="BF2692"/>
  <c r="T2692"/>
  <c r="R2692"/>
  <c r="P2692"/>
  <c r="BK2692"/>
  <c r="J2692"/>
  <c r="BE2692" s="1"/>
  <c r="BI2686"/>
  <c r="BH2686"/>
  <c r="BG2686"/>
  <c r="BF2686"/>
  <c r="T2686"/>
  <c r="R2686"/>
  <c r="P2686"/>
  <c r="BK2686"/>
  <c r="J2686"/>
  <c r="BE2686" s="1"/>
  <c r="BI2679"/>
  <c r="BH2679"/>
  <c r="BG2679"/>
  <c r="BF2679"/>
  <c r="T2679"/>
  <c r="R2679"/>
  <c r="P2679"/>
  <c r="BK2679"/>
  <c r="J2679"/>
  <c r="BE2679" s="1"/>
  <c r="BI2672"/>
  <c r="BH2672"/>
  <c r="BG2672"/>
  <c r="BF2672"/>
  <c r="T2672"/>
  <c r="R2672"/>
  <c r="P2672"/>
  <c r="BK2672"/>
  <c r="J2672"/>
  <c r="BE2672" s="1"/>
  <c r="BI2665"/>
  <c r="BH2665"/>
  <c r="BG2665"/>
  <c r="BF2665"/>
  <c r="T2665"/>
  <c r="R2665"/>
  <c r="P2665"/>
  <c r="BK2665"/>
  <c r="J2665"/>
  <c r="BE2665" s="1"/>
  <c r="BI2658"/>
  <c r="BH2658"/>
  <c r="BG2658"/>
  <c r="BF2658"/>
  <c r="T2658"/>
  <c r="R2658"/>
  <c r="P2658"/>
  <c r="BK2658"/>
  <c r="J2658"/>
  <c r="BE2658" s="1"/>
  <c r="BI2651"/>
  <c r="BH2651"/>
  <c r="BG2651"/>
  <c r="BF2651"/>
  <c r="T2651"/>
  <c r="R2651"/>
  <c r="P2651"/>
  <c r="BK2651"/>
  <c r="J2651"/>
  <c r="BE2651" s="1"/>
  <c r="BI2644"/>
  <c r="BH2644"/>
  <c r="BG2644"/>
  <c r="BF2644"/>
  <c r="T2644"/>
  <c r="R2644"/>
  <c r="P2644"/>
  <c r="BK2644"/>
  <c r="J2644"/>
  <c r="BE2644" s="1"/>
  <c r="BI2638"/>
  <c r="BH2638"/>
  <c r="BG2638"/>
  <c r="BF2638"/>
  <c r="T2638"/>
  <c r="R2638"/>
  <c r="P2638"/>
  <c r="BK2638"/>
  <c r="J2638"/>
  <c r="BE2638" s="1"/>
  <c r="BI2632"/>
  <c r="BH2632"/>
  <c r="BG2632"/>
  <c r="BF2632"/>
  <c r="T2632"/>
  <c r="R2632"/>
  <c r="P2632"/>
  <c r="BK2632"/>
  <c r="J2632"/>
  <c r="BE2632" s="1"/>
  <c r="BI2625"/>
  <c r="BH2625"/>
  <c r="BG2625"/>
  <c r="BF2625"/>
  <c r="T2625"/>
  <c r="R2625"/>
  <c r="P2625"/>
  <c r="BK2625"/>
  <c r="J2625"/>
  <c r="BE2625" s="1"/>
  <c r="BI2618"/>
  <c r="BH2618"/>
  <c r="BG2618"/>
  <c r="BF2618"/>
  <c r="T2618"/>
  <c r="R2618"/>
  <c r="P2618"/>
  <c r="BK2618"/>
  <c r="J2618"/>
  <c r="BE2618" s="1"/>
  <c r="BI2611"/>
  <c r="BH2611"/>
  <c r="BG2611"/>
  <c r="BF2611"/>
  <c r="T2611"/>
  <c r="R2611"/>
  <c r="P2611"/>
  <c r="BK2611"/>
  <c r="J2611"/>
  <c r="BE2611" s="1"/>
  <c r="BI2604"/>
  <c r="BH2604"/>
  <c r="BG2604"/>
  <c r="BF2604"/>
  <c r="T2604"/>
  <c r="T2603" s="1"/>
  <c r="R2604"/>
  <c r="R2603" s="1"/>
  <c r="P2604"/>
  <c r="P2603" s="1"/>
  <c r="BK2604"/>
  <c r="BK2603" s="1"/>
  <c r="J2603" s="1"/>
  <c r="J76" s="1"/>
  <c r="J2604"/>
  <c r="BE2604" s="1"/>
  <c r="BI2598"/>
  <c r="BH2598"/>
  <c r="BG2598"/>
  <c r="BF2598"/>
  <c r="BE2598"/>
  <c r="T2598"/>
  <c r="R2598"/>
  <c r="P2598"/>
  <c r="BK2598"/>
  <c r="J2598"/>
  <c r="BI2593"/>
  <c r="BH2593"/>
  <c r="BG2593"/>
  <c r="BF2593"/>
  <c r="BE2593"/>
  <c r="T2593"/>
  <c r="R2593"/>
  <c r="P2593"/>
  <c r="BK2593"/>
  <c r="J2593"/>
  <c r="BI2576"/>
  <c r="BH2576"/>
  <c r="BG2576"/>
  <c r="BF2576"/>
  <c r="BE2576"/>
  <c r="T2576"/>
  <c r="R2576"/>
  <c r="P2576"/>
  <c r="BK2576"/>
  <c r="J2576"/>
  <c r="BI2571"/>
  <c r="BH2571"/>
  <c r="BG2571"/>
  <c r="BF2571"/>
  <c r="BE2571"/>
  <c r="T2571"/>
  <c r="R2571"/>
  <c r="P2571"/>
  <c r="BK2571"/>
  <c r="J2571"/>
  <c r="BI2564"/>
  <c r="BH2564"/>
  <c r="BG2564"/>
  <c r="BF2564"/>
  <c r="BE2564"/>
  <c r="T2564"/>
  <c r="T2563" s="1"/>
  <c r="R2564"/>
  <c r="R2563" s="1"/>
  <c r="P2564"/>
  <c r="P2563" s="1"/>
  <c r="BK2564"/>
  <c r="BK2563" s="1"/>
  <c r="J2563" s="1"/>
  <c r="J75" s="1"/>
  <c r="J2564"/>
  <c r="BI2562"/>
  <c r="BH2562"/>
  <c r="BG2562"/>
  <c r="BF2562"/>
  <c r="T2562"/>
  <c r="R2562"/>
  <c r="P2562"/>
  <c r="BK2562"/>
  <c r="J2562"/>
  <c r="BE2562" s="1"/>
  <c r="BI2561"/>
  <c r="BH2561"/>
  <c r="BG2561"/>
  <c r="BF2561"/>
  <c r="T2561"/>
  <c r="R2561"/>
  <c r="P2561"/>
  <c r="BK2561"/>
  <c r="J2561"/>
  <c r="BE2561" s="1"/>
  <c r="BI2560"/>
  <c r="BH2560"/>
  <c r="BG2560"/>
  <c r="BF2560"/>
  <c r="T2560"/>
  <c r="R2560"/>
  <c r="P2560"/>
  <c r="BK2560"/>
  <c r="J2560"/>
  <c r="BE2560" s="1"/>
  <c r="BI2559"/>
  <c r="BH2559"/>
  <c r="BG2559"/>
  <c r="BF2559"/>
  <c r="T2559"/>
  <c r="R2559"/>
  <c r="P2559"/>
  <c r="BK2559"/>
  <c r="J2559"/>
  <c r="BE2559" s="1"/>
  <c r="BI2558"/>
  <c r="BH2558"/>
  <c r="BG2558"/>
  <c r="BF2558"/>
  <c r="T2558"/>
  <c r="R2558"/>
  <c r="P2558"/>
  <c r="BK2558"/>
  <c r="J2558"/>
  <c r="BE2558" s="1"/>
  <c r="BI2542"/>
  <c r="BH2542"/>
  <c r="BG2542"/>
  <c r="BF2542"/>
  <c r="T2542"/>
  <c r="R2542"/>
  <c r="P2542"/>
  <c r="BK2542"/>
  <c r="J2542"/>
  <c r="BE2542" s="1"/>
  <c r="BI2527"/>
  <c r="BH2527"/>
  <c r="BG2527"/>
  <c r="BF2527"/>
  <c r="T2527"/>
  <c r="R2527"/>
  <c r="P2527"/>
  <c r="BK2527"/>
  <c r="J2527"/>
  <c r="BE2527" s="1"/>
  <c r="BI2526"/>
  <c r="BH2526"/>
  <c r="BG2526"/>
  <c r="BF2526"/>
  <c r="T2526"/>
  <c r="R2526"/>
  <c r="P2526"/>
  <c r="BK2526"/>
  <c r="J2526"/>
  <c r="BE2526" s="1"/>
  <c r="BI2524"/>
  <c r="BH2524"/>
  <c r="BG2524"/>
  <c r="BF2524"/>
  <c r="T2524"/>
  <c r="R2524"/>
  <c r="P2524"/>
  <c r="BK2524"/>
  <c r="J2524"/>
  <c r="BE2524" s="1"/>
  <c r="BI2513"/>
  <c r="BH2513"/>
  <c r="BG2513"/>
  <c r="BF2513"/>
  <c r="T2513"/>
  <c r="R2513"/>
  <c r="P2513"/>
  <c r="BK2513"/>
  <c r="J2513"/>
  <c r="BE2513" s="1"/>
  <c r="BI2511"/>
  <c r="BH2511"/>
  <c r="BG2511"/>
  <c r="BF2511"/>
  <c r="T2511"/>
  <c r="R2511"/>
  <c r="P2511"/>
  <c r="BK2511"/>
  <c r="J2511"/>
  <c r="BE2511" s="1"/>
  <c r="BI2506"/>
  <c r="BH2506"/>
  <c r="BG2506"/>
  <c r="BF2506"/>
  <c r="T2506"/>
  <c r="R2506"/>
  <c r="P2506"/>
  <c r="BK2506"/>
  <c r="J2506"/>
  <c r="BE2506" s="1"/>
  <c r="BI2504"/>
  <c r="BH2504"/>
  <c r="BG2504"/>
  <c r="BF2504"/>
  <c r="T2504"/>
  <c r="R2504"/>
  <c r="P2504"/>
  <c r="BK2504"/>
  <c r="J2504"/>
  <c r="BE2504" s="1"/>
  <c r="BI2497"/>
  <c r="BH2497"/>
  <c r="BG2497"/>
  <c r="BF2497"/>
  <c r="T2497"/>
  <c r="R2497"/>
  <c r="P2497"/>
  <c r="BK2497"/>
  <c r="J2497"/>
  <c r="BE2497" s="1"/>
  <c r="BI2495"/>
  <c r="BH2495"/>
  <c r="BG2495"/>
  <c r="BF2495"/>
  <c r="T2495"/>
  <c r="R2495"/>
  <c r="P2495"/>
  <c r="BK2495"/>
  <c r="J2495"/>
  <c r="BE2495" s="1"/>
  <c r="BI2485"/>
  <c r="BH2485"/>
  <c r="BG2485"/>
  <c r="BF2485"/>
  <c r="T2485"/>
  <c r="R2485"/>
  <c r="P2485"/>
  <c r="BK2485"/>
  <c r="J2485"/>
  <c r="BE2485" s="1"/>
  <c r="BI2483"/>
  <c r="BH2483"/>
  <c r="BG2483"/>
  <c r="BF2483"/>
  <c r="T2483"/>
  <c r="R2483"/>
  <c r="P2483"/>
  <c r="BK2483"/>
  <c r="J2483"/>
  <c r="BE2483" s="1"/>
  <c r="BI2467"/>
  <c r="BH2467"/>
  <c r="BG2467"/>
  <c r="BF2467"/>
  <c r="T2467"/>
  <c r="T2466" s="1"/>
  <c r="T2465" s="1"/>
  <c r="R2467"/>
  <c r="R2466" s="1"/>
  <c r="R2465" s="1"/>
  <c r="P2467"/>
  <c r="P2466" s="1"/>
  <c r="P2465" s="1"/>
  <c r="BK2467"/>
  <c r="BK2466" s="1"/>
  <c r="J2467"/>
  <c r="BE2467" s="1"/>
  <c r="BI2458"/>
  <c r="BH2458"/>
  <c r="BG2458"/>
  <c r="BF2458"/>
  <c r="T2458"/>
  <c r="T2457" s="1"/>
  <c r="R2458"/>
  <c r="R2457" s="1"/>
  <c r="P2458"/>
  <c r="P2457" s="1"/>
  <c r="BK2458"/>
  <c r="BK2457" s="1"/>
  <c r="J2457" s="1"/>
  <c r="J72" s="1"/>
  <c r="J2458"/>
  <c r="BE2458" s="1"/>
  <c r="BI2454"/>
  <c r="BH2454"/>
  <c r="BG2454"/>
  <c r="BF2454"/>
  <c r="BE2454"/>
  <c r="T2454"/>
  <c r="R2454"/>
  <c r="P2454"/>
  <c r="BK2454"/>
  <c r="J2454"/>
  <c r="BI2452"/>
  <c r="BH2452"/>
  <c r="BG2452"/>
  <c r="BF2452"/>
  <c r="BE2452"/>
  <c r="T2452"/>
  <c r="R2452"/>
  <c r="P2452"/>
  <c r="BK2452"/>
  <c r="J2452"/>
  <c r="BI2450"/>
  <c r="BH2450"/>
  <c r="BG2450"/>
  <c r="BF2450"/>
  <c r="BE2450"/>
  <c r="T2450"/>
  <c r="R2450"/>
  <c r="P2450"/>
  <c r="BK2450"/>
  <c r="J2450"/>
  <c r="BI2445"/>
  <c r="BH2445"/>
  <c r="BG2445"/>
  <c r="BF2445"/>
  <c r="BE2445"/>
  <c r="T2445"/>
  <c r="R2445"/>
  <c r="P2445"/>
  <c r="BK2445"/>
  <c r="J2445"/>
  <c r="BI2408"/>
  <c r="BH2408"/>
  <c r="BG2408"/>
  <c r="BF2408"/>
  <c r="BE2408"/>
  <c r="T2408"/>
  <c r="R2408"/>
  <c r="P2408"/>
  <c r="BK2408"/>
  <c r="J2408"/>
  <c r="BI2401"/>
  <c r="BH2401"/>
  <c r="BG2401"/>
  <c r="BF2401"/>
  <c r="BE2401"/>
  <c r="T2401"/>
  <c r="R2401"/>
  <c r="P2401"/>
  <c r="BK2401"/>
  <c r="J2401"/>
  <c r="BI2371"/>
  <c r="BH2371"/>
  <c r="BG2371"/>
  <c r="BF2371"/>
  <c r="BE2371"/>
  <c r="T2371"/>
  <c r="R2371"/>
  <c r="P2371"/>
  <c r="BK2371"/>
  <c r="J2371"/>
  <c r="BI2359"/>
  <c r="BH2359"/>
  <c r="BG2359"/>
  <c r="BF2359"/>
  <c r="BE2359"/>
  <c r="T2359"/>
  <c r="R2359"/>
  <c r="P2359"/>
  <c r="BK2359"/>
  <c r="J2359"/>
  <c r="BI2347"/>
  <c r="BH2347"/>
  <c r="BG2347"/>
  <c r="BF2347"/>
  <c r="BE2347"/>
  <c r="T2347"/>
  <c r="R2347"/>
  <c r="P2347"/>
  <c r="BK2347"/>
  <c r="J2347"/>
  <c r="BI2309"/>
  <c r="BH2309"/>
  <c r="BG2309"/>
  <c r="BF2309"/>
  <c r="BE2309"/>
  <c r="T2309"/>
  <c r="R2309"/>
  <c r="P2309"/>
  <c r="BK2309"/>
  <c r="J2309"/>
  <c r="BI2301"/>
  <c r="BH2301"/>
  <c r="BG2301"/>
  <c r="BF2301"/>
  <c r="BE2301"/>
  <c r="T2301"/>
  <c r="R2301"/>
  <c r="P2301"/>
  <c r="BK2301"/>
  <c r="J2301"/>
  <c r="BI2295"/>
  <c r="BH2295"/>
  <c r="BG2295"/>
  <c r="BF2295"/>
  <c r="BE2295"/>
  <c r="T2295"/>
  <c r="R2295"/>
  <c r="P2295"/>
  <c r="BK2295"/>
  <c r="J2295"/>
  <c r="BI2294"/>
  <c r="BH2294"/>
  <c r="BG2294"/>
  <c r="BF2294"/>
  <c r="BE2294"/>
  <c r="T2294"/>
  <c r="R2294"/>
  <c r="P2294"/>
  <c r="BK2294"/>
  <c r="J2294"/>
  <c r="BI2274"/>
  <c r="BH2274"/>
  <c r="BG2274"/>
  <c r="BF2274"/>
  <c r="BE2274"/>
  <c r="T2274"/>
  <c r="R2274"/>
  <c r="P2274"/>
  <c r="BK2274"/>
  <c r="J2274"/>
  <c r="BI2248"/>
  <c r="BH2248"/>
  <c r="BG2248"/>
  <c r="BF2248"/>
  <c r="BE2248"/>
  <c r="T2248"/>
  <c r="R2248"/>
  <c r="P2248"/>
  <c r="BK2248"/>
  <c r="J2248"/>
  <c r="BI2247"/>
  <c r="BH2247"/>
  <c r="BG2247"/>
  <c r="BF2247"/>
  <c r="BE2247"/>
  <c r="T2247"/>
  <c r="R2247"/>
  <c r="P2247"/>
  <c r="BK2247"/>
  <c r="J2247"/>
  <c r="BI2229"/>
  <c r="BH2229"/>
  <c r="BG2229"/>
  <c r="BF2229"/>
  <c r="BE2229"/>
  <c r="T2229"/>
  <c r="R2229"/>
  <c r="P2229"/>
  <c r="BK2229"/>
  <c r="J2229"/>
  <c r="BI2226"/>
  <c r="BH2226"/>
  <c r="BG2226"/>
  <c r="BF2226"/>
  <c r="BE2226"/>
  <c r="T2226"/>
  <c r="R2226"/>
  <c r="P2226"/>
  <c r="BK2226"/>
  <c r="J2226"/>
  <c r="BI2224"/>
  <c r="BH2224"/>
  <c r="BG2224"/>
  <c r="BF2224"/>
  <c r="BE2224"/>
  <c r="T2224"/>
  <c r="R2224"/>
  <c r="P2224"/>
  <c r="BK2224"/>
  <c r="J2224"/>
  <c r="BI2216"/>
  <c r="BH2216"/>
  <c r="BG2216"/>
  <c r="BF2216"/>
  <c r="BE2216"/>
  <c r="T2216"/>
  <c r="R2216"/>
  <c r="P2216"/>
  <c r="BK2216"/>
  <c r="J2216"/>
  <c r="BI2208"/>
  <c r="BH2208"/>
  <c r="BG2208"/>
  <c r="BF2208"/>
  <c r="BE2208"/>
  <c r="T2208"/>
  <c r="R2208"/>
  <c r="P2208"/>
  <c r="BK2208"/>
  <c r="J2208"/>
  <c r="BI2203"/>
  <c r="BH2203"/>
  <c r="BG2203"/>
  <c r="BF2203"/>
  <c r="BE2203"/>
  <c r="T2203"/>
  <c r="R2203"/>
  <c r="P2203"/>
  <c r="BK2203"/>
  <c r="J2203"/>
  <c r="BI2202"/>
  <c r="BH2202"/>
  <c r="BG2202"/>
  <c r="BF2202"/>
  <c r="BE2202"/>
  <c r="T2202"/>
  <c r="R2202"/>
  <c r="P2202"/>
  <c r="BK2202"/>
  <c r="J2202"/>
  <c r="BI2188"/>
  <c r="BH2188"/>
  <c r="BG2188"/>
  <c r="BF2188"/>
  <c r="BE2188"/>
  <c r="T2188"/>
  <c r="R2188"/>
  <c r="P2188"/>
  <c r="BK2188"/>
  <c r="J2188"/>
  <c r="BI2187"/>
  <c r="BH2187"/>
  <c r="BG2187"/>
  <c r="BF2187"/>
  <c r="BE2187"/>
  <c r="T2187"/>
  <c r="R2187"/>
  <c r="P2187"/>
  <c r="BK2187"/>
  <c r="J2187"/>
  <c r="BI2179"/>
  <c r="BH2179"/>
  <c r="BG2179"/>
  <c r="BF2179"/>
  <c r="BE2179"/>
  <c r="T2179"/>
  <c r="T2178" s="1"/>
  <c r="R2179"/>
  <c r="R2178" s="1"/>
  <c r="P2179"/>
  <c r="P2178" s="1"/>
  <c r="BK2179"/>
  <c r="BK2178" s="1"/>
  <c r="J2178" s="1"/>
  <c r="J71" s="1"/>
  <c r="J2179"/>
  <c r="BI2154"/>
  <c r="BH2154"/>
  <c r="BG2154"/>
  <c r="BF2154"/>
  <c r="T2154"/>
  <c r="R2154"/>
  <c r="P2154"/>
  <c r="BK2154"/>
  <c r="J2154"/>
  <c r="BE2154" s="1"/>
  <c r="BI2144"/>
  <c r="BH2144"/>
  <c r="BG2144"/>
  <c r="BF2144"/>
  <c r="T2144"/>
  <c r="R2144"/>
  <c r="P2144"/>
  <c r="BK2144"/>
  <c r="J2144"/>
  <c r="BE2144" s="1"/>
  <c r="BI2142"/>
  <c r="BH2142"/>
  <c r="BG2142"/>
  <c r="BF2142"/>
  <c r="T2142"/>
  <c r="R2142"/>
  <c r="P2142"/>
  <c r="BK2142"/>
  <c r="J2142"/>
  <c r="BE2142" s="1"/>
  <c r="BI2135"/>
  <c r="BH2135"/>
  <c r="BG2135"/>
  <c r="BF2135"/>
  <c r="T2135"/>
  <c r="R2135"/>
  <c r="P2135"/>
  <c r="BK2135"/>
  <c r="J2135"/>
  <c r="BE2135" s="1"/>
  <c r="BI2133"/>
  <c r="BH2133"/>
  <c r="BG2133"/>
  <c r="BF2133"/>
  <c r="T2133"/>
  <c r="R2133"/>
  <c r="P2133"/>
  <c r="BK2133"/>
  <c r="J2133"/>
  <c r="BE2133" s="1"/>
  <c r="BI2131"/>
  <c r="BH2131"/>
  <c r="BG2131"/>
  <c r="BF2131"/>
  <c r="T2131"/>
  <c r="R2131"/>
  <c r="P2131"/>
  <c r="BK2131"/>
  <c r="J2131"/>
  <c r="BE2131" s="1"/>
  <c r="BI2115"/>
  <c r="BH2115"/>
  <c r="BG2115"/>
  <c r="BF2115"/>
  <c r="T2115"/>
  <c r="R2115"/>
  <c r="P2115"/>
  <c r="BK2115"/>
  <c r="J2115"/>
  <c r="BE2115" s="1"/>
  <c r="BI2113"/>
  <c r="BH2113"/>
  <c r="BG2113"/>
  <c r="BF2113"/>
  <c r="T2113"/>
  <c r="R2113"/>
  <c r="P2113"/>
  <c r="BK2113"/>
  <c r="J2113"/>
  <c r="BE2113" s="1"/>
  <c r="BI2105"/>
  <c r="BH2105"/>
  <c r="BG2105"/>
  <c r="BF2105"/>
  <c r="T2105"/>
  <c r="R2105"/>
  <c r="P2105"/>
  <c r="BK2105"/>
  <c r="J2105"/>
  <c r="BE2105" s="1"/>
  <c r="BI2103"/>
  <c r="BH2103"/>
  <c r="BG2103"/>
  <c r="BF2103"/>
  <c r="T2103"/>
  <c r="R2103"/>
  <c r="P2103"/>
  <c r="BK2103"/>
  <c r="J2103"/>
  <c r="BE2103" s="1"/>
  <c r="BI2101"/>
  <c r="BH2101"/>
  <c r="BG2101"/>
  <c r="BF2101"/>
  <c r="T2101"/>
  <c r="R2101"/>
  <c r="P2101"/>
  <c r="BK2101"/>
  <c r="J2101"/>
  <c r="BE2101" s="1"/>
  <c r="BI2094"/>
  <c r="BH2094"/>
  <c r="BG2094"/>
  <c r="BF2094"/>
  <c r="T2094"/>
  <c r="R2094"/>
  <c r="P2094"/>
  <c r="BK2094"/>
  <c r="J2094"/>
  <c r="BE2094" s="1"/>
  <c r="BI2086"/>
  <c r="BH2086"/>
  <c r="BG2086"/>
  <c r="BF2086"/>
  <c r="T2086"/>
  <c r="R2086"/>
  <c r="P2086"/>
  <c r="BK2086"/>
  <c r="J2086"/>
  <c r="BE2086" s="1"/>
  <c r="BI2078"/>
  <c r="BH2078"/>
  <c r="BG2078"/>
  <c r="BF2078"/>
  <c r="T2078"/>
  <c r="R2078"/>
  <c r="P2078"/>
  <c r="BK2078"/>
  <c r="J2078"/>
  <c r="BE2078" s="1"/>
  <c r="BI2074"/>
  <c r="BH2074"/>
  <c r="BG2074"/>
  <c r="BF2074"/>
  <c r="T2074"/>
  <c r="R2074"/>
  <c r="P2074"/>
  <c r="BK2074"/>
  <c r="J2074"/>
  <c r="BE2074" s="1"/>
  <c r="BI2069"/>
  <c r="BH2069"/>
  <c r="BG2069"/>
  <c r="BF2069"/>
  <c r="T2069"/>
  <c r="R2069"/>
  <c r="P2069"/>
  <c r="BK2069"/>
  <c r="J2069"/>
  <c r="BE2069" s="1"/>
  <c r="BI2063"/>
  <c r="BH2063"/>
  <c r="BG2063"/>
  <c r="BF2063"/>
  <c r="T2063"/>
  <c r="R2063"/>
  <c r="P2063"/>
  <c r="BK2063"/>
  <c r="J2063"/>
  <c r="BE2063" s="1"/>
  <c r="BI2043"/>
  <c r="BH2043"/>
  <c r="BG2043"/>
  <c r="BF2043"/>
  <c r="T2043"/>
  <c r="R2043"/>
  <c r="P2043"/>
  <c r="BK2043"/>
  <c r="J2043"/>
  <c r="BE2043" s="1"/>
  <c r="BI2039"/>
  <c r="BH2039"/>
  <c r="BG2039"/>
  <c r="BF2039"/>
  <c r="T2039"/>
  <c r="R2039"/>
  <c r="P2039"/>
  <c r="BK2039"/>
  <c r="J2039"/>
  <c r="BE2039" s="1"/>
  <c r="BI2036"/>
  <c r="BH2036"/>
  <c r="BG2036"/>
  <c r="BF2036"/>
  <c r="T2036"/>
  <c r="R2036"/>
  <c r="P2036"/>
  <c r="BK2036"/>
  <c r="J2036"/>
  <c r="BE2036" s="1"/>
  <c r="BI2030"/>
  <c r="BH2030"/>
  <c r="BG2030"/>
  <c r="BF2030"/>
  <c r="T2030"/>
  <c r="R2030"/>
  <c r="P2030"/>
  <c r="BK2030"/>
  <c r="J2030"/>
  <c r="BE2030" s="1"/>
  <c r="BI2027"/>
  <c r="BH2027"/>
  <c r="BG2027"/>
  <c r="BF2027"/>
  <c r="T2027"/>
  <c r="R2027"/>
  <c r="P2027"/>
  <c r="BK2027"/>
  <c r="J2027"/>
  <c r="BE2027" s="1"/>
  <c r="BI2019"/>
  <c r="BH2019"/>
  <c r="BG2019"/>
  <c r="BF2019"/>
  <c r="T2019"/>
  <c r="R2019"/>
  <c r="P2019"/>
  <c r="BK2019"/>
  <c r="J2019"/>
  <c r="BE2019" s="1"/>
  <c r="BI2016"/>
  <c r="BH2016"/>
  <c r="BG2016"/>
  <c r="BF2016"/>
  <c r="T2016"/>
  <c r="R2016"/>
  <c r="P2016"/>
  <c r="BK2016"/>
  <c r="J2016"/>
  <c r="BE2016" s="1"/>
  <c r="BI1993"/>
  <c r="BH1993"/>
  <c r="BG1993"/>
  <c r="BF1993"/>
  <c r="T1993"/>
  <c r="R1993"/>
  <c r="P1993"/>
  <c r="BK1993"/>
  <c r="J1993"/>
  <c r="BE1993" s="1"/>
  <c r="BI1989"/>
  <c r="BH1989"/>
  <c r="BG1989"/>
  <c r="BF1989"/>
  <c r="T1989"/>
  <c r="R1989"/>
  <c r="P1989"/>
  <c r="BK1989"/>
  <c r="J1989"/>
  <c r="BE1989" s="1"/>
  <c r="BI1987"/>
  <c r="BH1987"/>
  <c r="BG1987"/>
  <c r="BF1987"/>
  <c r="T1987"/>
  <c r="R1987"/>
  <c r="P1987"/>
  <c r="BK1987"/>
  <c r="J1987"/>
  <c r="BE1987" s="1"/>
  <c r="BI1985"/>
  <c r="BH1985"/>
  <c r="BG1985"/>
  <c r="BF1985"/>
  <c r="T1985"/>
  <c r="R1985"/>
  <c r="P1985"/>
  <c r="BK1985"/>
  <c r="J1985"/>
  <c r="BE1985" s="1"/>
  <c r="BI1979"/>
  <c r="BH1979"/>
  <c r="BG1979"/>
  <c r="BF1979"/>
  <c r="T1979"/>
  <c r="R1979"/>
  <c r="P1979"/>
  <c r="BK1979"/>
  <c r="J1979"/>
  <c r="BE1979" s="1"/>
  <c r="BI1976"/>
  <c r="BH1976"/>
  <c r="BG1976"/>
  <c r="BF1976"/>
  <c r="T1976"/>
  <c r="R1976"/>
  <c r="P1976"/>
  <c r="BK1976"/>
  <c r="J1976"/>
  <c r="BE1976" s="1"/>
  <c r="BI1973"/>
  <c r="BH1973"/>
  <c r="BG1973"/>
  <c r="BF1973"/>
  <c r="T1973"/>
  <c r="R1973"/>
  <c r="P1973"/>
  <c r="BK1973"/>
  <c r="J1973"/>
  <c r="BE1973" s="1"/>
  <c r="BI1931"/>
  <c r="BH1931"/>
  <c r="BG1931"/>
  <c r="BF1931"/>
  <c r="T1931"/>
  <c r="R1931"/>
  <c r="P1931"/>
  <c r="BK1931"/>
  <c r="J1931"/>
  <c r="BE1931" s="1"/>
  <c r="BI1926"/>
  <c r="BH1926"/>
  <c r="BG1926"/>
  <c r="BF1926"/>
  <c r="T1926"/>
  <c r="R1926"/>
  <c r="P1926"/>
  <c r="BK1926"/>
  <c r="J1926"/>
  <c r="BE1926" s="1"/>
  <c r="BI1920"/>
  <c r="BH1920"/>
  <c r="BG1920"/>
  <c r="BF1920"/>
  <c r="T1920"/>
  <c r="R1920"/>
  <c r="P1920"/>
  <c r="BK1920"/>
  <c r="J1920"/>
  <c r="BE1920" s="1"/>
  <c r="BI1917"/>
  <c r="BH1917"/>
  <c r="BG1917"/>
  <c r="BF1917"/>
  <c r="T1917"/>
  <c r="R1917"/>
  <c r="P1917"/>
  <c r="BK1917"/>
  <c r="J1917"/>
  <c r="BE1917" s="1"/>
  <c r="BI1916"/>
  <c r="BH1916"/>
  <c r="BG1916"/>
  <c r="BF1916"/>
  <c r="T1916"/>
  <c r="R1916"/>
  <c r="P1916"/>
  <c r="BK1916"/>
  <c r="J1916"/>
  <c r="BE1916" s="1"/>
  <c r="BI1909"/>
  <c r="BH1909"/>
  <c r="BG1909"/>
  <c r="BF1909"/>
  <c r="T1909"/>
  <c r="T1908" s="1"/>
  <c r="R1909"/>
  <c r="R1908" s="1"/>
  <c r="P1909"/>
  <c r="P1908" s="1"/>
  <c r="BK1909"/>
  <c r="BK1908" s="1"/>
  <c r="J1908" s="1"/>
  <c r="J70" s="1"/>
  <c r="J1909"/>
  <c r="BE1909" s="1"/>
  <c r="BI1902"/>
  <c r="BH1902"/>
  <c r="BG1902"/>
  <c r="BF1902"/>
  <c r="BE1902"/>
  <c r="T1902"/>
  <c r="R1902"/>
  <c r="P1902"/>
  <c r="BK1902"/>
  <c r="J1902"/>
  <c r="BI1900"/>
  <c r="BH1900"/>
  <c r="BG1900"/>
  <c r="BF1900"/>
  <c r="BE1900"/>
  <c r="T1900"/>
  <c r="R1900"/>
  <c r="P1900"/>
  <c r="BK1900"/>
  <c r="J1900"/>
  <c r="BI1891"/>
  <c r="BH1891"/>
  <c r="BG1891"/>
  <c r="BF1891"/>
  <c r="BE1891"/>
  <c r="T1891"/>
  <c r="R1891"/>
  <c r="P1891"/>
  <c r="BK1891"/>
  <c r="J1891"/>
  <c r="BI1889"/>
  <c r="BH1889"/>
  <c r="BG1889"/>
  <c r="BF1889"/>
  <c r="BE1889"/>
  <c r="T1889"/>
  <c r="R1889"/>
  <c r="P1889"/>
  <c r="BK1889"/>
  <c r="J1889"/>
  <c r="BI1856"/>
  <c r="BH1856"/>
  <c r="BG1856"/>
  <c r="BF1856"/>
  <c r="BE1856"/>
  <c r="T1856"/>
  <c r="R1856"/>
  <c r="P1856"/>
  <c r="BK1856"/>
  <c r="J1856"/>
  <c r="BI1844"/>
  <c r="BH1844"/>
  <c r="BG1844"/>
  <c r="BF1844"/>
  <c r="BE1844"/>
  <c r="T1844"/>
  <c r="R1844"/>
  <c r="P1844"/>
  <c r="BK1844"/>
  <c r="J1844"/>
  <c r="BI1840"/>
  <c r="BH1840"/>
  <c r="BG1840"/>
  <c r="BF1840"/>
  <c r="BE1840"/>
  <c r="T1840"/>
  <c r="R1840"/>
  <c r="P1840"/>
  <c r="BK1840"/>
  <c r="J1840"/>
  <c r="BI1836"/>
  <c r="BH1836"/>
  <c r="BG1836"/>
  <c r="BF1836"/>
  <c r="BE1836"/>
  <c r="T1836"/>
  <c r="R1836"/>
  <c r="P1836"/>
  <c r="BK1836"/>
  <c r="J1836"/>
  <c r="BI1829"/>
  <c r="BH1829"/>
  <c r="BG1829"/>
  <c r="BF1829"/>
  <c r="BE1829"/>
  <c r="T1829"/>
  <c r="R1829"/>
  <c r="P1829"/>
  <c r="BK1829"/>
  <c r="J1829"/>
  <c r="BI1822"/>
  <c r="BH1822"/>
  <c r="BG1822"/>
  <c r="BF1822"/>
  <c r="BE1822"/>
  <c r="T1822"/>
  <c r="R1822"/>
  <c r="P1822"/>
  <c r="BK1822"/>
  <c r="J1822"/>
  <c r="BI1820"/>
  <c r="BH1820"/>
  <c r="BG1820"/>
  <c r="BF1820"/>
  <c r="BE1820"/>
  <c r="T1820"/>
  <c r="R1820"/>
  <c r="P1820"/>
  <c r="BK1820"/>
  <c r="J1820"/>
  <c r="BI1757"/>
  <c r="BH1757"/>
  <c r="BG1757"/>
  <c r="BF1757"/>
  <c r="BE1757"/>
  <c r="T1757"/>
  <c r="R1757"/>
  <c r="P1757"/>
  <c r="BK1757"/>
  <c r="J1757"/>
  <c r="BI1752"/>
  <c r="BH1752"/>
  <c r="BG1752"/>
  <c r="BF1752"/>
  <c r="BE1752"/>
  <c r="T1752"/>
  <c r="R1752"/>
  <c r="P1752"/>
  <c r="BK1752"/>
  <c r="J1752"/>
  <c r="BI1648"/>
  <c r="BH1648"/>
  <c r="BG1648"/>
  <c r="BF1648"/>
  <c r="BE1648"/>
  <c r="T1648"/>
  <c r="R1648"/>
  <c r="P1648"/>
  <c r="BK1648"/>
  <c r="J1648"/>
  <c r="BI1641"/>
  <c r="BH1641"/>
  <c r="BG1641"/>
  <c r="BF1641"/>
  <c r="BE1641"/>
  <c r="T1641"/>
  <c r="R1641"/>
  <c r="P1641"/>
  <c r="BK1641"/>
  <c r="J1641"/>
  <c r="BI1627"/>
  <c r="BH1627"/>
  <c r="BG1627"/>
  <c r="BF1627"/>
  <c r="BE1627"/>
  <c r="T1627"/>
  <c r="R1627"/>
  <c r="P1627"/>
  <c r="BK1627"/>
  <c r="J1627"/>
  <c r="BI1613"/>
  <c r="BH1613"/>
  <c r="BG1613"/>
  <c r="BF1613"/>
  <c r="BE1613"/>
  <c r="T1613"/>
  <c r="R1613"/>
  <c r="P1613"/>
  <c r="BK1613"/>
  <c r="J1613"/>
  <c r="BI1606"/>
  <c r="BH1606"/>
  <c r="BG1606"/>
  <c r="BF1606"/>
  <c r="BE1606"/>
  <c r="T1606"/>
  <c r="R1606"/>
  <c r="P1606"/>
  <c r="BK1606"/>
  <c r="J1606"/>
  <c r="BI1592"/>
  <c r="BH1592"/>
  <c r="BG1592"/>
  <c r="BF1592"/>
  <c r="BE1592"/>
  <c r="T1592"/>
  <c r="T1591" s="1"/>
  <c r="T1590" s="1"/>
  <c r="R1592"/>
  <c r="R1591" s="1"/>
  <c r="R1590" s="1"/>
  <c r="P1592"/>
  <c r="P1591" s="1"/>
  <c r="P1590" s="1"/>
  <c r="BK1592"/>
  <c r="BK1591" s="1"/>
  <c r="J1592"/>
  <c r="BI1582"/>
  <c r="BH1582"/>
  <c r="BG1582"/>
  <c r="BF1582"/>
  <c r="BE1582"/>
  <c r="T1582"/>
  <c r="T1581" s="1"/>
  <c r="R1582"/>
  <c r="R1581" s="1"/>
  <c r="P1582"/>
  <c r="P1581" s="1"/>
  <c r="BK1582"/>
  <c r="BK1581" s="1"/>
  <c r="J1581" s="1"/>
  <c r="J67" s="1"/>
  <c r="J1582"/>
  <c r="BI1580"/>
  <c r="BH1580"/>
  <c r="BG1580"/>
  <c r="BF1580"/>
  <c r="T1580"/>
  <c r="R1580"/>
  <c r="P1580"/>
  <c r="BK1580"/>
  <c r="J1580"/>
  <c r="BE1580" s="1"/>
  <c r="BI1574"/>
  <c r="BH1574"/>
  <c r="BG1574"/>
  <c r="BF1574"/>
  <c r="T1574"/>
  <c r="R1574"/>
  <c r="P1574"/>
  <c r="BK1574"/>
  <c r="J1574"/>
  <c r="BE1574" s="1"/>
  <c r="BI1573"/>
  <c r="BH1573"/>
  <c r="BG1573"/>
  <c r="BF1573"/>
  <c r="T1573"/>
  <c r="R1573"/>
  <c r="P1573"/>
  <c r="BK1573"/>
  <c r="J1573"/>
  <c r="BE1573" s="1"/>
  <c r="BI1570"/>
  <c r="BH1570"/>
  <c r="BG1570"/>
  <c r="BF1570"/>
  <c r="T1570"/>
  <c r="R1570"/>
  <c r="P1570"/>
  <c r="BK1570"/>
  <c r="J1570"/>
  <c r="BE1570" s="1"/>
  <c r="BI1560"/>
  <c r="BH1560"/>
  <c r="BG1560"/>
  <c r="BF1560"/>
  <c r="T1560"/>
  <c r="R1560"/>
  <c r="P1560"/>
  <c r="BK1560"/>
  <c r="J1560"/>
  <c r="BE1560" s="1"/>
  <c r="BI1557"/>
  <c r="BH1557"/>
  <c r="BG1557"/>
  <c r="BF1557"/>
  <c r="T1557"/>
  <c r="R1557"/>
  <c r="P1557"/>
  <c r="BK1557"/>
  <c r="J1557"/>
  <c r="BE1557" s="1"/>
  <c r="BI1554"/>
  <c r="BH1554"/>
  <c r="BG1554"/>
  <c r="BF1554"/>
  <c r="T1554"/>
  <c r="R1554"/>
  <c r="P1554"/>
  <c r="BK1554"/>
  <c r="J1554"/>
  <c r="BE1554" s="1"/>
  <c r="BI1548"/>
  <c r="BH1548"/>
  <c r="BG1548"/>
  <c r="BF1548"/>
  <c r="T1548"/>
  <c r="R1548"/>
  <c r="P1548"/>
  <c r="BK1548"/>
  <c r="J1548"/>
  <c r="BE1548" s="1"/>
  <c r="BI1547"/>
  <c r="BH1547"/>
  <c r="BG1547"/>
  <c r="BF1547"/>
  <c r="T1547"/>
  <c r="R1547"/>
  <c r="P1547"/>
  <c r="BK1547"/>
  <c r="J1547"/>
  <c r="BE1547" s="1"/>
  <c r="BI1538"/>
  <c r="BH1538"/>
  <c r="BG1538"/>
  <c r="BF1538"/>
  <c r="T1538"/>
  <c r="R1538"/>
  <c r="P1538"/>
  <c r="BK1538"/>
  <c r="J1538"/>
  <c r="BE1538" s="1"/>
  <c r="BI1537"/>
  <c r="BH1537"/>
  <c r="BG1537"/>
  <c r="BF1537"/>
  <c r="T1537"/>
  <c r="R1537"/>
  <c r="P1537"/>
  <c r="BK1537"/>
  <c r="J1537"/>
  <c r="BE1537" s="1"/>
  <c r="BI1527"/>
  <c r="BH1527"/>
  <c r="BG1527"/>
  <c r="BF1527"/>
  <c r="T1527"/>
  <c r="R1527"/>
  <c r="P1527"/>
  <c r="BK1527"/>
  <c r="J1527"/>
  <c r="BE1527" s="1"/>
  <c r="BI1526"/>
  <c r="BH1526"/>
  <c r="BG1526"/>
  <c r="BF1526"/>
  <c r="T1526"/>
  <c r="R1526"/>
  <c r="P1526"/>
  <c r="BK1526"/>
  <c r="J1526"/>
  <c r="BE1526" s="1"/>
  <c r="BI1515"/>
  <c r="BH1515"/>
  <c r="BG1515"/>
  <c r="BF1515"/>
  <c r="T1515"/>
  <c r="R1515"/>
  <c r="P1515"/>
  <c r="BK1515"/>
  <c r="J1515"/>
  <c r="BE1515" s="1"/>
  <c r="BI1514"/>
  <c r="BH1514"/>
  <c r="BG1514"/>
  <c r="BF1514"/>
  <c r="T1514"/>
  <c r="R1514"/>
  <c r="P1514"/>
  <c r="BK1514"/>
  <c r="J1514"/>
  <c r="BE1514" s="1"/>
  <c r="BI1504"/>
  <c r="BH1504"/>
  <c r="BG1504"/>
  <c r="BF1504"/>
  <c r="T1504"/>
  <c r="R1504"/>
  <c r="P1504"/>
  <c r="BK1504"/>
  <c r="J1504"/>
  <c r="BE1504" s="1"/>
  <c r="BI1493"/>
  <c r="BH1493"/>
  <c r="BG1493"/>
  <c r="BF1493"/>
  <c r="BE1493"/>
  <c r="T1493"/>
  <c r="R1493"/>
  <c r="P1493"/>
  <c r="BK1493"/>
  <c r="J1493"/>
  <c r="BI1487"/>
  <c r="BH1487"/>
  <c r="BG1487"/>
  <c r="BF1487"/>
  <c r="BE1487"/>
  <c r="T1487"/>
  <c r="R1487"/>
  <c r="P1487"/>
  <c r="BK1487"/>
  <c r="J1487"/>
  <c r="BI1486"/>
  <c r="BH1486"/>
  <c r="BG1486"/>
  <c r="BF1486"/>
  <c r="BE1486"/>
  <c r="T1486"/>
  <c r="R1486"/>
  <c r="P1486"/>
  <c r="BK1486"/>
  <c r="J1486"/>
  <c r="BI1465"/>
  <c r="BH1465"/>
  <c r="BG1465"/>
  <c r="BF1465"/>
  <c r="BE1465"/>
  <c r="T1465"/>
  <c r="R1465"/>
  <c r="P1465"/>
  <c r="BK1465"/>
  <c r="J1465"/>
  <c r="BI1464"/>
  <c r="BH1464"/>
  <c r="BG1464"/>
  <c r="BF1464"/>
  <c r="BE1464"/>
  <c r="T1464"/>
  <c r="R1464"/>
  <c r="P1464"/>
  <c r="BK1464"/>
  <c r="J1464"/>
  <c r="BI1443"/>
  <c r="BH1443"/>
  <c r="BG1443"/>
  <c r="BF1443"/>
  <c r="BE1443"/>
  <c r="T1443"/>
  <c r="R1443"/>
  <c r="P1443"/>
  <c r="BK1443"/>
  <c r="J1443"/>
  <c r="BI1442"/>
  <c r="BH1442"/>
  <c r="BG1442"/>
  <c r="BF1442"/>
  <c r="BE1442"/>
  <c r="T1442"/>
  <c r="R1442"/>
  <c r="P1442"/>
  <c r="BK1442"/>
  <c r="J1442"/>
  <c r="BI1418"/>
  <c r="BH1418"/>
  <c r="BG1418"/>
  <c r="BF1418"/>
  <c r="BE1418"/>
  <c r="T1418"/>
  <c r="R1418"/>
  <c r="P1418"/>
  <c r="BK1418"/>
  <c r="J1418"/>
  <c r="BI1379"/>
  <c r="BH1379"/>
  <c r="BG1379"/>
  <c r="BF1379"/>
  <c r="BE1379"/>
  <c r="T1379"/>
  <c r="R1379"/>
  <c r="P1379"/>
  <c r="BK1379"/>
  <c r="J1379"/>
  <c r="BI1367"/>
  <c r="BH1367"/>
  <c r="BG1367"/>
  <c r="BF1367"/>
  <c r="BE1367"/>
  <c r="T1367"/>
  <c r="R1367"/>
  <c r="P1367"/>
  <c r="BK1367"/>
  <c r="J1367"/>
  <c r="BI1347"/>
  <c r="BH1347"/>
  <c r="BG1347"/>
  <c r="BF1347"/>
  <c r="BE1347"/>
  <c r="T1347"/>
  <c r="T1346" s="1"/>
  <c r="R1347"/>
  <c r="R1346" s="1"/>
  <c r="P1347"/>
  <c r="P1346" s="1"/>
  <c r="BK1347"/>
  <c r="BK1346" s="1"/>
  <c r="J1346" s="1"/>
  <c r="J66" s="1"/>
  <c r="J1347"/>
  <c r="BI1339"/>
  <c r="BH1339"/>
  <c r="BG1339"/>
  <c r="BF1339"/>
  <c r="T1339"/>
  <c r="R1339"/>
  <c r="P1339"/>
  <c r="BK1339"/>
  <c r="J1339"/>
  <c r="BE1339" s="1"/>
  <c r="BI1332"/>
  <c r="BH1332"/>
  <c r="BG1332"/>
  <c r="BF1332"/>
  <c r="T1332"/>
  <c r="R1332"/>
  <c r="P1332"/>
  <c r="BK1332"/>
  <c r="J1332"/>
  <c r="BE1332" s="1"/>
  <c r="BI1268"/>
  <c r="BH1268"/>
  <c r="BG1268"/>
  <c r="BF1268"/>
  <c r="T1268"/>
  <c r="R1268"/>
  <c r="P1268"/>
  <c r="BK1268"/>
  <c r="J1268"/>
  <c r="BE1268" s="1"/>
  <c r="BI1259"/>
  <c r="BH1259"/>
  <c r="BG1259"/>
  <c r="BF1259"/>
  <c r="T1259"/>
  <c r="R1259"/>
  <c r="P1259"/>
  <c r="BK1259"/>
  <c r="J1259"/>
  <c r="BE1259" s="1"/>
  <c r="BI1253"/>
  <c r="BH1253"/>
  <c r="BG1253"/>
  <c r="BF1253"/>
  <c r="T1253"/>
  <c r="R1253"/>
  <c r="P1253"/>
  <c r="BK1253"/>
  <c r="J1253"/>
  <c r="BE1253" s="1"/>
  <c r="BI1226"/>
  <c r="BH1226"/>
  <c r="BG1226"/>
  <c r="BF1226"/>
  <c r="T1226"/>
  <c r="R1226"/>
  <c r="P1226"/>
  <c r="BK1226"/>
  <c r="J1226"/>
  <c r="BE1226" s="1"/>
  <c r="BI1186"/>
  <c r="BH1186"/>
  <c r="BG1186"/>
  <c r="BF1186"/>
  <c r="T1186"/>
  <c r="R1186"/>
  <c r="P1186"/>
  <c r="BK1186"/>
  <c r="J1186"/>
  <c r="BE1186" s="1"/>
  <c r="BI1169"/>
  <c r="BH1169"/>
  <c r="BG1169"/>
  <c r="BF1169"/>
  <c r="T1169"/>
  <c r="R1169"/>
  <c r="P1169"/>
  <c r="BK1169"/>
  <c r="J1169"/>
  <c r="BE1169" s="1"/>
  <c r="BI1163"/>
  <c r="BH1163"/>
  <c r="BG1163"/>
  <c r="BF1163"/>
  <c r="BE1163"/>
  <c r="T1163"/>
  <c r="R1163"/>
  <c r="P1163"/>
  <c r="BK1163"/>
  <c r="J1163"/>
  <c r="BI1157"/>
  <c r="BH1157"/>
  <c r="BG1157"/>
  <c r="BF1157"/>
  <c r="BE1157"/>
  <c r="T1157"/>
  <c r="R1157"/>
  <c r="P1157"/>
  <c r="BK1157"/>
  <c r="J1157"/>
  <c r="BI1149"/>
  <c r="BH1149"/>
  <c r="BG1149"/>
  <c r="BF1149"/>
  <c r="BE1149"/>
  <c r="T1149"/>
  <c r="R1149"/>
  <c r="P1149"/>
  <c r="BK1149"/>
  <c r="J1149"/>
  <c r="BI1148"/>
  <c r="BH1148"/>
  <c r="BG1148"/>
  <c r="BF1148"/>
  <c r="BE1148"/>
  <c r="T1148"/>
  <c r="R1148"/>
  <c r="P1148"/>
  <c r="BK1148"/>
  <c r="J1148"/>
  <c r="BI1145"/>
  <c r="BH1145"/>
  <c r="BG1145"/>
  <c r="BF1145"/>
  <c r="BE1145"/>
  <c r="T1145"/>
  <c r="R1145"/>
  <c r="P1145"/>
  <c r="BK1145"/>
  <c r="J1145"/>
  <c r="BI1144"/>
  <c r="BH1144"/>
  <c r="BG1144"/>
  <c r="BF1144"/>
  <c r="BE1144"/>
  <c r="T1144"/>
  <c r="R1144"/>
  <c r="P1144"/>
  <c r="BK1144"/>
  <c r="J1144"/>
  <c r="BI1139"/>
  <c r="BH1139"/>
  <c r="BG1139"/>
  <c r="BF1139"/>
  <c r="BE1139"/>
  <c r="T1139"/>
  <c r="R1139"/>
  <c r="P1139"/>
  <c r="BK1139"/>
  <c r="J1139"/>
  <c r="BI1131"/>
  <c r="BH1131"/>
  <c r="BG1131"/>
  <c r="BF1131"/>
  <c r="BE1131"/>
  <c r="T1131"/>
  <c r="R1131"/>
  <c r="P1131"/>
  <c r="BK1131"/>
  <c r="J1131"/>
  <c r="BI1126"/>
  <c r="BH1126"/>
  <c r="BG1126"/>
  <c r="BF1126"/>
  <c r="BE1126"/>
  <c r="T1126"/>
  <c r="R1126"/>
  <c r="P1126"/>
  <c r="BK1126"/>
  <c r="J1126"/>
  <c r="BI1118"/>
  <c r="BH1118"/>
  <c r="BG1118"/>
  <c r="BF1118"/>
  <c r="BE1118"/>
  <c r="T1118"/>
  <c r="R1118"/>
  <c r="P1118"/>
  <c r="BK1118"/>
  <c r="J1118"/>
  <c r="BI1112"/>
  <c r="BH1112"/>
  <c r="BG1112"/>
  <c r="BF1112"/>
  <c r="BE1112"/>
  <c r="T1112"/>
  <c r="R1112"/>
  <c r="P1112"/>
  <c r="BK1112"/>
  <c r="J1112"/>
  <c r="BI1103"/>
  <c r="BH1103"/>
  <c r="BG1103"/>
  <c r="BF1103"/>
  <c r="BE1103"/>
  <c r="T1103"/>
  <c r="R1103"/>
  <c r="P1103"/>
  <c r="BK1103"/>
  <c r="J1103"/>
  <c r="BI1102"/>
  <c r="BH1102"/>
  <c r="BG1102"/>
  <c r="BF1102"/>
  <c r="BE1102"/>
  <c r="T1102"/>
  <c r="R1102"/>
  <c r="P1102"/>
  <c r="BK1102"/>
  <c r="J1102"/>
  <c r="BI1096"/>
  <c r="BH1096"/>
  <c r="BG1096"/>
  <c r="BF1096"/>
  <c r="BE1096"/>
  <c r="T1096"/>
  <c r="R1096"/>
  <c r="P1096"/>
  <c r="BK1096"/>
  <c r="J1096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2"/>
  <c r="BH1082"/>
  <c r="BG1082"/>
  <c r="BF1082"/>
  <c r="BE1082"/>
  <c r="T1082"/>
  <c r="R1082"/>
  <c r="P1082"/>
  <c r="BK1082"/>
  <c r="J1082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65" s="1"/>
  <c r="J729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64" s="1"/>
  <c r="J596"/>
  <c r="BE596" s="1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63" s="1"/>
  <c r="J399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 s="1"/>
  <c r="BI146"/>
  <c r="BH146"/>
  <c r="BG146"/>
  <c r="BF146"/>
  <c r="T146"/>
  <c r="R146"/>
  <c r="P146"/>
  <c r="BK146"/>
  <c r="J146"/>
  <c r="BE146" s="1"/>
  <c r="BI136"/>
  <c r="BH136"/>
  <c r="BG136"/>
  <c r="BF136"/>
  <c r="T136"/>
  <c r="R136"/>
  <c r="P136"/>
  <c r="BK136"/>
  <c r="J136"/>
  <c r="BE136" s="1"/>
  <c r="BI131"/>
  <c r="F36" s="1"/>
  <c r="BD53" i="1" s="1"/>
  <c r="BH131" i="2"/>
  <c r="F35" s="1"/>
  <c r="BC53" i="1" s="1"/>
  <c r="BG131" i="2"/>
  <c r="F34" s="1"/>
  <c r="BB53" i="1" s="1"/>
  <c r="BF131" i="2"/>
  <c r="J33" s="1"/>
  <c r="AW53" i="1" s="1"/>
  <c r="T131" i="2"/>
  <c r="T130" s="1"/>
  <c r="T129" s="1"/>
  <c r="T128" s="1"/>
  <c r="R131"/>
  <c r="R130" s="1"/>
  <c r="R129" s="1"/>
  <c r="R128" s="1"/>
  <c r="P131"/>
  <c r="P130" s="1"/>
  <c r="P129" s="1"/>
  <c r="P128" s="1"/>
  <c r="AU53" i="1" s="1"/>
  <c r="BK131" i="2"/>
  <c r="BK130" s="1"/>
  <c r="J131"/>
  <c r="BE131" s="1"/>
  <c r="J124"/>
  <c r="F124"/>
  <c r="F122"/>
  <c r="E120"/>
  <c r="J55"/>
  <c r="F55"/>
  <c r="F53"/>
  <c r="E51"/>
  <c r="J20"/>
  <c r="E20"/>
  <c r="F125" s="1"/>
  <c r="J19"/>
  <c r="J14"/>
  <c r="J53" s="1"/>
  <c r="E7"/>
  <c r="E116" s="1"/>
  <c r="AS52" i="1"/>
  <c r="AS51" s="1"/>
  <c r="AT77"/>
  <c r="AT76"/>
  <c r="AT75"/>
  <c r="AT70"/>
  <c r="AT62"/>
  <c r="AT61"/>
  <c r="L47"/>
  <c r="AM46"/>
  <c r="L46"/>
  <c r="AM44"/>
  <c r="L44"/>
  <c r="L42"/>
  <c r="L41"/>
  <c r="J130" i="2" l="1"/>
  <c r="J62" s="1"/>
  <c r="J2709"/>
  <c r="J79" s="1"/>
  <c r="J88" i="3"/>
  <c r="J62" s="1"/>
  <c r="BK87"/>
  <c r="J162"/>
  <c r="J64" s="1"/>
  <c r="BK161"/>
  <c r="J161" s="1"/>
  <c r="J63" s="1"/>
  <c r="F32" i="4"/>
  <c r="AZ55" i="1" s="1"/>
  <c r="J32" i="4"/>
  <c r="AV55" i="1" s="1"/>
  <c r="J32" i="2"/>
  <c r="AV53" i="1" s="1"/>
  <c r="AT53" s="1"/>
  <c r="F32" i="2"/>
  <c r="AZ53" i="1" s="1"/>
  <c r="J1591" i="2"/>
  <c r="J69" s="1"/>
  <c r="BK1590"/>
  <c r="J1590" s="1"/>
  <c r="J68" s="1"/>
  <c r="J2466"/>
  <c r="J74" s="1"/>
  <c r="BK2465"/>
  <c r="J2465" s="1"/>
  <c r="J73" s="1"/>
  <c r="J92" i="4"/>
  <c r="J61" s="1"/>
  <c r="BK91"/>
  <c r="J91" s="1"/>
  <c r="BK3923" i="2"/>
  <c r="J3923" s="1"/>
  <c r="J86" s="1"/>
  <c r="R93" i="6"/>
  <c r="R92" s="1"/>
  <c r="J90" i="7"/>
  <c r="J61" s="1"/>
  <c r="BK89"/>
  <c r="J89" s="1"/>
  <c r="F33"/>
  <c r="BA58" i="1" s="1"/>
  <c r="J33" i="7"/>
  <c r="AW58" i="1" s="1"/>
  <c r="J97" i="8"/>
  <c r="J61" s="1"/>
  <c r="BK96"/>
  <c r="J96" s="1"/>
  <c r="J115" i="9"/>
  <c r="J62" s="1"/>
  <c r="BK114"/>
  <c r="J353"/>
  <c r="J78" s="1"/>
  <c r="BK352"/>
  <c r="J352" s="1"/>
  <c r="J77" s="1"/>
  <c r="J400"/>
  <c r="J86" s="1"/>
  <c r="BK399"/>
  <c r="J399" s="1"/>
  <c r="J85" s="1"/>
  <c r="J132" i="10"/>
  <c r="J68" s="1"/>
  <c r="BK131"/>
  <c r="J131" s="1"/>
  <c r="J67" s="1"/>
  <c r="J92" i="11"/>
  <c r="J62" s="1"/>
  <c r="BK91"/>
  <c r="E47" i="2"/>
  <c r="F56"/>
  <c r="J122"/>
  <c r="F33"/>
  <c r="BA53" i="1" s="1"/>
  <c r="J53" i="3"/>
  <c r="F83"/>
  <c r="J32"/>
  <c r="AV54" i="1" s="1"/>
  <c r="AT54" s="1"/>
  <c r="E47" i="4"/>
  <c r="J93"/>
  <c r="J62" s="1"/>
  <c r="BK91" i="5"/>
  <c r="R91"/>
  <c r="R90" s="1"/>
  <c r="F33" i="6"/>
  <c r="BA57" i="1" s="1"/>
  <c r="R89" i="7"/>
  <c r="J94" i="6"/>
  <c r="J62" s="1"/>
  <c r="BK93"/>
  <c r="F32" i="7"/>
  <c r="AZ58" i="1" s="1"/>
  <c r="J32" i="7"/>
  <c r="AV58" i="1" s="1"/>
  <c r="AT58" s="1"/>
  <c r="J394" i="9"/>
  <c r="J83" s="1"/>
  <c r="BK393"/>
  <c r="J393" s="1"/>
  <c r="J82" s="1"/>
  <c r="J95" i="10"/>
  <c r="J62" s="1"/>
  <c r="BK94"/>
  <c r="J118"/>
  <c r="J64" s="1"/>
  <c r="BK117"/>
  <c r="J117" s="1"/>
  <c r="J63" s="1"/>
  <c r="J121"/>
  <c r="J66" s="1"/>
  <c r="BK120"/>
  <c r="J120" s="1"/>
  <c r="J65" s="1"/>
  <c r="F34" i="4"/>
  <c r="BB55" i="1" s="1"/>
  <c r="BB52" s="1"/>
  <c r="F36" i="4"/>
  <c r="BD55" i="1" s="1"/>
  <c r="BD52" s="1"/>
  <c r="BD51" s="1"/>
  <c r="W30" s="1"/>
  <c r="P414" i="4"/>
  <c r="P92" s="1"/>
  <c r="P91" s="1"/>
  <c r="AU55" i="1" s="1"/>
  <c r="T414" i="4"/>
  <c r="T92" s="1"/>
  <c r="T91" s="1"/>
  <c r="J33"/>
  <c r="AW55" i="1" s="1"/>
  <c r="F32" i="5"/>
  <c r="AZ56" i="1" s="1"/>
  <c r="F34" i="5"/>
  <c r="BB56" i="1" s="1"/>
  <c r="F36" i="5"/>
  <c r="BD56" i="1" s="1"/>
  <c r="J32" i="5"/>
  <c r="AV56" i="1" s="1"/>
  <c r="AT56" s="1"/>
  <c r="E47" i="6"/>
  <c r="J32"/>
  <c r="AV57" i="1" s="1"/>
  <c r="AT57" s="1"/>
  <c r="F32" i="6"/>
  <c r="AZ57" i="1" s="1"/>
  <c r="P90" i="7"/>
  <c r="T90"/>
  <c r="P165"/>
  <c r="T165"/>
  <c r="J114" i="12"/>
  <c r="J62" s="1"/>
  <c r="BK113"/>
  <c r="J32"/>
  <c r="AV63" i="1" s="1"/>
  <c r="F32" i="12"/>
  <c r="AZ63" i="1" s="1"/>
  <c r="J89" i="13"/>
  <c r="J62" s="1"/>
  <c r="BK88"/>
  <c r="E84" i="8"/>
  <c r="J32"/>
  <c r="AV59" i="1" s="1"/>
  <c r="AT59" s="1"/>
  <c r="J33" i="8"/>
  <c r="AW59" i="1" s="1"/>
  <c r="F56" i="9"/>
  <c r="J107"/>
  <c r="J32"/>
  <c r="AV60" i="1" s="1"/>
  <c r="AT60" s="1"/>
  <c r="J33" i="9"/>
  <c r="AW60" i="1" s="1"/>
  <c r="J53" i="10"/>
  <c r="F90"/>
  <c r="F32"/>
  <c r="AZ61" i="1" s="1"/>
  <c r="F33" i="10"/>
  <c r="BA61" i="1" s="1"/>
  <c r="F56" i="11"/>
  <c r="J84"/>
  <c r="F32"/>
  <c r="AZ62" i="1" s="1"/>
  <c r="F33" i="11"/>
  <c r="BA62" i="1" s="1"/>
  <c r="J53" i="12"/>
  <c r="F109"/>
  <c r="J33"/>
  <c r="AW63" i="1" s="1"/>
  <c r="F33" i="12"/>
  <c r="BA63" i="1" s="1"/>
  <c r="T176" i="14"/>
  <c r="T106" s="1"/>
  <c r="J108"/>
  <c r="J62" s="1"/>
  <c r="BK107"/>
  <c r="J177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J379"/>
  <c r="J78" s="1"/>
  <c r="BK378"/>
  <c r="J378" s="1"/>
  <c r="J77" s="1"/>
  <c r="J566"/>
  <c r="J82" s="1"/>
  <c r="BK565"/>
  <c r="J565" s="1"/>
  <c r="J81" s="1"/>
  <c r="J86" i="15"/>
  <c r="J61" s="1"/>
  <c r="BK85"/>
  <c r="J85" s="1"/>
  <c r="F33"/>
  <c r="BA66" i="1" s="1"/>
  <c r="J33" i="15"/>
  <c r="AW66" i="1" s="1"/>
  <c r="P88" i="13"/>
  <c r="P87" s="1"/>
  <c r="AU64" i="1" s="1"/>
  <c r="F32" i="14"/>
  <c r="AZ65" i="1" s="1"/>
  <c r="F32" i="15"/>
  <c r="AZ66" i="1" s="1"/>
  <c r="J32" i="15"/>
  <c r="AV66" i="1" s="1"/>
  <c r="AT66" s="1"/>
  <c r="J32" i="13"/>
  <c r="AV64" i="1" s="1"/>
  <c r="AT64" s="1"/>
  <c r="F32" i="13"/>
  <c r="AZ64" i="1" s="1"/>
  <c r="T88" i="13"/>
  <c r="T87" s="1"/>
  <c r="J33" i="14"/>
  <c r="AW65" i="1" s="1"/>
  <c r="AT65" s="1"/>
  <c r="F35" i="14"/>
  <c r="BC65" i="1" s="1"/>
  <c r="BC52" s="1"/>
  <c r="F33" i="14"/>
  <c r="BA65" i="1" s="1"/>
  <c r="P86" i="15"/>
  <c r="P85" s="1"/>
  <c r="AU66" i="1" s="1"/>
  <c r="T86" i="15"/>
  <c r="T85" s="1"/>
  <c r="P88" i="16"/>
  <c r="AU67" i="1" s="1"/>
  <c r="T88" i="16"/>
  <c r="J781" i="17"/>
  <c r="J72" s="1"/>
  <c r="BK780"/>
  <c r="J780" s="1"/>
  <c r="J71" s="1"/>
  <c r="J30" i="18"/>
  <c r="AV69" i="1" s="1"/>
  <c r="AT69" s="1"/>
  <c r="F30" i="18"/>
  <c r="AZ69" i="1" s="1"/>
  <c r="J85" i="19"/>
  <c r="J58" s="1"/>
  <c r="BK84"/>
  <c r="J80" i="20"/>
  <c r="J57" s="1"/>
  <c r="BK79"/>
  <c r="J79" s="1"/>
  <c r="J82" i="21"/>
  <c r="J58" s="1"/>
  <c r="BK81"/>
  <c r="E76" i="16"/>
  <c r="F33"/>
  <c r="BA67" i="1" s="1"/>
  <c r="BK88" i="16"/>
  <c r="J88" s="1"/>
  <c r="J94" i="17"/>
  <c r="J58" s="1"/>
  <c r="BK93"/>
  <c r="J90" i="18"/>
  <c r="J58" s="1"/>
  <c r="BK89"/>
  <c r="J32" i="16"/>
  <c r="AV67" i="1" s="1"/>
  <c r="AT67" s="1"/>
  <c r="F32" i="16"/>
  <c r="AZ67" i="1" s="1"/>
  <c r="F31" i="22"/>
  <c r="BA73" i="1" s="1"/>
  <c r="J31" i="22"/>
  <c r="AW73" i="1" s="1"/>
  <c r="J134" i="23"/>
  <c r="J62" s="1"/>
  <c r="BK133"/>
  <c r="J133" s="1"/>
  <c r="J61" s="1"/>
  <c r="J165"/>
  <c r="J66" s="1"/>
  <c r="BK164"/>
  <c r="J164" s="1"/>
  <c r="J65" s="1"/>
  <c r="J237"/>
  <c r="J70" s="1"/>
  <c r="BK236"/>
  <c r="J236" s="1"/>
  <c r="J69" s="1"/>
  <c r="J27" i="24"/>
  <c r="J56"/>
  <c r="J470" i="25"/>
  <c r="J77" s="1"/>
  <c r="BK469"/>
  <c r="J469" s="1"/>
  <c r="J76" s="1"/>
  <c r="J49" i="17"/>
  <c r="F89"/>
  <c r="J30"/>
  <c r="AV68" i="1" s="1"/>
  <c r="AT68" s="1"/>
  <c r="J31" i="17"/>
  <c r="AW68" i="1" s="1"/>
  <c r="E45" i="18"/>
  <c r="F31"/>
  <c r="BA69" i="1" s="1"/>
  <c r="J49" i="19"/>
  <c r="F80"/>
  <c r="F30"/>
  <c r="AZ70" i="1" s="1"/>
  <c r="F31" i="19"/>
  <c r="BA70" i="1" s="1"/>
  <c r="E45" i="20"/>
  <c r="J30"/>
  <c r="AV71" i="1" s="1"/>
  <c r="AT71" s="1"/>
  <c r="J31" i="20"/>
  <c r="AW71" i="1" s="1"/>
  <c r="J49" i="21"/>
  <c r="F77"/>
  <c r="J30"/>
  <c r="AV72" i="1" s="1"/>
  <c r="AT72" s="1"/>
  <c r="J31" i="21"/>
  <c r="AW72" i="1" s="1"/>
  <c r="F52" i="22"/>
  <c r="J73"/>
  <c r="J81"/>
  <c r="J58" s="1"/>
  <c r="BK80"/>
  <c r="F30"/>
  <c r="AZ73" i="1" s="1"/>
  <c r="J30" i="22"/>
  <c r="AV73" i="1" s="1"/>
  <c r="AT73" s="1"/>
  <c r="J94" i="23"/>
  <c r="J58" s="1"/>
  <c r="BK93"/>
  <c r="J101" i="25"/>
  <c r="J58" s="1"/>
  <c r="J107"/>
  <c r="J60" s="1"/>
  <c r="BK106"/>
  <c r="J106" s="1"/>
  <c r="J59" s="1"/>
  <c r="J236"/>
  <c r="J65" s="1"/>
  <c r="BK235"/>
  <c r="J235" s="1"/>
  <c r="J64" s="1"/>
  <c r="J311"/>
  <c r="J70" s="1"/>
  <c r="BK310"/>
  <c r="J310" s="1"/>
  <c r="J69" s="1"/>
  <c r="J410"/>
  <c r="J74" s="1"/>
  <c r="BK409"/>
  <c r="J409" s="1"/>
  <c r="J73" s="1"/>
  <c r="J86" i="26"/>
  <c r="J58" s="1"/>
  <c r="BK85"/>
  <c r="BK493" i="18"/>
  <c r="J493" s="1"/>
  <c r="J67" s="1"/>
  <c r="J49" i="23"/>
  <c r="F89"/>
  <c r="J30"/>
  <c r="AV74" i="1" s="1"/>
  <c r="AT74" s="1"/>
  <c r="J31" i="23"/>
  <c r="AW74" i="1" s="1"/>
  <c r="F52" i="24"/>
  <c r="J70"/>
  <c r="F30"/>
  <c r="AZ75" i="1" s="1"/>
  <c r="F31" i="24"/>
  <c r="BA75" i="1" s="1"/>
  <c r="J49" i="25"/>
  <c r="E89"/>
  <c r="F96"/>
  <c r="F30"/>
  <c r="AZ76" i="1" s="1"/>
  <c r="F31" i="25"/>
  <c r="BA76" i="1" s="1"/>
  <c r="E45" i="26"/>
  <c r="F52"/>
  <c r="J78"/>
  <c r="F30"/>
  <c r="AZ77" i="1" s="1"/>
  <c r="F31" i="26"/>
  <c r="BA77" i="1" s="1"/>
  <c r="BC51" l="1"/>
  <c r="AY52"/>
  <c r="AX52"/>
  <c r="BB51"/>
  <c r="AU52"/>
  <c r="AU51" s="1"/>
  <c r="J89" i="18"/>
  <c r="J57" s="1"/>
  <c r="BK88"/>
  <c r="J88" s="1"/>
  <c r="J93" i="17"/>
  <c r="J57" s="1"/>
  <c r="BK92"/>
  <c r="J92" s="1"/>
  <c r="J29" i="16"/>
  <c r="J60"/>
  <c r="J88" i="13"/>
  <c r="J61" s="1"/>
  <c r="BK87"/>
  <c r="J87" s="1"/>
  <c r="J113" i="12"/>
  <c r="J61" s="1"/>
  <c r="BK112"/>
  <c r="J112" s="1"/>
  <c r="J94" i="10"/>
  <c r="J61" s="1"/>
  <c r="BK93"/>
  <c r="J93" s="1"/>
  <c r="J93" i="6"/>
  <c r="J61" s="1"/>
  <c r="BK92"/>
  <c r="J92" s="1"/>
  <c r="J60" i="4"/>
  <c r="J29"/>
  <c r="T89" i="7"/>
  <c r="AZ52" i="1"/>
  <c r="J85" i="26"/>
  <c r="J57" s="1"/>
  <c r="BK84"/>
  <c r="J84" s="1"/>
  <c r="J93" i="23"/>
  <c r="J57" s="1"/>
  <c r="BK92"/>
  <c r="J92" s="1"/>
  <c r="J80" i="22"/>
  <c r="J57" s="1"/>
  <c r="BK79"/>
  <c r="J79" s="1"/>
  <c r="AG75" i="1"/>
  <c r="AN75" s="1"/>
  <c r="J36" i="24"/>
  <c r="J81" i="21"/>
  <c r="J57" s="1"/>
  <c r="BK80"/>
  <c r="J80" s="1"/>
  <c r="J56" i="20"/>
  <c r="J27"/>
  <c r="J84" i="19"/>
  <c r="J57" s="1"/>
  <c r="BK83"/>
  <c r="J83" s="1"/>
  <c r="J60" i="15"/>
  <c r="J29"/>
  <c r="BK106" i="14"/>
  <c r="J106" s="1"/>
  <c r="J107"/>
  <c r="J61" s="1"/>
  <c r="J91" i="5"/>
  <c r="J61" s="1"/>
  <c r="BK90"/>
  <c r="J90" s="1"/>
  <c r="J91" i="11"/>
  <c r="J61" s="1"/>
  <c r="BK90"/>
  <c r="J90" s="1"/>
  <c r="J114" i="9"/>
  <c r="J61" s="1"/>
  <c r="BK113"/>
  <c r="J113" s="1"/>
  <c r="J60" i="8"/>
  <c r="J29"/>
  <c r="J60" i="7"/>
  <c r="J29"/>
  <c r="J87" i="3"/>
  <c r="J61" s="1"/>
  <c r="BK86"/>
  <c r="J86" s="1"/>
  <c r="BK100" i="25"/>
  <c r="AT63" i="1"/>
  <c r="P89" i="7"/>
  <c r="AU58" i="1" s="1"/>
  <c r="BA52"/>
  <c r="AT55"/>
  <c r="BK2708" i="2"/>
  <c r="J2708" s="1"/>
  <c r="J78" s="1"/>
  <c r="BK129"/>
  <c r="AY51" i="1" l="1"/>
  <c r="W29"/>
  <c r="BA51"/>
  <c r="AW52"/>
  <c r="J60" i="3"/>
  <c r="J29"/>
  <c r="AG58" i="1"/>
  <c r="AN58" s="1"/>
  <c r="J38" i="7"/>
  <c r="AG59" i="1"/>
  <c r="AN59" s="1"/>
  <c r="J38" i="8"/>
  <c r="J60" i="9"/>
  <c r="J29"/>
  <c r="J29" i="11"/>
  <c r="J60"/>
  <c r="J60" i="5"/>
  <c r="J29"/>
  <c r="AG66" i="1"/>
  <c r="AN66" s="1"/>
  <c r="J38" i="15"/>
  <c r="J27" i="19"/>
  <c r="J56"/>
  <c r="J36" i="20"/>
  <c r="AG71" i="1"/>
  <c r="AN71" s="1"/>
  <c r="J56" i="21"/>
  <c r="J27"/>
  <c r="J56" i="22"/>
  <c r="J27"/>
  <c r="J56" i="23"/>
  <c r="J27"/>
  <c r="J27" i="26"/>
  <c r="J56"/>
  <c r="AV52" i="1"/>
  <c r="AT52" s="1"/>
  <c r="AZ51"/>
  <c r="J38" i="4"/>
  <c r="AG55" i="1"/>
  <c r="AN55" s="1"/>
  <c r="J29" i="6"/>
  <c r="J60"/>
  <c r="J29" i="10"/>
  <c r="J60"/>
  <c r="J29" i="12"/>
  <c r="J60"/>
  <c r="J29" i="13"/>
  <c r="J60"/>
  <c r="J56" i="17"/>
  <c r="J27"/>
  <c r="J27" i="18"/>
  <c r="J56"/>
  <c r="J129" i="2"/>
  <c r="J61" s="1"/>
  <c r="BK128"/>
  <c r="J128" s="1"/>
  <c r="J100" i="25"/>
  <c r="J57" s="1"/>
  <c r="BK99"/>
  <c r="J99" s="1"/>
  <c r="J29" i="14"/>
  <c r="J60"/>
  <c r="AG67" i="1"/>
  <c r="AN67" s="1"/>
  <c r="J38" i="16"/>
  <c r="W28" i="1"/>
  <c r="AX51"/>
  <c r="AG65" l="1"/>
  <c r="AN65" s="1"/>
  <c r="J38" i="14"/>
  <c r="AG69" i="1"/>
  <c r="AN69" s="1"/>
  <c r="J36" i="18"/>
  <c r="AG64" i="1"/>
  <c r="AN64" s="1"/>
  <c r="J38" i="13"/>
  <c r="AG63" i="1"/>
  <c r="AN63" s="1"/>
  <c r="J38" i="12"/>
  <c r="AG61" i="1"/>
  <c r="AN61" s="1"/>
  <c r="J38" i="10"/>
  <c r="AG57" i="1"/>
  <c r="AN57" s="1"/>
  <c r="J38" i="6"/>
  <c r="AG77" i="1"/>
  <c r="AN77" s="1"/>
  <c r="J36" i="26"/>
  <c r="AG70" i="1"/>
  <c r="AN70" s="1"/>
  <c r="J36" i="19"/>
  <c r="AG62" i="1"/>
  <c r="AN62" s="1"/>
  <c r="J38" i="11"/>
  <c r="W27" i="1"/>
  <c r="AW51"/>
  <c r="AK27" s="1"/>
  <c r="J27" i="25"/>
  <c r="J56"/>
  <c r="J29" i="2"/>
  <c r="J60"/>
  <c r="AG68" i="1"/>
  <c r="AN68" s="1"/>
  <c r="J36" i="17"/>
  <c r="W26" i="1"/>
  <c r="AV51"/>
  <c r="AG74"/>
  <c r="AN74" s="1"/>
  <c r="J36" i="23"/>
  <c r="AG73" i="1"/>
  <c r="AN73" s="1"/>
  <c r="J36" i="22"/>
  <c r="AG72" i="1"/>
  <c r="AN72" s="1"/>
  <c r="J36" i="21"/>
  <c r="AG56" i="1"/>
  <c r="AN56" s="1"/>
  <c r="J38" i="5"/>
  <c r="J38" i="9"/>
  <c r="AG60" i="1"/>
  <c r="AN60" s="1"/>
  <c r="AG54"/>
  <c r="AN54" s="1"/>
  <c r="J38" i="3"/>
  <c r="AG53" i="1" l="1"/>
  <c r="J38" i="2"/>
  <c r="AG76" i="1"/>
  <c r="AN76" s="1"/>
  <c r="J36" i="25"/>
  <c r="AK26" i="1"/>
  <c r="AT51"/>
  <c r="AG52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<sst xmlns="http://schemas.openxmlformats.org/spreadsheetml/2006/main" count="173435" uniqueCount="14041">
  <si>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</si>
  <si>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</si>
  <si>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</si>
  <si>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</si>
  <si>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</si>
  <si>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</si>
  <si>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</si>
  <si>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</si>
  <si>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</si>
  <si>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</si>
  <si>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</si>
  <si>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</si>
  <si>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</si>
  <si>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</si>
  <si>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</si>
  <si>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</si>
  <si>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</si>
  <si>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</si>
  <si>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</si>
  <si>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</si>
  <si>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</si>
  <si>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</si>
  <si>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</si>
  <si>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</si>
  <si>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</si>
  <si>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</si>
  <si>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</si>
  <si>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</si>
  <si>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</si>
  <si>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</si>
  <si>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</si>
  <si>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</si>
  <si>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</si>
  <si>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</si>
  <si>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</si>
  <si>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</si>
  <si>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</si>
  <si>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</si>
  <si>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</si>
  <si>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</si>
  <si>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</si>
  <si>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</si>
  <si>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</si>
  <si>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</si>
  <si>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</si>
  <si>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</si>
  <si>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</si>
  <si>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</si>
  <si>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</si>
  <si>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</si>
  <si>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</si>
  <si>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</si>
  <si>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</si>
  <si>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</si>
  <si>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</si>
  <si>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</si>
  <si>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</si>
  <si>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</si>
  <si>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</si>
  <si>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</si>
  <si>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</si>
  <si>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</si>
  <si>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</si>
  <si>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</si>
  <si>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</si>
  <si>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</si>
  <si>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</si>
  <si>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</si>
  <si>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</si>
  <si>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</si>
  <si>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</si>
  <si>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</si>
  <si>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</si>
  <si>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</si>
  <si>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</si>
  <si>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</si>
  <si>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</si>
  <si>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</si>
  <si>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</si>
  <si>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</si>
  <si>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</si>
  <si>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</si>
  <si>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</si>
  <si>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</si>
  <si>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</si>
  <si>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</si>
  <si>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</si>
  <si>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</si>
  <si>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</si>
  <si>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</si>
  <si>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</si>
  <si>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</si>
  <si>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</si>
  <si>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</si>
  <si>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</si>
  <si>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</si>
  <si>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</si>
  <si>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</si>
  <si>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</si>
  <si>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</si>
  <si>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</si>
  <si>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</si>
  <si>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</si>
  <si>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</si>
  <si>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</si>
  <si>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</si>
  <si>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</si>
  <si>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</si>
  <si>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</si>
  <si>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</si>
  <si>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</si>
  <si>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</si>
  <si>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</si>
  <si>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</si>
  <si>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</si>
  <si>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</si>
  <si>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</si>
  <si>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</si>
  <si>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</si>
  <si>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</si>
  <si>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</si>
  <si>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</si>
  <si>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</si>
  <si>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</si>
  <si>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</si>
  <si>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</si>
  <si>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</si>
  <si>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</si>
  <si>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</si>
  <si>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</si>
  <si>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</si>
  <si>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</si>
  <si>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</si>
  <si>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</si>
  <si>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</si>
  <si>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</si>
  <si>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</si>
  <si>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</si>
  <si>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</si>
  <si>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</si>
  <si>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</si>
  <si>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</si>
  <si>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</si>
  <si>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</si>
  <si>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</si>
  <si>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</si>
  <si>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</si>
  <si>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</si>
  <si>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</si>
  <si>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</si>
  <si>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</si>
  <si>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</si>
  <si>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</si>
  <si>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</si>
  <si>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</si>
  <si>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</si>
  <si>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</si>
  <si>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</si>
  <si>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</si>
  <si>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</si>
  <si>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</si>
  <si>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</si>
  <si>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</si>
  <si>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</si>
  <si>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</si>
  <si>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</si>
  <si>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</si>
  <si>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</si>
  <si>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</si>
  <si>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</si>
  <si>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</si>
  <si>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</si>
  <si>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</si>
  <si>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</si>
  <si>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</si>
  <si>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</si>
  <si>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</si>
  <si>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</si>
  <si>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</si>
  <si>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</si>
  <si>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</si>
  <si>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</si>
  <si>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</si>
  <si>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</si>
  <si>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</si>
  <si>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</si>
  <si>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</si>
  <si>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</si>
  <si>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</si>
  <si>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</si>
  <si>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</si>
  <si>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</si>
  <si>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</si>
  <si>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</si>
  <si>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</si>
  <si>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</si>
  <si>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</si>
  <si>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</si>
  <si>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</si>
  <si>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</si>
  <si>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</si>
  <si>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</si>
  <si>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</si>
  <si>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</si>
  <si>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</si>
  <si>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</si>
  <si>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</si>
  <si>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</si>
  <si>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</si>
  <si>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</si>
  <si>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</si>
  <si>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</si>
  <si>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</si>
  <si>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</si>
  <si>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</si>
  <si>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</si>
  <si>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</si>
  <si>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</si>
  <si>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</si>
  <si>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</si>
  <si>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</si>
  <si>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</si>
  <si>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</si>
  <si>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</si>
  <si>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</si>
  <si>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</si>
  <si>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</si>
  <si>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</si>
  <si>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</si>
  <si>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</si>
  <si>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</si>
  <si>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</si>
  <si>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</si>
  <si>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</si>
  <si>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</si>
  <si>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</si>
  <si>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</si>
  <si>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</si>
  <si>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</si>
  <si>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</si>
  <si>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</si>
  <si>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</si>
  <si>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</si>
  <si>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</si>
  <si>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</si>
  <si>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</si>
  <si>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</si>
  <si>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</si>
  <si>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</si>
  <si>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</si>
  <si>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</si>
  <si>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</si>
  <si>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</si>
  <si>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</si>
  <si>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</si>
  <si>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</si>
  <si>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</si>
  <si>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</si>
  <si>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</si>
  <si>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</si>
  <si>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</si>
  <si>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</si>
  <si>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</si>
  <si>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</si>
  <si>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</si>
  <si>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</si>
  <si>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</si>
  <si>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</si>
  <si>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</si>
  <si>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</si>
  <si>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</si>
  <si>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</si>
  <si>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</si>
  <si>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</si>
  <si>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</si>
  <si>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</si>
  <si>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</si>
  <si>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</si>
  <si>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</si>
  <si>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</si>
  <si>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</si>
  <si>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</si>
  <si>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</si>
  <si>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</si>
  <si>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</si>
  <si>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</si>
  <si>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</si>
  <si>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</si>
  <si>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</si>
  <si>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</si>
  <si>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</si>
  <si>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</si>
  <si>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</si>
  <si>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</si>
  <si>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</si>
  <si>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</si>
  <si>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</si>
  <si>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</si>
  <si>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</si>
  <si>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</si>
  <si>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</si>
  <si>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</si>
  <si>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</si>
  <si>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</si>
  <si>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</si>
  <si>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</si>
  <si>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</si>
  <si>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</si>
  <si>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</si>
  <si>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</si>
  <si>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</si>
  <si>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</si>
  <si>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</si>
  <si>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</si>
  <si>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</si>
  <si>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</si>
  <si>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</si>
  <si>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</si>
  <si>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</si>
  <si>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</si>
  <si>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</si>
  <si>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</si>
  <si>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</si>
  <si>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</si>
  <si>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</si>
  <si>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</si>
  <si>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</si>
  <si>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</si>
  <si>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</si>
  <si>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</si>
  <si>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</si>
  <si>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</si>
  <si>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</si>
  <si>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</si>
  <si>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</si>
  <si>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</si>
  <si>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</si>
  <si>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</si>
  <si>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</si>
  <si>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</si>
  <si>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</si>
  <si>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</si>
  <si>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</si>
  <si>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</si>
  <si>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</si>
  <si>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</si>
  <si>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</si>
  <si>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</si>
  <si>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</si>
  <si>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</si>
  <si>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</si>
  <si>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</si>
  <si>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</si>
  <si>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</si>
  <si>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</si>
  <si>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</si>
  <si>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</si>
  <si>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</si>
  <si>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</si>
  <si>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</si>
  <si>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</si>
  <si>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</si>
  <si>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</si>
  <si>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</si>
  <si>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</si>
  <si>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</si>
  <si>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</si>
  <si>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</si>
  <si>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</si>
  <si>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</si>
  <si>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</si>
  <si>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</si>
  <si>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</si>
  <si>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</si>
  <si>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</si>
  <si>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</si>
  <si>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</si>
  <si>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</si>
  <si>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</si>
  <si>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</si>
  <si>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</si>
  <si>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</si>
  <si>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</si>
  <si>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</si>
  <si>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</si>
  <si>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</si>
  <si>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</si>
  <si>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</si>
  <si>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</si>
  <si>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</si>
  <si>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</si>
  <si>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</si>
  <si>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</si>
  <si>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</si>
  <si>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</si>
  <si>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</si>
  <si>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</si>
  <si>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</si>
  <si>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</si>
  <si>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</si>
  <si>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</si>
  <si>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</si>
  <si>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</si>
  <si>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</si>
  <si>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</si>
  <si>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</si>
  <si>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</si>
  <si>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</si>
  <si>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</si>
  <si>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</si>
  <si>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</si>
  <si>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</si>
  <si>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</si>
  <si>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</si>
  <si>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</si>
  <si>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</si>
  <si>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</si>
  <si>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</si>
  <si>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</si>
  <si>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</si>
  <si>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</si>
  <si>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</si>
  <si>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</si>
  <si>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</si>
  <si>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</si>
  <si>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</si>
  <si>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</si>
  <si>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</si>
  <si>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</si>
  <si>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</si>
  <si>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</si>
  <si>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</si>
  <si>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</si>
  <si>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</si>
  <si>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</si>
  <si>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</si>
  <si>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</si>
  <si>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</si>
  <si>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</si>
  <si>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</si>
  <si>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</si>
  <si>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</si>
  <si>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</si>
  <si>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</si>
  <si>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</si>
  <si>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</si>
  <si>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</si>
  <si>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</si>
  <si>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</si>
  <si>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</si>
  <si>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</si>
  <si>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</si>
  <si>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</si>
  <si>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</si>
  <si>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</si>
  <si>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</si>
  <si>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</si>
  <si>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</si>
  <si>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</si>
  <si>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</si>
  <si>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</si>
  <si>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</si>
  <si>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</si>
  <si>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</si>
  <si>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</si>
  <si>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</si>
  <si>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</si>
  <si>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</si>
  <si>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</si>
  <si>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</si>
  <si>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</si>
  <si>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</si>
  <si>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</si>
  <si>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</si>
  <si>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</si>
  <si>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</si>
  <si>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</si>
  <si>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</si>
  <si>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</si>
  <si>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</si>
  <si>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</si>
  <si>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</si>
  <si>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</si>
  <si>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</si>
  <si>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</si>
  <si>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</si>
  <si>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</si>
  <si>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</si>
  <si>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</si>
  <si>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</si>
  <si>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</si>
  <si>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</si>
  <si>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</si>
  <si>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</si>
  <si>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</si>
  <si>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</si>
  <si>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</si>
  <si>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</si>
  <si>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</si>
  <si>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</si>
  <si>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</si>
  <si>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</si>
  <si>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</si>
  <si>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</si>
  <si>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</si>
  <si>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</si>
  <si>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</si>
  <si>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</si>
  <si>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</si>
  <si>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</si>
  <si>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</si>
  <si>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</si>
  <si>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</si>
  <si>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</si>
  <si>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</si>
  <si>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</si>
  <si>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</si>
  <si>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</si>
  <si>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</si>
  <si>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</si>
  <si>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</si>
  <si>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</si>
  <si>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</si>
  <si>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</si>
  <si>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</si>
  <si>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</si>
  <si>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</si>
  <si>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</si>
  <si>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</si>
  <si>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</si>
  <si>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</si>
  <si>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</si>
  <si>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</si>
  <si>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</si>
  <si>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</si>
  <si>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</si>
  <si>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</si>
  <si>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</si>
  <si>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</si>
  <si>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</si>
  <si>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</si>
  <si>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</si>
  <si>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</si>
  <si>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</si>
  <si>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</si>
  <si>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</si>
  <si>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</si>
  <si>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</si>
  <si>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</si>
  <si>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</si>
  <si>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</si>
  <si>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</si>
  <si>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</si>
  <si>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</si>
  <si>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</si>
  <si>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</si>
  <si>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</si>
  <si>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</si>
  <si>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</si>
  <si>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</si>
  <si>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</si>
  <si>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</si>
  <si>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</si>
  <si>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</si>
  <si>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</si>
  <si>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</si>
  <si>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</si>
  <si>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</si>
  <si>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</si>
  <si>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</si>
  <si>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</si>
  <si>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</si>
  <si>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</si>
  <si>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</si>
  <si>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</si>
  <si>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</si>
  <si>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</si>
  <si>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</si>
  <si>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</si>
  <si>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</si>
  <si>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</si>
  <si>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</si>
  <si>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</si>
  <si>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</si>
  <si>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</si>
  <si>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</si>
  <si>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</si>
  <si>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</si>
  <si>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</si>
  <si>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</si>
  <si>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</si>
  <si>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</si>
  <si>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</si>
  <si>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</si>
  <si>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</si>
  <si>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</si>
  <si>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</si>
  <si>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</si>
  <si>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</si>
  <si>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</si>
  <si>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</si>
  <si>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</si>
  <si>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</si>
  <si>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</si>
  <si>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</si>
  <si>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</si>
  <si>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</si>
  <si>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</si>
  <si>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</si>
  <si>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</si>
  <si>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</si>
  <si>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</si>
  <si>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</si>
  <si>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</si>
  <si>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</si>
  <si>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</si>
  <si>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</si>
  <si>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</si>
  <si>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</si>
  <si>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</si>
  <si>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</si>
  <si>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</si>
  <si>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</si>
  <si>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</si>
  <si>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</si>
  <si>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</si>
  <si>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</si>
  <si>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</si>
  <si>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</si>
  <si>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</si>
  <si>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</si>
  <si>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</si>
  <si>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</si>
  <si>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</si>
  <si>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</si>
  <si>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</si>
  <si>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</si>
  <si>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</si>
  <si>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</si>
  <si>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</si>
  <si>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</si>
  <si>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</si>
  <si>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</si>
  <si>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</si>
  <si>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</si>
  <si>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</si>
  <si>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</si>
  <si>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8,01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</si>
  <si>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</si>
  <si>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</si>
  <si>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</si>
  <si>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</si>
  <si>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</si>
  <si>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</si>
  <si>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</si>
  <si>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</si>
  <si>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</si>
  <si>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</si>
  <si>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</si>
  <si>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</si>
  <si>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</si>
  <si>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</si>
  <si>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</si>
  <si>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</si>
  <si>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</si>
  <si>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</si>
  <si>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</si>
  <si>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</si>
  <si>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</si>
  <si>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</si>
  <si>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</si>
  <si>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</si>
  <si>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</si>
  <si>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</si>
  <si>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</si>
  <si>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</si>
  <si>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</si>
  <si>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</si>
  <si>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</si>
  <si>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</si>
  <si>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</si>
  <si>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</si>
  <si>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</si>
  <si>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</si>
  <si>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</si>
  <si>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</si>
  <si>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</si>
  <si>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</si>
  <si>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</si>
  <si>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</si>
  <si>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</si>
  <si>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</si>
  <si>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</si>
  <si>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</si>
  <si>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</si>
  <si>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</si>
  <si>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</si>
  <si>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</si>
  <si>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</si>
  <si>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</si>
  <si>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</si>
  <si>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</si>
  <si>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</si>
  <si>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</si>
  <si>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</si>
  <si>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</si>
  <si>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</si>
  <si>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</si>
  <si>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</si>
  <si>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</si>
  <si>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</si>
  <si>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</si>
  <si>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</si>
  <si>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</si>
  <si>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</si>
  <si>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</si>
  <si>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</si>
  <si>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</si>
  <si>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</si>
  <si>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</si>
  <si>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</si>
  <si>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</si>
  <si>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</si>
  <si>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</si>
  <si>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</si>
  <si>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</si>
  <si>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</si>
  <si>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</si>
  <si>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</si>
  <si>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</si>
  <si>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</si>
  <si>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</si>
  <si>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</si>
  <si>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</si>
  <si>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</si>
  <si>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</si>
  <si>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</si>
  <si>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</si>
  <si>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</si>
  <si>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</si>
  <si>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</si>
  <si>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</si>
  <si>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</si>
  <si>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</si>
  <si>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</si>
  <si>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</si>
  <si>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</si>
  <si>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</si>
  <si>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</si>
  <si>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</si>
  <si>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</si>
  <si>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</si>
  <si>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</si>
  <si>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</si>
  <si>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</si>
  <si>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</si>
  <si>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</si>
  <si>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</si>
  <si>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</si>
  <si>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</si>
  <si>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</si>
  <si>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</si>
  <si>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</si>
  <si>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</si>
  <si>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</si>
  <si>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</si>
  <si>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</si>
  <si>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</si>
  <si>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</si>
  <si>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</si>
  <si>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</si>
  <si>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</si>
  <si>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</si>
  <si>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</si>
  <si>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</si>
  <si>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</si>
  <si>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</si>
  <si>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</si>
  <si>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</si>
  <si>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</si>
  <si>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</si>
  <si>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</si>
  <si>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</si>
  <si>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</si>
  <si>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</si>
  <si>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</si>
  <si>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</si>
  <si>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</si>
  <si>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</si>
  <si>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</si>
  <si>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</si>
  <si>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</si>
  <si>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</si>
  <si>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</si>
  <si>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</si>
  <si>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</si>
  <si>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</si>
  <si>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</si>
  <si>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</si>
  <si>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</si>
  <si>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</si>
  <si>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</si>
  <si>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</si>
  <si>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</si>
  <si>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</si>
  <si>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</si>
  <si>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</si>
  <si>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</si>
  <si>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</si>
  <si>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</si>
  <si>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</si>
  <si>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</si>
  <si>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</si>
  <si>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</si>
  <si>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</si>
  <si>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</si>
  <si>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</si>
  <si>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</si>
  <si>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</si>
  <si>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</si>
  <si>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</si>
  <si>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</si>
  <si>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</si>
  <si>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</si>
  <si>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</si>
  <si>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</si>
  <si>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</si>
  <si>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</si>
  <si>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</si>
  <si>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</si>
  <si>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</si>
  <si>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</si>
  <si>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</si>
  <si>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</si>
  <si>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</si>
  <si>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</si>
  <si>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</si>
  <si>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</si>
  <si>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</si>
  <si>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</si>
  <si>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</si>
  <si>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</si>
  <si>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</si>
  <si>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</si>
  <si>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</si>
  <si>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</si>
  <si>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</si>
  <si>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</si>
  <si>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</si>
  <si>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</si>
  <si>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</si>
  <si>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</si>
  <si>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(29,1-0,6)*0,2*4,3+0,6*0,3*4,330,2*1,6+10,4*0,3*1,60-6,6*0,2*1,5-2,8*0,2*1,5-1,45*0,2*1,5*1-2,7*0,2*1,5*1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</si>
  <si>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</si>
  <si>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</si>
  <si>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</si>
  <si>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</si>
  <si>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</si>
  <si>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</si>
  <si>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</si>
  <si>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</si>
  <si>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</si>
  <si>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</si>
  <si>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</si>
  <si>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</si>
  <si>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</si>
  <si>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</si>
  <si>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</si>
  <si>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</si>
  <si>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</si>
  <si>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</si>
  <si>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</si>
  <si>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</si>
  <si>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</si>
  <si>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</si>
  <si>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</si>
  <si>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</si>
  <si>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</si>
  <si>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</si>
  <si>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</si>
  <si>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</si>
  <si>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</si>
  <si>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</si>
  <si>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</si>
  <si>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</si>
  <si>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</si>
  <si>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</si>
  <si>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</si>
  <si>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</si>
  <si>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</si>
  <si>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</si>
  <si>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</si>
  <si>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</si>
  <si>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</si>
  <si>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</si>
  <si>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</si>
  <si>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</si>
  <si>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</si>
  <si>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</si>
  <si>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</si>
  <si>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</si>
  <si>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</si>
  <si>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</si>
  <si>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</si>
  <si>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</si>
  <si>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</si>
  <si>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</si>
  <si>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</si>
  <si>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</si>
  <si>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</si>
  <si>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</si>
  <si>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</si>
  <si>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</si>
  <si>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</si>
  <si>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</si>
  <si>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</si>
  <si>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</si>
  <si>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</si>
  <si>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</si>
  <si>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</si>
  <si>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</si>
  <si>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</si>
  <si>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</si>
  <si>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</si>
  <si>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</si>
  <si>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</si>
  <si>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</si>
  <si>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</si>
  <si>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</si>
  <si>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</si>
  <si>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</si>
  <si>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</si>
  <si>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</si>
  <si>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</si>
  <si>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</si>
  <si>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</si>
  <si>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</si>
  <si>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</si>
  <si>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</si>
  <si>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</si>
  <si>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</si>
  <si>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</si>
  <si>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</si>
  <si>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</si>
  <si>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</si>
  <si>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</si>
  <si>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</si>
  <si>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</si>
  <si>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</si>
  <si>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</si>
  <si>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</si>
  <si>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</si>
  <si>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</si>
  <si>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</si>
  <si>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</si>
  <si>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</si>
  <si>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</si>
  <si>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</si>
  <si>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</si>
  <si>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</si>
  <si>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</si>
  <si>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</si>
  <si>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</si>
  <si>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</si>
  <si>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</si>
  <si>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</si>
  <si>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</si>
  <si>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</si>
  <si>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</si>
  <si>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</si>
  <si>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</si>
  <si>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</si>
  <si>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</si>
  <si>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</si>
  <si>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</si>
  <si>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</si>
  <si>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</si>
  <si>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</si>
  <si>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</si>
  <si>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</si>
  <si>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</si>
  <si>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</si>
  <si>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</si>
  <si>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</si>
  <si>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</si>
  <si>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</si>
  <si>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</si>
  <si>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</si>
  <si>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</si>
  <si>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</si>
  <si>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</si>
  <si>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</si>
  <si>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</si>
  <si>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</si>
  <si>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</si>
  <si>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</si>
  <si>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</si>
  <si>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</si>
  <si>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</si>
  <si>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</si>
  <si>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</si>
  <si>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</si>
  <si>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</si>
  <si>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</si>
  <si>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</si>
  <si>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</si>
  <si>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</si>
  <si>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</si>
  <si>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</si>
  <si>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</si>
  <si>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</si>
  <si>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</si>
  <si>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</si>
  <si>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</si>
  <si>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</si>
  <si>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</si>
  <si>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</si>
  <si>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</si>
  <si>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</si>
  <si>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</si>
  <si>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</si>
  <si>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</si>
  <si>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</si>
  <si>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</si>
  <si>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</si>
  <si>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</si>
  <si>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</si>
  <si>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</si>
  <si>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</si>
  <si>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</si>
  <si>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</si>
  <si>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</si>
  <si>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</si>
  <si>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</si>
  <si>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</si>
  <si>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</si>
  <si>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</si>
  <si>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</si>
  <si>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</si>
  <si>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</si>
  <si>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</si>
  <si>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</si>
  <si>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</si>
  <si>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</si>
  <si>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</si>
  <si>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</si>
  <si>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</si>
  <si>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</si>
  <si>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</si>
  <si>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</si>
  <si>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</si>
  <si>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</si>
  <si>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</si>
  <si>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</si>
  <si>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</si>
  <si>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</si>
  <si>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</si>
  <si>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</si>
  <si>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</si>
  <si>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</si>
  <si>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</si>
  <si>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</si>
  <si>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</si>
  <si>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</si>
  <si>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</si>
  <si>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</si>
  <si>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</si>
  <si>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</si>
  <si>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</si>
  <si>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</si>
  <si>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</si>
  <si>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</si>
  <si>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</si>
  <si>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</si>
  <si>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</si>
  <si>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</si>
  <si>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</si>
  <si>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</si>
  <si>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</si>
  <si>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</si>
  <si>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</si>
  <si>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</si>
  <si>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</si>
  <si>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</si>
  <si>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</si>
  <si>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</si>
  <si>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</si>
  <si>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</si>
  <si>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</si>
  <si>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</si>
  <si>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</si>
  <si>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</si>
  <si>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</si>
  <si>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</si>
  <si>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</si>
  <si>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</si>
  <si>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</si>
  <si>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</si>
  <si>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</si>
  <si>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</si>
  <si>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</si>
  <si>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</si>
  <si>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</si>
  <si>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</si>
  <si>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</si>
  <si>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</si>
  <si>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</si>
  <si>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</si>
  <si>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</si>
  <si>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</si>
  <si>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</si>
  <si>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</si>
  <si>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</si>
  <si>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</si>
  <si>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</si>
  <si>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</si>
  <si>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</si>
  <si>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</si>
  <si>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-včetně kotvení a kotvicího materiálu</t>
  </si>
  <si>
    <t>L 120/120/8 - průměrná hmotnost 1ks= 2,2kg</t>
  </si>
  <si>
    <t>"1.NP:" 7</t>
  </si>
  <si>
    <t>"2.NP:" 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</si>
  <si>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</si>
  <si>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</si>
  <si>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</si>
  <si>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</si>
  <si>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</si>
  <si>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</si>
  <si>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</si>
  <si>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</si>
  <si>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</si>
  <si>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</si>
  <si>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</si>
  <si>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</si>
  <si>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</si>
  <si>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</si>
  <si>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</si>
  <si>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</si>
  <si>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</si>
  <si>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</si>
  <si>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</si>
  <si>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</si>
  <si>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</si>
  <si>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</si>
  <si>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</si>
  <si>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</si>
  <si>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</si>
  <si>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</si>
  <si>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</si>
  <si>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</si>
  <si>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</si>
  <si>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</si>
  <si>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</si>
  <si>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</si>
  <si>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</si>
  <si>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</si>
  <si>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</si>
  <si>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</si>
  <si>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</si>
  <si>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</si>
  <si>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</si>
  <si>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</si>
  <si>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</si>
  <si>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</si>
  <si>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</si>
  <si>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</si>
  <si>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</si>
  <si>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</si>
  <si>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</si>
  <si>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</si>
  <si>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</si>
  <si>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</si>
  <si>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</si>
  <si>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</si>
  <si>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</si>
  <si>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</si>
  <si>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</si>
  <si>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</si>
  <si>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</si>
  <si>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</si>
  <si>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</si>
  <si>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</si>
  <si>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</si>
  <si>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</si>
  <si>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</si>
  <si>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</si>
  <si>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</si>
  <si>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</si>
  <si>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</si>
  <si>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</si>
  <si>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</si>
  <si>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</si>
  <si>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</si>
  <si>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</si>
  <si>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</si>
  <si>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</si>
  <si>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</si>
  <si>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</si>
  <si>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</si>
  <si>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</si>
  <si>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</si>
  <si>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</si>
  <si>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</si>
  <si>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</si>
  <si>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</si>
  <si>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</si>
  <si>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</si>
  <si>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</si>
  <si>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</si>
  <si>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</si>
  <si>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</si>
  <si>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</si>
  <si>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</si>
  <si>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</si>
  <si>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</si>
  <si>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</si>
  <si>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</si>
  <si>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</si>
  <si>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</si>
  <si>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</si>
  <si>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</si>
  <si>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</si>
  <si>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</si>
  <si>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</si>
  <si>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</si>
  <si>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</si>
  <si>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</si>
  <si>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</si>
  <si>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</si>
  <si>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</si>
  <si>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</si>
  <si>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</si>
  <si>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</si>
  <si>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</si>
  <si>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</si>
  <si>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</si>
  <si>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</si>
  <si>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</si>
  <si>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</si>
  <si>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</si>
  <si>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</si>
  <si>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</si>
  <si>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</si>
  <si>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</si>
  <si>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</si>
  <si>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</si>
  <si>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</si>
  <si>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</si>
  <si>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</si>
  <si>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</si>
  <si>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</si>
  <si>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</si>
  <si>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</si>
  <si>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</si>
  <si>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</si>
  <si>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</si>
  <si>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</si>
  <si>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</si>
  <si>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</si>
  <si>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</si>
  <si>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</si>
  <si>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</si>
  <si>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</si>
  <si>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</si>
  <si>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</si>
  <si>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</si>
  <si>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</si>
  <si>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</si>
  <si>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</si>
  <si>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</si>
  <si>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</si>
  <si>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</si>
  <si>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</si>
  <si>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</si>
  <si>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</si>
  <si>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</si>
  <si>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</si>
  <si>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</si>
  <si>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</si>
  <si>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</si>
  <si>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</si>
  <si>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</si>
  <si>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</si>
  <si>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</si>
  <si>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</si>
  <si>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</si>
  <si>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</si>
  <si>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</si>
  <si>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</si>
  <si>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</si>
  <si>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</si>
  <si>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</si>
  <si>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</si>
  <si>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</si>
  <si>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</si>
  <si>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</si>
  <si>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</si>
  <si>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</si>
  <si>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</si>
  <si>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</si>
  <si>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</si>
  <si>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</si>
  <si>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</si>
  <si>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</si>
  <si>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</si>
  <si>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</si>
  <si>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</si>
  <si>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</si>
  <si>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</si>
  <si>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</si>
  <si>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</si>
  <si>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</si>
  <si>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</si>
  <si>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</si>
  <si>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</si>
  <si>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</si>
  <si>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</si>
  <si>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</si>
  <si>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</si>
  <si>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</si>
  <si>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</si>
  <si>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</si>
  <si>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</si>
  <si>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</si>
  <si>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</si>
  <si>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</si>
  <si>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</si>
  <si>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</si>
  <si>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</si>
  <si>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</si>
  <si>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</si>
  <si>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</si>
  <si>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</si>
  <si>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</si>
  <si>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</si>
  <si>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</si>
  <si>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</si>
  <si>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</si>
  <si>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</si>
  <si>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</si>
  <si>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</si>
  <si>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</si>
  <si>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</si>
  <si>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</si>
  <si>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</si>
  <si>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</si>
  <si>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</si>
  <si>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</si>
  <si>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</si>
  <si>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</si>
  <si>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</si>
  <si>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</si>
  <si>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</si>
  <si>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</si>
  <si>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</si>
  <si>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</si>
  <si>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</si>
  <si>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</si>
  <si>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</si>
  <si>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</si>
  <si>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</si>
  <si>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</si>
  <si>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</si>
  <si>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</si>
  <si>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</si>
  <si>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</si>
  <si>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</si>
  <si>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</si>
  <si>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</si>
  <si>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</si>
  <si>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</si>
  <si>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</si>
  <si>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</si>
  <si>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</si>
  <si>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</si>
  <si>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</si>
  <si>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</si>
  <si>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</si>
  <si>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</si>
  <si>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</si>
  <si>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</si>
  <si>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</si>
  <si>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</si>
  <si>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</si>
  <si>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</si>
  <si>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</si>
  <si>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</si>
  <si>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</si>
  <si>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</si>
  <si>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</si>
  <si>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</si>
  <si>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</si>
  <si>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</si>
  <si>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</si>
  <si>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</si>
  <si>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</si>
  <si>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</si>
  <si>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</si>
  <si>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</si>
  <si>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</si>
  <si>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</si>
  <si>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</si>
  <si>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</si>
  <si>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</si>
  <si>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</si>
  <si>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</si>
  <si>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</si>
  <si>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</si>
  <si>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</si>
  <si>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</si>
  <si>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</si>
  <si>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</si>
  <si>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</si>
  <si>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</si>
  <si>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</si>
  <si>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</si>
  <si>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</si>
  <si>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</si>
  <si>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</si>
  <si>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</si>
  <si>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</si>
  <si>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</si>
  <si>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</si>
  <si>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</si>
  <si>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</si>
  <si>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(50,4-1,5*2-0,6*7)*0,2+(1,5*2+0,6*7)*0,3</t>
  </si>
  <si>
    <t>(7,4-0,6)*0,2*1,1+0,6*0,3*1,1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</si>
  <si>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</si>
  <si>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</si>
  <si>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</si>
  <si>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</si>
  <si>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</si>
  <si>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</si>
  <si>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</si>
  <si>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</si>
  <si>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</si>
  <si>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(50,4-1,5*2-0,6*4)*0,3</t>
  </si>
  <si>
    <t>(50,4-11,85-1,5*2-0,6*4)*0,3</t>
  </si>
  <si>
    <t>(11,4-0,6)*0,2+0,6*0,3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</si>
  <si>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</si>
  <si>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</si>
  <si>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</si>
  <si>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</si>
  <si>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</si>
  <si>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</si>
  <si>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</si>
  <si>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</si>
  <si>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</si>
  <si>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</si>
  <si>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</si>
  <si>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</si>
  <si>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</si>
  <si>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</si>
  <si>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</si>
  <si>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</si>
  <si>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</si>
  <si>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</si>
  <si>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</si>
  <si>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</si>
  <si>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</si>
  <si>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</si>
  <si>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</si>
  <si>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</si>
  <si>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</si>
  <si>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</si>
  <si>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</si>
  <si>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</si>
  <si>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</si>
  <si>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</si>
  <si>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</si>
  <si>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</si>
  <si>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</si>
  <si>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</si>
  <si>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</si>
  <si>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</si>
  <si>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</si>
  <si>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</si>
  <si>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</si>
  <si>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</si>
  <si>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</si>
  <si>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</si>
  <si>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</si>
  <si>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</si>
  <si>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</si>
  <si>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</si>
  <si>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</si>
  <si>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</si>
  <si>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</si>
  <si>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</si>
  <si>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</si>
  <si>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</si>
  <si>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</si>
  <si>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</si>
  <si>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</si>
  <si>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</si>
  <si>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</si>
  <si>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</si>
  <si>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</si>
  <si>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</si>
  <si>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</si>
  <si>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</si>
  <si>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</si>
  <si>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</si>
  <si>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</si>
  <si>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</si>
  <si>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</si>
  <si>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</si>
  <si>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</si>
  <si>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</si>
  <si>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</si>
  <si>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</si>
  <si>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</si>
  <si>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</si>
  <si>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</si>
  <si>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</si>
  <si>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</si>
  <si>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</si>
  <si>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</si>
  <si>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</si>
  <si>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</si>
  <si>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</si>
  <si>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</si>
  <si>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</si>
  <si>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</si>
  <si>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</si>
  <si>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</si>
  <si>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</si>
  <si>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</si>
  <si>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</si>
  <si>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</si>
  <si>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</si>
  <si>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</si>
  <si>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</si>
  <si>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</si>
  <si>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</si>
  <si>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</si>
  <si>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</si>
  <si>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</si>
  <si>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</si>
  <si>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</si>
  <si>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</si>
  <si>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</si>
  <si>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</si>
  <si>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</si>
  <si>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</si>
  <si>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</si>
  <si>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</si>
  <si>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</si>
  <si>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</si>
  <si>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</si>
  <si>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</si>
  <si>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</si>
  <si>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</si>
  <si>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</si>
  <si>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</si>
  <si>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</si>
  <si>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</si>
  <si>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</si>
  <si>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</si>
  <si>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</si>
  <si>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</si>
  <si>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</si>
  <si>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</si>
  <si>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</si>
  <si>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</si>
  <si>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</si>
  <si>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</si>
  <si>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</si>
  <si>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</si>
  <si>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</si>
  <si>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</si>
  <si>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</si>
  <si>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</si>
  <si>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</si>
  <si>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</si>
  <si>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</si>
  <si>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</si>
  <si>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</si>
  <si>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</si>
  <si>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</si>
  <si>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</si>
  <si>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</si>
  <si>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</si>
  <si>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</si>
  <si>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</si>
  <si>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</si>
  <si>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</si>
  <si>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</si>
  <si>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</si>
  <si>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</si>
  <si>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</si>
  <si>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</si>
  <si>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</si>
  <si>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</si>
  <si>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</si>
  <si>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</si>
  <si>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</si>
  <si>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</si>
  <si>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</si>
  <si>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</si>
  <si>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</si>
  <si>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</si>
  <si>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</si>
  <si>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</si>
  <si>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</si>
  <si>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</si>
  <si>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</si>
  <si>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</si>
  <si>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</si>
  <si>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</si>
  <si>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</si>
  <si>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</si>
  <si>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</si>
  <si>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</si>
  <si>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</si>
  <si>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</si>
  <si>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</si>
  <si>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</si>
  <si>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</si>
  <si>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</si>
  <si>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</si>
  <si>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</si>
  <si>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</si>
  <si>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</si>
  <si>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</si>
  <si>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</si>
  <si>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</si>
  <si>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</si>
  <si>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</si>
  <si>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</si>
  <si>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</si>
  <si>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</si>
  <si>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</si>
  <si>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</si>
  <si>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</si>
  <si>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</si>
  <si>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</si>
  <si>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</si>
  <si>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</si>
  <si>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</si>
  <si>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</si>
  <si>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</si>
  <si>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</si>
  <si>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</si>
  <si>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</si>
  <si>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</si>
  <si>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</si>
  <si>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</si>
  <si>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</si>
  <si>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</si>
  <si>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</si>
  <si>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</si>
  <si>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</si>
  <si>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</si>
  <si>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</si>
  <si>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</si>
  <si>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</si>
  <si>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</si>
  <si>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</si>
  <si>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</si>
  <si>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</si>
  <si>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</si>
  <si>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</si>
  <si>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</si>
  <si>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</si>
  <si>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</si>
  <si>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</si>
  <si>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</si>
  <si>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</si>
  <si>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</si>
  <si>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</si>
  <si>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</si>
  <si>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</si>
  <si>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</si>
  <si>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</si>
  <si>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</si>
  <si>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</si>
  <si>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</si>
  <si>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</si>
  <si>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</si>
  <si>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</si>
  <si>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</si>
  <si>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</si>
  <si>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</si>
  <si>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</si>
  <si>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</si>
  <si>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</si>
  <si>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</si>
  <si>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</si>
  <si>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</si>
  <si>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</si>
  <si>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</si>
  <si>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</si>
  <si>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</si>
  <si>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</si>
  <si>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</si>
  <si>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</si>
  <si>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</si>
  <si>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</si>
  <si>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</si>
  <si>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</si>
  <si>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</si>
  <si>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</si>
  <si>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</si>
  <si>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</si>
  <si>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</si>
  <si>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</si>
  <si>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</si>
  <si>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</si>
  <si>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</si>
  <si>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</si>
  <si>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</si>
  <si>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</si>
  <si>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</si>
  <si>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</si>
  <si>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</si>
  <si>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</si>
  <si>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</si>
  <si>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</si>
  <si>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</si>
  <si>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</si>
  <si>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</si>
  <si>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</si>
  <si>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</si>
  <si>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</si>
  <si>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</si>
  <si>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</si>
  <si>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</si>
  <si>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</si>
  <si>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</si>
  <si>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</si>
  <si>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</si>
  <si>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</si>
  <si>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</si>
  <si>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</si>
  <si>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</si>
  <si>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</si>
  <si>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</si>
  <si>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</si>
  <si>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</si>
  <si>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</si>
  <si>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</si>
  <si>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</si>
  <si>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</si>
  <si>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</si>
  <si>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</si>
  <si>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</si>
  <si>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</si>
  <si>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</si>
  <si>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</si>
  <si>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</si>
  <si>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</si>
  <si>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</si>
  <si>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</si>
  <si>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</si>
  <si>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</si>
  <si>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</si>
  <si>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</si>
  <si>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</si>
  <si>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</si>
  <si>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</si>
  <si>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</si>
  <si>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</si>
  <si>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</si>
  <si>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</si>
  <si>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</si>
  <si>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</si>
  <si>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</si>
  <si>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</si>
  <si>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</si>
  <si>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</si>
  <si>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</si>
  <si>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</si>
  <si>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</si>
  <si>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</si>
  <si>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</si>
  <si>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</si>
  <si>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</si>
  <si>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</si>
  <si>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</si>
  <si>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</si>
  <si>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</si>
  <si>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</si>
  <si>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</si>
  <si>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</si>
  <si>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</si>
  <si>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</si>
  <si>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</si>
  <si>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</si>
  <si>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</si>
  <si>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</si>
  <si>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</si>
  <si>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</si>
  <si>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</si>
  <si>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</si>
  <si>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</si>
  <si>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</si>
  <si>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</si>
  <si>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</si>
  <si>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</si>
  <si>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</si>
  <si>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</si>
  <si>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</si>
  <si>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</si>
  <si>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</si>
  <si>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</si>
  <si>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</si>
  <si>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</si>
  <si>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</si>
  <si>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</si>
  <si>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</si>
  <si>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</si>
  <si>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</si>
  <si>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</si>
  <si>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</si>
  <si>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</si>
  <si>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</si>
  <si>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</si>
  <si>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</si>
  <si>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</si>
  <si>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</si>
  <si>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</si>
  <si>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</si>
  <si>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</si>
  <si>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</si>
  <si>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</si>
  <si>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</si>
  <si>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</si>
  <si>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</si>
  <si>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</si>
  <si>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</si>
  <si>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</si>
  <si>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</si>
  <si>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</si>
  <si>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</si>
  <si>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</si>
  <si>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</si>
  <si>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</si>
  <si>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</si>
  <si>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</si>
  <si>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</si>
  <si>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</si>
  <si>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</si>
  <si>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</si>
  <si>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</si>
  <si>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</si>
  <si>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</si>
  <si>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</si>
  <si>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</si>
  <si>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</si>
  <si>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</si>
  <si>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</si>
  <si>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</si>
  <si>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</si>
  <si>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</si>
  <si>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</si>
  <si>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</si>
  <si>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</si>
  <si>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</si>
  <si>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</si>
  <si>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</si>
  <si>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</si>
  <si>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</si>
  <si>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</si>
  <si>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</si>
  <si>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</si>
  <si>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</si>
  <si>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</si>
  <si>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</si>
  <si>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</si>
  <si>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</si>
  <si>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</si>
  <si>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</si>
  <si>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</si>
  <si>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</si>
  <si>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</si>
  <si>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</si>
  <si>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</si>
  <si>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</si>
  <si>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</si>
  <si>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</si>
  <si>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</si>
  <si>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</si>
  <si>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</si>
  <si>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</si>
  <si>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</si>
  <si>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</si>
  <si>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</si>
  <si>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</si>
  <si>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</si>
  <si>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</si>
  <si>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</si>
  <si>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</si>
  <si>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</si>
  <si>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</si>
  <si>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</si>
  <si>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</si>
  <si>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</si>
  <si>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</si>
  <si>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</si>
  <si>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</si>
  <si>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</si>
  <si>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</si>
  <si>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</si>
  <si>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</si>
  <si>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</si>
  <si>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</si>
  <si>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</si>
  <si>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</si>
  <si>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</si>
  <si>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</si>
  <si>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</si>
  <si>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</si>
  <si>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</si>
  <si>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</si>
  <si>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</si>
  <si>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</si>
  <si>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</si>
  <si>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</si>
  <si>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</si>
  <si>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</si>
  <si>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</si>
  <si>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</si>
  <si>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</si>
  <si>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</si>
  <si>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</si>
  <si>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</si>
  <si>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</si>
  <si>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</si>
  <si>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</si>
  <si>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</si>
  <si>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</si>
  <si>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</si>
  <si>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</si>
  <si>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</si>
  <si>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</si>
  <si>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</si>
  <si>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</si>
  <si>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</si>
  <si>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</si>
  <si>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</si>
  <si>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</si>
  <si>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</si>
  <si>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</si>
  <si>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</si>
  <si>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</si>
  <si>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</si>
  <si>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</si>
  <si>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</si>
  <si>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</si>
  <si>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</si>
  <si>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</si>
  <si>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</si>
  <si>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</si>
  <si>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</si>
  <si>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</si>
  <si>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</si>
  <si>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</si>
  <si>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</si>
  <si>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</si>
  <si>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</si>
  <si>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</si>
  <si>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</si>
  <si>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</si>
  <si>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</si>
  <si>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</si>
  <si>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</si>
  <si>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</si>
  <si>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</si>
  <si>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</si>
  <si>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</si>
  <si>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</si>
  <si>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</si>
  <si>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</si>
  <si>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</si>
  <si>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</si>
  <si>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</si>
  <si>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</si>
  <si>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</si>
  <si>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</si>
  <si>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</si>
  <si>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</si>
  <si>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</si>
  <si>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</si>
  <si>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</si>
  <si>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</si>
  <si>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</si>
  <si>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</si>
  <si>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</si>
  <si>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</si>
  <si>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</si>
  <si>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</si>
  <si>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</si>
  <si>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</si>
  <si>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</si>
  <si>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</si>
  <si>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</si>
  <si>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</si>
  <si>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</si>
  <si>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</si>
  <si>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</si>
  <si>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</si>
  <si>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</si>
  <si>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</si>
  <si>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</si>
  <si>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</si>
  <si>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</si>
  <si>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</si>
  <si>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</si>
  <si>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</si>
  <si>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</si>
  <si>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</si>
  <si>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</si>
  <si>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</si>
  <si>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</si>
  <si>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</si>
  <si>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</si>
  <si>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</si>
  <si>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</si>
  <si>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</si>
  <si>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</si>
  <si>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</si>
  <si>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</si>
  <si>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</si>
  <si>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</si>
  <si>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</si>
  <si>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</si>
  <si>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</si>
  <si>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</si>
  <si>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</si>
  <si>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</si>
  <si>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</si>
  <si>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</si>
  <si>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</si>
  <si>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</si>
  <si>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</si>
  <si>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</si>
  <si>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</si>
  <si>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</si>
  <si>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</si>
  <si>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</si>
  <si>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</si>
  <si>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</si>
  <si>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</si>
  <si>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</si>
  <si>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</si>
  <si>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</si>
  <si>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</si>
  <si>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</si>
  <si>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</si>
  <si>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</si>
  <si>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</si>
  <si>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</si>
  <si>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</si>
  <si>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</si>
  <si>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</si>
  <si>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</si>
  <si>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</si>
  <si>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</si>
  <si>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</si>
  <si>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</si>
  <si>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</si>
  <si>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</si>
  <si>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</si>
  <si>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</si>
  <si>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</si>
  <si>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</si>
  <si>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</si>
  <si>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</si>
  <si>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</si>
  <si>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</si>
  <si>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</si>
  <si>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</si>
  <si>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</si>
  <si>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</si>
  <si>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</si>
  <si>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</si>
  <si>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</si>
  <si>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</si>
  <si>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</si>
  <si>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</si>
  <si>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</si>
  <si>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</si>
  <si>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</si>
  <si>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</si>
  <si>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</si>
  <si>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</si>
  <si>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</si>
  <si>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</si>
  <si>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</si>
  <si>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</si>
  <si>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</si>
  <si>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</si>
  <si>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</si>
  <si>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</si>
  <si>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</si>
  <si>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</si>
  <si>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</si>
  <si>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</si>
  <si>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</si>
  <si>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</si>
  <si>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</si>
  <si>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</si>
  <si>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</si>
  <si>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</si>
  <si>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</si>
  <si>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</si>
  <si>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</si>
  <si>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</si>
  <si>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</si>
  <si>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</si>
  <si>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</si>
  <si>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</si>
  <si>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</si>
  <si>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</si>
  <si>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</si>
  <si>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</si>
  <si>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</si>
  <si>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</si>
  <si>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</si>
  <si>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</si>
  <si>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</si>
  <si>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</si>
  <si>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</si>
  <si>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</si>
  <si>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</si>
  <si>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</si>
  <si>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</si>
  <si>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</si>
  <si>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</si>
  <si>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</si>
  <si>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</si>
  <si>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</si>
  <si>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</si>
  <si>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</si>
  <si>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</si>
  <si>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</si>
  <si>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</si>
  <si>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</si>
  <si>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</si>
  <si>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</si>
  <si>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</si>
  <si>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</si>
  <si>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</si>
  <si>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</si>
  <si>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</si>
  <si>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</si>
  <si>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</si>
  <si>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</si>
  <si>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</si>
  <si>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</si>
  <si>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</si>
  <si>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</si>
  <si>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</si>
  <si>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</si>
  <si>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</si>
  <si>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</si>
  <si>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</si>
  <si>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</si>
  <si>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</si>
  <si>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</si>
  <si>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</si>
  <si>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</si>
  <si>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</si>
  <si>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</si>
  <si>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</si>
  <si>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</si>
  <si>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</si>
  <si>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</si>
  <si>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</si>
  <si>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</si>
  <si>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</si>
  <si>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</si>
  <si>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</si>
  <si>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</si>
  <si>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</si>
  <si>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</si>
  <si>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</si>
  <si>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</si>
  <si>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</si>
  <si>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</si>
  <si>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</si>
  <si>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</si>
  <si>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</si>
  <si>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</si>
  <si>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</si>
  <si>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</si>
  <si>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</si>
  <si>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</si>
  <si>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</si>
  <si>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</si>
  <si>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</si>
  <si>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</si>
  <si>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</si>
  <si>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</si>
  <si>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</si>
  <si>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</si>
  <si>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</si>
  <si>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</si>
  <si>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</si>
  <si>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</si>
  <si>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</si>
  <si>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</si>
  <si>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</si>
  <si>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</si>
  <si>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</si>
  <si>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</si>
  <si>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</si>
  <si>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</si>
  <si>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</si>
  <si>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</si>
  <si>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</si>
  <si>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</si>
  <si>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</si>
  <si>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</si>
  <si>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</si>
  <si>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</si>
  <si>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</si>
  <si>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</si>
  <si>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</si>
  <si>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</si>
  <si>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</si>
  <si>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</si>
  <si>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</si>
  <si>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</si>
  <si>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</si>
  <si>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</si>
  <si>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</si>
  <si>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</si>
  <si>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</si>
  <si>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</si>
  <si>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</si>
  <si>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</si>
  <si>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</si>
  <si>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</si>
  <si>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</si>
  <si>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</si>
  <si>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</si>
  <si>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</si>
  <si>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</si>
  <si>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</si>
  <si>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</si>
  <si>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</si>
  <si>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</si>
  <si>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</si>
  <si>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</si>
  <si>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</si>
  <si>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</si>
  <si>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</si>
  <si>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</si>
  <si>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</si>
  <si>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</si>
  <si>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</si>
  <si>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</si>
  <si>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</si>
  <si>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</si>
  <si>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</si>
  <si>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</si>
  <si>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</si>
  <si>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</si>
  <si>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</si>
  <si>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</si>
  <si>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</si>
  <si>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</si>
  <si>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</si>
  <si>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</si>
  <si>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</si>
  <si>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</si>
  <si>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</si>
  <si>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</si>
  <si>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</si>
  <si>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</si>
  <si>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</si>
  <si>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</si>
  <si>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</si>
  <si>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</si>
  <si>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</si>
  <si>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</si>
  <si>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</si>
  <si>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</si>
  <si>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</si>
  <si>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</si>
  <si>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</si>
  <si>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</si>
  <si>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</si>
  <si>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</si>
  <si>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</si>
  <si>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</si>
  <si>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</si>
  <si>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</si>
  <si>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</si>
  <si>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</si>
  <si>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</si>
  <si>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</si>
  <si>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</si>
  <si>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</si>
  <si>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</si>
  <si>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</si>
  <si>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</si>
  <si>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</si>
  <si>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</si>
  <si>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</si>
  <si>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</si>
  <si>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</si>
  <si>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</si>
  <si>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</si>
  <si>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</si>
  <si>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</si>
  <si>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</si>
  <si>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</si>
  <si>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</si>
  <si>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</si>
  <si>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</si>
  <si>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</si>
  <si>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</si>
  <si>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</si>
  <si>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</si>
  <si>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</si>
  <si>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</si>
  <si>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</si>
  <si>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</si>
  <si>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</si>
  <si>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</si>
  <si>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</si>
  <si>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</si>
  <si>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</si>
  <si>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</si>
  <si>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</si>
  <si>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</si>
  <si>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</si>
  <si>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</si>
  <si>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</si>
  <si>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</si>
  <si>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</si>
  <si>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</si>
  <si>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</si>
  <si>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</si>
  <si>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</si>
  <si>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</si>
  <si>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</si>
  <si>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</si>
  <si>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</si>
  <si>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</si>
  <si>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</si>
  <si>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</si>
  <si>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</si>
  <si>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</si>
  <si>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</si>
  <si>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</si>
  <si>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</si>
  <si>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</si>
  <si>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</si>
  <si>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</si>
  <si>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</si>
  <si>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</si>
  <si>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</si>
  <si>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</si>
  <si>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</si>
  <si>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</si>
  <si>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</si>
  <si>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</si>
  <si>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</si>
  <si>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</si>
  <si>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</si>
  <si>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</si>
  <si>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</si>
  <si>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</si>
  <si>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</si>
  <si>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</si>
  <si>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</si>
  <si>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</si>
  <si>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</si>
  <si>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</si>
  <si>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</si>
  <si>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</si>
  <si>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</si>
  <si>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</si>
  <si>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</si>
  <si>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</si>
  <si>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</si>
  <si>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</si>
  <si>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</si>
  <si>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</si>
  <si>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</si>
  <si>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</si>
  <si>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</si>
  <si>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</si>
  <si>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</si>
  <si>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</si>
  <si>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</si>
  <si>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</si>
  <si>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</si>
  <si>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</si>
  <si>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</si>
  <si>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</si>
  <si>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</si>
  <si>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</si>
  <si>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</si>
  <si>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</si>
  <si>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</si>
  <si>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</si>
  <si>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</si>
  <si>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</si>
  <si>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</si>
  <si>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</si>
  <si>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</si>
  <si>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</si>
  <si>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</si>
  <si>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</si>
  <si>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</si>
  <si>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</si>
  <si>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</si>
  <si>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</si>
  <si>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</si>
  <si>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</si>
  <si>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</si>
  <si>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</si>
  <si>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</si>
  <si>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</si>
  <si>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</si>
  <si>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</si>
  <si>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</si>
  <si>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</si>
  <si>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</si>
  <si>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</si>
  <si>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</si>
  <si>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</si>
  <si>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</si>
  <si>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</si>
  <si>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</si>
  <si>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</si>
  <si>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</si>
  <si>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</si>
  <si>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</si>
  <si>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</si>
  <si>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</si>
  <si>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</si>
  <si>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</si>
  <si>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</si>
  <si>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</si>
  <si>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</si>
  <si>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</si>
  <si>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</si>
  <si>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</si>
  <si>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</si>
  <si>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</si>
  <si>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</si>
  <si>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</si>
  <si>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</si>
  <si>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</si>
  <si>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</si>
  <si>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</si>
  <si>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</si>
  <si>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</si>
  <si>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</si>
  <si>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</si>
  <si>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</si>
  <si>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</si>
  <si>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</si>
  <si>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</si>
  <si>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</si>
  <si>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</si>
  <si>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</si>
  <si>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</si>
  <si>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</si>
  <si>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</si>
  <si>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</si>
  <si>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</si>
  <si>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</si>
  <si>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</si>
  <si>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</si>
  <si>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</si>
  <si>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</si>
  <si>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</si>
  <si>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</si>
  <si>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</si>
  <si>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</si>
  <si>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</si>
  <si>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</si>
  <si>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</si>
  <si>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</si>
  <si>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</si>
  <si>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</si>
  <si>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</si>
  <si>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</si>
  <si>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</si>
  <si>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</si>
  <si>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</si>
  <si>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</si>
  <si>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</si>
  <si>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</si>
  <si>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</si>
  <si>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</si>
  <si>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</si>
  <si>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</si>
  <si>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</si>
  <si>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</si>
  <si>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</si>
  <si>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</si>
  <si>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</si>
  <si>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</si>
  <si>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</si>
  <si>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</si>
  <si>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</si>
  <si>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</si>
  <si>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</si>
  <si>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</si>
  <si>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</si>
  <si>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</si>
  <si>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</si>
  <si>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</si>
  <si>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</si>
  <si>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</si>
  <si>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</si>
  <si>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</si>
  <si>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</si>
  <si>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</si>
  <si>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</si>
  <si>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</si>
  <si>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</si>
  <si>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</si>
  <si>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</si>
  <si>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</si>
  <si>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</si>
  <si>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</si>
  <si>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</si>
  <si>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</si>
  <si>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</si>
  <si>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</si>
  <si>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</si>
  <si>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</si>
  <si>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</si>
  <si>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</si>
  <si>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</si>
  <si>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</si>
  <si>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</si>
  <si>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</si>
  <si>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</si>
  <si>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</si>
  <si>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</si>
  <si>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</si>
  <si>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</si>
  <si>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</si>
  <si>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</si>
  <si>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</si>
  <si>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</si>
  <si>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</si>
  <si>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</si>
  <si>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</si>
  <si>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</si>
  <si>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</si>
  <si>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</si>
  <si>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</si>
  <si>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</si>
  <si>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</si>
  <si>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</si>
  <si>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</si>
  <si>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</si>
  <si>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</si>
  <si>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</si>
  <si>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</si>
  <si>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</si>
  <si>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</si>
  <si>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</si>
  <si>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</si>
  <si>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</si>
  <si>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</si>
  <si>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</si>
  <si>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</si>
  <si>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</si>
  <si>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</si>
  <si>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</si>
  <si>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</si>
  <si>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</si>
  <si>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</si>
  <si>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</si>
  <si>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</si>
  <si>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</si>
  <si>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</si>
  <si>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</si>
  <si>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</si>
  <si>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</si>
  <si>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</si>
  <si>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</si>
  <si>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</si>
  <si>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</si>
  <si>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</si>
  <si>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</si>
  <si>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</si>
  <si>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</si>
  <si>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</si>
  <si>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</si>
  <si>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</si>
  <si>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</si>
  <si>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</si>
  <si>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</si>
  <si>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</si>
  <si>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</si>
  <si>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</si>
  <si>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</si>
  <si>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</si>
  <si>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</si>
  <si>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</si>
  <si>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</si>
  <si>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</si>
  <si>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</si>
  <si>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</si>
  <si>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</si>
  <si>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</si>
  <si>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</si>
  <si>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</si>
  <si>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</si>
  <si>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</si>
  <si>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</si>
  <si>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</si>
  <si>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</si>
  <si>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</si>
  <si>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</si>
  <si>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</si>
  <si>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</si>
  <si>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</si>
  <si>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</si>
  <si>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</si>
  <si>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</si>
  <si>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</si>
  <si>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</si>
  <si>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</si>
  <si>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</si>
  <si>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</si>
  <si>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</si>
  <si>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</si>
  <si>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</si>
  <si>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</si>
  <si>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</si>
  <si>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</si>
  <si>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</si>
  <si>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</si>
  <si>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</si>
  <si>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</si>
  <si>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</si>
  <si>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</si>
  <si>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</si>
  <si>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</si>
  <si>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</si>
  <si>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</si>
  <si>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</si>
  <si>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</si>
  <si>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</si>
  <si>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</si>
  <si>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</si>
  <si>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</si>
  <si>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</si>
  <si>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</si>
  <si>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</si>
  <si>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</si>
  <si>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</si>
  <si>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</si>
  <si>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</si>
  <si>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</si>
  <si>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</si>
  <si>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</si>
  <si>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</si>
  <si>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</si>
  <si>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</si>
  <si>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</si>
  <si>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</si>
  <si>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</si>
  <si>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</si>
  <si>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</si>
  <si>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</si>
  <si>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</si>
  <si>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</si>
  <si>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</si>
  <si>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</si>
  <si>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</si>
  <si>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</si>
  <si>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</si>
  <si>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</si>
  <si>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</si>
  <si>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</si>
  <si>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</si>
  <si>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</si>
  <si>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</si>
  <si>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</si>
  <si>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</si>
  <si>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</si>
  <si>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</si>
  <si>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</si>
  <si>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</si>
  <si>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</si>
  <si>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</si>
  <si>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</si>
  <si>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</si>
  <si>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</si>
  <si>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</si>
  <si>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</si>
  <si>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</si>
  <si>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</si>
  <si>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</si>
  <si>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</si>
  <si>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</si>
  <si>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</si>
  <si>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</si>
  <si>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</si>
  <si>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</si>
  <si>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</si>
  <si>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</si>
  <si>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</si>
  <si>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</si>
  <si>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</si>
  <si>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</si>
  <si>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</si>
  <si>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</si>
  <si>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</si>
  <si>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</si>
  <si>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</si>
  <si>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</si>
  <si>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</si>
  <si>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</si>
  <si>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</si>
  <si>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</si>
  <si>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</si>
  <si>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</si>
  <si>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</si>
  <si>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</si>
  <si>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</si>
  <si>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</si>
  <si>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</si>
  <si>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</si>
  <si>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</si>
  <si>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</si>
  <si>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</si>
  <si>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</si>
  <si>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</si>
  <si>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</si>
  <si>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</si>
  <si>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</si>
  <si>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</si>
  <si>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</si>
  <si>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</si>
  <si>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</si>
  <si>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</si>
  <si>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</si>
  <si>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</si>
  <si>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</si>
  <si>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</si>
  <si>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</si>
  <si>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</si>
  <si>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</si>
  <si>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</si>
  <si>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</si>
  <si>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</si>
  <si>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</si>
  <si>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</si>
  <si>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</si>
  <si>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</si>
  <si>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</si>
  <si>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</si>
  <si>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</si>
  <si>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</si>
  <si>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</si>
  <si>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</si>
  <si>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</si>
  <si>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</si>
  <si>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</si>
  <si>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</si>
  <si>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</si>
  <si>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</si>
  <si>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</si>
  <si>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</si>
  <si>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</si>
  <si>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</si>
  <si>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</si>
  <si>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</si>
  <si>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</si>
  <si>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</si>
  <si>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</si>
  <si>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</si>
  <si>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</si>
  <si>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</si>
  <si>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</si>
  <si>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</si>
  <si>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</si>
  <si>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</si>
  <si>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</si>
  <si>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</si>
  <si>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</si>
  <si>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</si>
  <si>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</si>
  <si>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</si>
  <si>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</si>
  <si>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</si>
  <si>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</si>
  <si>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</si>
  <si>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</si>
  <si>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</si>
  <si>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</si>
  <si>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</si>
  <si>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</si>
  <si>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</si>
  <si>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</si>
  <si>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</si>
  <si>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</si>
  <si>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</si>
  <si>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</si>
  <si>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</si>
  <si>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</si>
  <si>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</si>
  <si>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</si>
  <si>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</si>
  <si>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</si>
  <si>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</si>
  <si>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</si>
  <si>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</si>
  <si>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</si>
  <si>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</si>
  <si>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</si>
  <si>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</si>
  <si>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</si>
  <si>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</si>
  <si>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</si>
  <si>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</si>
  <si>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</si>
  <si>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</si>
  <si>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</si>
  <si>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</si>
  <si>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</si>
  <si>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</si>
  <si>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</si>
  <si>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</si>
  <si>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</si>
  <si>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</si>
  <si>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</si>
  <si>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</si>
  <si>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</si>
  <si>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</si>
  <si>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</si>
  <si>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</si>
  <si>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</si>
  <si>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</si>
  <si>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</si>
  <si>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</si>
  <si>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</si>
  <si>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</si>
  <si>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</si>
  <si>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</si>
  <si>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</si>
  <si>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</si>
  <si>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</si>
  <si>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</si>
  <si>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</si>
  <si>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</si>
  <si>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</si>
  <si>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</si>
  <si>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</si>
  <si>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</si>
  <si>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</si>
  <si>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</si>
  <si>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</si>
  <si>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</si>
  <si>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</si>
  <si>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</si>
  <si>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</si>
  <si>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</si>
  <si>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</si>
  <si>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</si>
  <si>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</si>
  <si>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</si>
  <si>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</si>
  <si>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</si>
  <si>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</si>
  <si>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</si>
  <si>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</si>
  <si>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</si>
  <si>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</si>
  <si>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</si>
  <si>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</si>
  <si>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</si>
  <si>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</si>
  <si>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</si>
  <si>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</si>
  <si>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</si>
  <si>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</si>
  <si>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</si>
  <si>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</si>
  <si>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</si>
  <si>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</si>
  <si>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</si>
  <si>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</si>
  <si>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</si>
  <si>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</si>
  <si>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</si>
  <si>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</si>
  <si>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</si>
  <si>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</si>
  <si>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</si>
  <si>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</si>
  <si>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</si>
  <si>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</si>
  <si>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</si>
  <si>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</si>
  <si>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</si>
  <si>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</si>
  <si>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</si>
  <si>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</si>
  <si>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</si>
  <si>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</si>
  <si>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</si>
  <si>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</si>
  <si>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</si>
  <si>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</si>
  <si>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</si>
  <si>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</si>
  <si>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</si>
  <si>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</si>
  <si>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</si>
  <si>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</si>
  <si>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</si>
  <si>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</si>
  <si>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</si>
  <si>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</si>
  <si>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</si>
  <si>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</si>
  <si>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</si>
  <si>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</si>
  <si>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</si>
  <si>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</si>
  <si>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</si>
  <si>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</si>
  <si>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</si>
  <si>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</si>
  <si>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</si>
  <si>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</si>
  <si>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</si>
  <si>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</si>
  <si>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</si>
  <si>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</si>
  <si>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</si>
  <si>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</si>
  <si>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</si>
  <si>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</si>
  <si>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</si>
  <si>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</si>
  <si>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</si>
  <si>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</si>
  <si>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</si>
  <si>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</si>
  <si>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</si>
  <si>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</si>
  <si>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</si>
  <si>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</si>
  <si>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</si>
  <si>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</si>
  <si>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</si>
  <si>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</si>
  <si>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</si>
  <si>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</si>
  <si>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</si>
  <si>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</si>
  <si>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</si>
  <si>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</si>
  <si>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</si>
  <si>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</si>
  <si>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</si>
  <si>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</si>
  <si>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</si>
  <si>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</si>
  <si>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</si>
  <si>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</si>
  <si>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</si>
  <si>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</si>
  <si>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</si>
  <si>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</si>
  <si>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</si>
  <si>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</si>
  <si>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</si>
  <si>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</si>
  <si>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</si>
  <si>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</si>
  <si>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</si>
  <si>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</si>
  <si>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</si>
  <si>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</si>
  <si>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</si>
  <si>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</si>
  <si>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</si>
  <si>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</si>
  <si>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</si>
  <si>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</si>
  <si>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</si>
  <si>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</si>
  <si>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</si>
  <si>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</si>
  <si>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</si>
  <si>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</si>
  <si>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</si>
  <si>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</si>
  <si>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</si>
  <si>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</si>
  <si>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</si>
  <si>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</si>
  <si>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</si>
  <si>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</si>
  <si>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</si>
  <si>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</si>
  <si>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</si>
  <si>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</si>
  <si>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</si>
  <si>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</si>
  <si>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</si>
  <si>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</si>
  <si>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</si>
  <si>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</si>
  <si>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</si>
  <si>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</si>
  <si>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</si>
  <si>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</si>
  <si>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</si>
  <si>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</si>
  <si>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</si>
  <si>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</si>
  <si>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</si>
  <si>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</si>
  <si>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</si>
  <si>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</si>
  <si>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</si>
  <si>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</si>
  <si>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</si>
  <si>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</si>
  <si>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</si>
  <si>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</si>
  <si>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</si>
  <si>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</si>
  <si>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</si>
  <si>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</si>
  <si>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</si>
  <si>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</si>
  <si>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</si>
  <si>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</si>
  <si>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</si>
  <si>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</si>
  <si>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</si>
  <si>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</si>
  <si>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</si>
  <si>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</si>
  <si>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</si>
  <si>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</si>
  <si>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</si>
  <si>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</si>
  <si>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</si>
  <si>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</si>
  <si>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</si>
  <si>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</si>
  <si>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</si>
  <si>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</si>
  <si>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</si>
  <si>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</si>
  <si>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</si>
  <si>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</si>
  <si>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</si>
  <si>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</si>
  <si>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</si>
  <si>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</si>
  <si>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</si>
  <si>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</si>
  <si>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</si>
  <si>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</si>
  <si>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</si>
  <si>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</si>
  <si>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</si>
  <si>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</si>
  <si>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</si>
  <si>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</si>
  <si>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</si>
  <si>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</si>
  <si>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</si>
  <si>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</si>
  <si>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</si>
  <si>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</si>
  <si>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</si>
  <si>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</si>
  <si>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</si>
  <si>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</si>
  <si>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</si>
  <si>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</si>
  <si>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</si>
  <si>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</si>
  <si>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</si>
  <si>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</si>
  <si>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</si>
  <si>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</si>
  <si>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</si>
  <si>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</si>
  <si>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</si>
  <si>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</si>
  <si>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</si>
  <si>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</si>
  <si>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</si>
  <si>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</si>
  <si>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</si>
  <si>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</si>
  <si>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</si>
  <si>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</si>
  <si>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</si>
  <si>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</si>
  <si>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</si>
  <si>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</si>
  <si>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</si>
  <si>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</si>
  <si>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</si>
  <si>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</si>
  <si>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</si>
  <si>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</si>
  <si>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</si>
  <si>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</si>
  <si>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</si>
  <si>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</si>
  <si>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</si>
  <si>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</si>
  <si>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</si>
  <si>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</si>
  <si>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</si>
  <si>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</si>
  <si>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</si>
  <si>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</si>
  <si>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</si>
  <si>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</si>
  <si>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</si>
  <si>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</si>
  <si>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</si>
  <si>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</si>
  <si>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</si>
  <si>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</si>
  <si>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</si>
  <si>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</si>
  <si>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</si>
  <si>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</si>
  <si>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</si>
  <si>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</si>
  <si>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</si>
  <si>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</si>
  <si>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</si>
  <si>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</si>
  <si>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</si>
  <si>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</si>
  <si>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</si>
  <si>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</si>
  <si>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</si>
  <si>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</si>
  <si>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</si>
  <si>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</si>
  <si>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</si>
  <si>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</si>
  <si>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</si>
  <si>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</si>
  <si>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</si>
  <si>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</si>
  <si>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</si>
  <si>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</si>
  <si>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</si>
  <si>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</si>
  <si>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</si>
  <si>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</si>
  <si>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</si>
  <si>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</si>
  <si>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</si>
  <si>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</si>
  <si>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</si>
  <si>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</si>
  <si>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</si>
  <si>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</si>
  <si>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</si>
  <si>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</si>
  <si>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</si>
  <si>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</si>
  <si>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</si>
  <si>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</si>
  <si>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</si>
  <si>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</si>
  <si>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</si>
  <si>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</si>
  <si>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</si>
  <si>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</si>
  <si>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</si>
  <si>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</si>
  <si>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</si>
  <si>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</si>
  <si>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</si>
  <si>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</si>
  <si>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</si>
  <si>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</si>
  <si>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</si>
  <si>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</si>
  <si>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</si>
  <si>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</si>
  <si>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</si>
  <si>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</si>
  <si>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</si>
  <si>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</si>
  <si>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</si>
  <si>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</si>
  <si>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</si>
  <si>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</si>
  <si>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</si>
  <si>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</si>
  <si>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</si>
  <si>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</si>
  <si>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</si>
  <si>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</si>
  <si>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</si>
  <si>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</si>
  <si>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</si>
  <si>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</si>
  <si>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</si>
  <si>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</si>
  <si>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</si>
  <si>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</si>
  <si>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</si>
  <si>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</si>
  <si>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</si>
  <si>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</si>
  <si>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</si>
  <si>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</si>
  <si>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</si>
  <si>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</si>
  <si>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</si>
  <si>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</si>
  <si>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</si>
  <si>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</si>
  <si>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</si>
  <si>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</si>
  <si>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</si>
  <si>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</si>
  <si>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</si>
  <si>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</si>
  <si>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</si>
  <si>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</si>
  <si>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</si>
  <si>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</si>
  <si>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</si>
  <si>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</si>
  <si>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</si>
  <si>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</si>
  <si>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</si>
  <si>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</si>
  <si>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</si>
  <si>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</si>
  <si>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</si>
  <si>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</si>
  <si>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</si>
  <si>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</si>
  <si>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</si>
  <si>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</si>
  <si>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</si>
  <si>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</si>
  <si>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</si>
  <si>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</si>
  <si>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</si>
  <si>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</si>
  <si>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</si>
  <si>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</si>
  <si>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</si>
  <si>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</si>
  <si>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</si>
  <si>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</si>
  <si>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</si>
  <si>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</si>
  <si>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</si>
  <si>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</si>
  <si>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</si>
  <si>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</si>
  <si>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</si>
  <si>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</si>
  <si>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</si>
  <si>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</si>
  <si>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</si>
  <si>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</si>
  <si>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</si>
  <si>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</si>
  <si>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</si>
  <si>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</si>
  <si>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</si>
  <si>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</si>
  <si>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</si>
  <si>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</si>
  <si>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</si>
  <si>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</si>
  <si>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</si>
  <si>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</si>
  <si>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</si>
  <si>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</si>
  <si>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</si>
  <si>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</si>
  <si>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</si>
  <si>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</si>
  <si>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</si>
  <si>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</si>
  <si>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</si>
  <si>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</si>
  <si>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</si>
  <si>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</si>
  <si>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</si>
  <si>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</si>
  <si>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</si>
  <si>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</si>
  <si>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</si>
  <si>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</si>
  <si>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</si>
  <si>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</si>
  <si>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</si>
  <si>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</si>
  <si>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</si>
  <si>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</si>
  <si>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</si>
  <si>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</si>
  <si>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</si>
  <si>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</si>
  <si>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</si>
  <si>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</si>
  <si>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</si>
  <si>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</si>
  <si>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</si>
  <si>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</si>
  <si>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</si>
  <si>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</si>
  <si>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</si>
  <si>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</si>
  <si>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</si>
  <si>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</si>
  <si>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</si>
  <si>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</si>
  <si>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</si>
  <si>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</si>
  <si>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</si>
  <si>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</si>
  <si>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</si>
  <si>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</si>
  <si>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</si>
  <si>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</si>
  <si>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</si>
  <si>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</si>
  <si>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</si>
  <si>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</si>
  <si>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</si>
  <si>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</si>
  <si>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</si>
  <si>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</si>
  <si>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</si>
  <si>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</si>
  <si>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</si>
  <si>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</si>
  <si>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</si>
  <si>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</si>
  <si>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</si>
  <si>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</si>
  <si>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</si>
  <si>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</si>
  <si>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</si>
  <si>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</si>
  <si>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</si>
  <si>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</si>
  <si>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</si>
  <si>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</si>
  <si>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</si>
  <si>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</si>
  <si>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</si>
  <si>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</si>
  <si>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</si>
  <si>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</si>
  <si>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</si>
  <si>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</si>
  <si>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</si>
  <si>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</si>
  <si>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</si>
  <si>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</si>
  <si>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</si>
  <si>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</si>
  <si>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</si>
  <si>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</si>
  <si>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</si>
  <si>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</si>
  <si>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</si>
  <si>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</si>
  <si>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</si>
  <si>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</si>
  <si>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</si>
  <si>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</si>
  <si>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</si>
  <si>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</si>
  <si>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</si>
  <si>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</si>
  <si>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</si>
  <si>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</si>
  <si>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</si>
  <si>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</si>
  <si>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</si>
  <si>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</si>
  <si>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</si>
  <si>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</si>
  <si>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</si>
  <si>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</si>
  <si>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</si>
  <si>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</si>
  <si>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</si>
  <si>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</si>
  <si>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</si>
  <si>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</si>
  <si>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</si>
  <si>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</si>
  <si>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</si>
  <si>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</si>
  <si>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</si>
  <si>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</si>
  <si>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</si>
  <si>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</si>
  <si>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</si>
  <si>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</si>
  <si>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</si>
  <si>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</si>
  <si>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</si>
  <si>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</si>
  <si>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</si>
  <si>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</si>
  <si>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</si>
  <si>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</si>
  <si>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</si>
  <si>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</si>
  <si>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</si>
  <si>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</si>
  <si>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</si>
  <si>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</si>
  <si>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</si>
  <si>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</si>
  <si>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</si>
  <si>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</si>
  <si>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</si>
  <si>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</si>
  <si>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</si>
  <si>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</si>
  <si>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</si>
  <si>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</si>
  <si>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</si>
  <si>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</si>
  <si>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</si>
  <si>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</si>
  <si>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</si>
  <si>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</si>
  <si>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</si>
  <si>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</si>
  <si>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</si>
  <si>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</si>
  <si>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</si>
  <si>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</si>
  <si>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</si>
  <si>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</si>
  <si>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</si>
  <si>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</si>
  <si>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</si>
  <si>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</si>
  <si>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</si>
  <si>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</si>
  <si>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</si>
  <si>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</si>
  <si>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</si>
  <si>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</si>
  <si>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</si>
  <si>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</si>
  <si>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</si>
  <si>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</si>
  <si>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</si>
  <si>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</si>
  <si>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</si>
  <si>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</si>
  <si>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</si>
  <si>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</si>
  <si>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</si>
  <si>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</si>
  <si>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</si>
  <si>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</si>
  <si>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</si>
  <si>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</si>
  <si>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</si>
  <si>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</si>
  <si>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</si>
  <si>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</si>
  <si>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</si>
  <si>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</si>
  <si>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</si>
  <si>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</si>
  <si>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</si>
  <si>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</si>
  <si>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</si>
  <si>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</si>
  <si>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</si>
  <si>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</si>
  <si>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</si>
  <si>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</si>
  <si>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</si>
  <si>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</si>
  <si>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</si>
  <si>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</si>
  <si>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</si>
  <si>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</si>
  <si>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</si>
  <si>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</si>
  <si>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</si>
  <si>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</si>
  <si>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</si>
  <si>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</si>
  <si>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</si>
  <si>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</si>
  <si>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</si>
  <si>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</si>
  <si>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</si>
  <si>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</si>
  <si>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</si>
  <si>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</si>
  <si>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</si>
  <si>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</si>
  <si>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</si>
  <si>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</si>
  <si>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</si>
  <si>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</si>
  <si>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</si>
  <si>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</si>
  <si>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</si>
  <si>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</si>
  <si>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</si>
  <si>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</si>
  <si>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</si>
  <si>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</si>
  <si>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</si>
  <si>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</si>
  <si>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</si>
  <si>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</si>
  <si>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</si>
  <si>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</si>
  <si>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</si>
  <si>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</si>
  <si>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</si>
  <si>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</si>
  <si>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</si>
  <si>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</si>
  <si>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</si>
  <si>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</si>
  <si>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</si>
  <si>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</si>
  <si>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</si>
  <si>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</si>
  <si>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</si>
  <si>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</si>
  <si>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</si>
  <si>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</si>
  <si>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</si>
  <si>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</si>
  <si>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</si>
  <si>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</si>
  <si>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</si>
  <si>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</si>
  <si>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</si>
  <si>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</si>
  <si>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</si>
  <si>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</si>
  <si>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</si>
  <si>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</si>
  <si>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</si>
  <si>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</si>
  <si>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</si>
  <si>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</si>
  <si>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</si>
  <si>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</si>
  <si>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</si>
  <si>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</si>
  <si>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</si>
  <si>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</si>
  <si>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</si>
  <si>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</si>
  <si>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</si>
  <si>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</si>
  <si>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</si>
  <si>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</si>
  <si>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</si>
  <si>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</si>
  <si>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</si>
  <si>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</si>
  <si>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</si>
  <si>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</si>
  <si>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</si>
  <si>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</si>
  <si>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</si>
  <si>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</si>
  <si>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</si>
  <si>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</si>
  <si>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</si>
  <si>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</si>
  <si>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</si>
  <si>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</si>
  <si>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</si>
  <si>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</si>
  <si>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</si>
  <si>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</si>
  <si>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</si>
  <si>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</si>
  <si>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</si>
  <si>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</si>
  <si>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</si>
  <si>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</si>
  <si>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</si>
  <si>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</si>
  <si>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</si>
  <si>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</si>
  <si>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</si>
  <si>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</si>
  <si>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</si>
  <si>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</si>
  <si>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</si>
  <si>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</si>
  <si>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</si>
  <si>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</si>
  <si>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</si>
  <si>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</si>
  <si>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</si>
  <si>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</si>
  <si>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</si>
  <si>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</si>
  <si>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</si>
  <si>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</si>
  <si>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</si>
  <si>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</si>
  <si>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</si>
  <si>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</si>
  <si>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</si>
  <si>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</si>
  <si>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</si>
  <si>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</si>
  <si>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</si>
  <si>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</si>
  <si>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</si>
  <si>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</si>
  <si>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</si>
  <si>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</si>
  <si>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</si>
  <si>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</si>
  <si>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</si>
  <si>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</si>
  <si>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</si>
  <si>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</si>
  <si>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</si>
  <si>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</si>
  <si>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</si>
  <si>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</si>
  <si>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</si>
  <si>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</si>
  <si>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</si>
  <si>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</si>
  <si>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</si>
  <si>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</si>
  <si>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</si>
  <si>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</si>
  <si>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</si>
  <si>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</si>
  <si>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</si>
  <si>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</si>
  <si>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</si>
  <si>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</si>
  <si>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</si>
  <si>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</si>
  <si>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</si>
  <si>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</si>
  <si>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</si>
  <si>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</si>
  <si>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</si>
  <si>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</si>
  <si>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</si>
  <si>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</si>
  <si>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</si>
  <si>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</si>
  <si>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</si>
  <si>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</si>
  <si>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</si>
  <si>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</si>
  <si>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</si>
  <si>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</si>
  <si>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</si>
  <si>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</si>
  <si>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</si>
  <si>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</si>
  <si>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</si>
  <si>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</si>
  <si>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</si>
  <si>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</si>
  <si>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</si>
  <si>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</si>
  <si>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</si>
  <si>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</si>
  <si>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</si>
  <si>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</si>
  <si>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</si>
  <si>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</si>
  <si>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</si>
  <si>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</si>
  <si>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</si>
  <si>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</si>
  <si>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</si>
  <si>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</si>
  <si>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</si>
  <si>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</si>
  <si>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</si>
  <si>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</si>
  <si>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</si>
  <si>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</si>
  <si>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</si>
  <si>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</si>
  <si>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</si>
  <si>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</si>
  <si>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</si>
  <si>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</si>
  <si>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</si>
  <si>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</si>
  <si>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</si>
  <si>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</si>
  <si>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</si>
  <si>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</si>
  <si>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</si>
  <si>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</si>
  <si>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</si>
  <si>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</si>
  <si>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</si>
  <si>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</si>
  <si>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</si>
  <si>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</si>
  <si>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</si>
  <si>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</si>
  <si>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</si>
  <si>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</si>
  <si>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</si>
  <si>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</si>
  <si>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</si>
  <si>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</si>
  <si>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</si>
  <si>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</si>
  <si>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</si>
  <si>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</si>
  <si>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</si>
  <si>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</si>
  <si>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</si>
  <si>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</si>
  <si>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</si>
  <si>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</si>
  <si>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</si>
  <si>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</si>
  <si>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</si>
  <si>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</si>
  <si>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</si>
  <si>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</si>
  <si>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</si>
  <si>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</si>
  <si>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</si>
  <si>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</si>
  <si>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</si>
  <si>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</si>
  <si>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</si>
  <si>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</si>
  <si>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</si>
  <si>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</si>
  <si>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</si>
  <si>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</si>
  <si>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</si>
  <si>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</si>
  <si>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</si>
  <si>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</si>
  <si>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</si>
  <si>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</si>
  <si>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</si>
  <si>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</si>
  <si>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</si>
  <si>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</si>
  <si>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</si>
  <si>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</si>
  <si>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</si>
  <si>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</si>
  <si>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</si>
  <si>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</si>
  <si>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</si>
  <si>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</si>
  <si>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</si>
  <si>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</si>
  <si>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</si>
  <si>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</si>
  <si>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</si>
  <si>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</si>
  <si>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</si>
  <si>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</si>
  <si>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</si>
  <si>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</si>
  <si>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</si>
  <si>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</si>
  <si>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</si>
  <si>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</si>
  <si>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</si>
  <si>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</si>
  <si>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</si>
  <si>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</si>
  <si>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</si>
  <si>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</si>
  <si>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</si>
  <si>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</si>
  <si>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</si>
  <si>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</si>
  <si>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</si>
  <si>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</si>
  <si>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</si>
  <si>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</si>
  <si>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</si>
  <si>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</si>
  <si>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</si>
  <si>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</si>
  <si>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</si>
  <si>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</si>
  <si>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</si>
  <si>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</si>
  <si>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</si>
  <si>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</si>
  <si>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</si>
  <si>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</si>
  <si>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</si>
  <si>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</si>
  <si>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</si>
  <si>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</si>
  <si>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</si>
  <si>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</si>
  <si>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</si>
  <si>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</si>
  <si>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</si>
  <si>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</si>
  <si>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</si>
  <si>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</si>
  <si>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</si>
  <si>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</si>
  <si>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</si>
  <si>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</si>
  <si>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</si>
  <si>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</si>
  <si>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</si>
  <si>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</si>
  <si>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</si>
  <si>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</si>
  <si>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</si>
  <si>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</si>
  <si>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</si>
  <si>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</si>
  <si>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</si>
  <si>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</si>
  <si>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</si>
  <si>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</si>
  <si>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</si>
  <si>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665</t>
  </si>
  <si>
    <t>76701-R00</t>
  </si>
  <si>
    <t>Ozn. Z50 - Ocelové dveře vnitřní, plné jednokř. 900/2100 mm, PROTIPOŽÁRNÍ, D+M</t>
  </si>
  <si>
    <t>-2038106715</t>
  </si>
  <si>
    <t>Viz. PD stavební část - výrobky PSV (zámečnické vnitřní protipožární), výkresy půdorysu 1.PP, 1.NP, 2.NP a Tech.zpr.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</si>
  <si>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</si>
  <si>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</si>
  <si>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</si>
  <si>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</si>
  <si>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</si>
  <si>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</si>
  <si>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</si>
  <si>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</si>
  <si>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</si>
  <si>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</si>
  <si>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</si>
  <si>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</si>
  <si>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</si>
  <si>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</si>
  <si>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</si>
  <si>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</si>
  <si>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</si>
  <si>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</si>
  <si>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</si>
  <si>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</si>
  <si>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</si>
  <si>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</si>
  <si>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</si>
  <si>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</si>
  <si>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</si>
  <si>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</si>
  <si>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</si>
  <si>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</si>
  <si>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</si>
  <si>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</si>
  <si>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</si>
  <si>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</si>
  <si>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</si>
  <si>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</si>
  <si>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</si>
  <si>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</si>
  <si>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</si>
  <si>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</si>
  <si>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</si>
  <si>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</si>
  <si>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</si>
  <si>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</si>
  <si>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</si>
  <si>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</si>
  <si>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</si>
  <si>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</si>
  <si>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</si>
  <si>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</si>
  <si>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</si>
  <si>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</si>
  <si>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</si>
  <si>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</si>
  <si>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</si>
  <si>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</si>
  <si>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</si>
  <si>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</si>
  <si>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</si>
  <si>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</si>
  <si>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</si>
  <si>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</si>
  <si>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</si>
  <si>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</si>
  <si>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</si>
  <si>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</si>
  <si>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</si>
  <si>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</si>
  <si>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</si>
  <si>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</si>
  <si>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</si>
  <si>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</si>
  <si>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</si>
  <si>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</si>
  <si>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</si>
  <si>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</si>
  <si>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</si>
  <si>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</si>
  <si>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</si>
  <si>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</si>
  <si>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</si>
  <si>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</si>
  <si>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</si>
  <si>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</si>
  <si>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</si>
  <si>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</si>
  <si>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</si>
  <si>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</si>
  <si>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</si>
  <si>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</si>
  <si>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</si>
  <si>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</si>
  <si>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</si>
  <si>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</si>
  <si>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</si>
  <si>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</si>
  <si>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</si>
  <si>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</si>
  <si>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</si>
  <si>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</si>
  <si>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</si>
  <si>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</si>
  <si>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</si>
  <si>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</si>
  <si>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</si>
  <si>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</si>
  <si>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</si>
  <si>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</si>
  <si>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</si>
  <si>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</si>
  <si>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</si>
  <si>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</si>
  <si>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</si>
  <si>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</si>
  <si>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</si>
  <si>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</si>
  <si>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</si>
  <si>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</si>
  <si>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</si>
  <si>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</si>
  <si>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</si>
  <si>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</si>
  <si>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</si>
  <si>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</si>
  <si>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</si>
  <si>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</si>
  <si>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</si>
  <si>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</si>
  <si>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</si>
  <si>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</si>
  <si>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</si>
  <si>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</si>
  <si>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</si>
  <si>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</si>
  <si>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</si>
  <si>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</si>
  <si>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</si>
  <si>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</si>
  <si>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</si>
  <si>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</si>
  <si>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</si>
  <si>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</si>
  <si>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</si>
  <si>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</si>
  <si>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</si>
  <si>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</si>
  <si>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</si>
  <si>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</si>
  <si>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</si>
  <si>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</si>
  <si>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</si>
  <si>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</si>
  <si>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</si>
  <si>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</si>
  <si>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</si>
  <si>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</si>
  <si>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</si>
  <si>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</si>
  <si>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</si>
  <si>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</si>
  <si>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</si>
  <si>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</si>
  <si>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</si>
  <si>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</si>
  <si>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</si>
  <si>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</si>
  <si>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</si>
  <si>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</si>
  <si>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</si>
  <si>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</si>
  <si>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</si>
  <si>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</si>
  <si>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</si>
  <si>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</si>
  <si>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</si>
  <si>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</si>
  <si>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</si>
  <si>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</si>
  <si>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</si>
  <si>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</si>
  <si>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</si>
  <si>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</si>
  <si>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</si>
  <si>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</si>
  <si>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</si>
  <si>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</si>
  <si>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</si>
  <si>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</si>
  <si>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</si>
  <si>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</si>
  <si>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</si>
  <si>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</si>
  <si>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</si>
  <si>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</si>
  <si>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</si>
  <si>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</si>
  <si>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</si>
  <si>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</si>
  <si>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</si>
  <si>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</si>
  <si>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</si>
  <si>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</si>
  <si>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</si>
  <si>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</si>
  <si>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</si>
  <si>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</si>
  <si>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</si>
  <si>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</si>
  <si>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</si>
  <si>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</si>
  <si>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</si>
  <si>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</si>
  <si>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</si>
  <si>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</si>
  <si>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</si>
  <si>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</si>
  <si>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</si>
  <si>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</si>
  <si>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</si>
  <si>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</si>
  <si>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</si>
  <si>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</si>
  <si>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</si>
  <si>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</si>
  <si>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</si>
  <si>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</si>
  <si>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</si>
  <si>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</si>
  <si>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</si>
  <si>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</si>
  <si>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</si>
  <si>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</si>
  <si>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</si>
  <si>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</si>
  <si>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</si>
  <si>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</si>
  <si>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</si>
  <si>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</si>
  <si>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</si>
  <si>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</si>
  <si>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</si>
  <si>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</si>
  <si>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</si>
  <si>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</si>
  <si>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</si>
  <si>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</si>
  <si>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</si>
  <si>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</si>
  <si>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</si>
  <si>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</si>
  <si>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</si>
  <si>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</si>
  <si>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</si>
  <si>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</si>
  <si>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</si>
  <si>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</si>
  <si>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</si>
  <si>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</si>
  <si>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</si>
  <si>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</si>
  <si>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</si>
  <si>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</si>
  <si>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</si>
  <si>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</si>
  <si>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</si>
  <si>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</si>
  <si>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</si>
  <si>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</si>
  <si>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</si>
  <si>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</si>
  <si>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</si>
  <si>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</si>
  <si>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</si>
  <si>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</si>
  <si>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</si>
  <si>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</si>
  <si>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</si>
  <si>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</si>
  <si>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</si>
  <si>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</si>
  <si>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</si>
  <si>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</si>
  <si>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</si>
  <si>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</si>
  <si>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</si>
  <si>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</si>
  <si>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</si>
  <si>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</si>
  <si>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</si>
  <si>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</si>
  <si>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</si>
  <si>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</si>
  <si>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</si>
  <si>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</si>
  <si>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</si>
  <si>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</si>
  <si>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</si>
  <si>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</si>
  <si>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</si>
  <si>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</si>
  <si>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</si>
  <si>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</si>
  <si>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</si>
  <si>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</si>
  <si>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</si>
  <si>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</si>
  <si>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</si>
  <si>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</si>
  <si>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</si>
  <si>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</si>
  <si>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</si>
  <si>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</si>
  <si>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</si>
  <si>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</si>
  <si>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</si>
  <si>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</si>
  <si>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</si>
  <si>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</si>
  <si>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</si>
  <si>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</si>
  <si>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</si>
  <si>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</si>
  <si>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</si>
  <si>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</si>
  <si>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</si>
  <si>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</si>
  <si>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</si>
  <si>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</si>
  <si>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</si>
  <si>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</si>
  <si>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</si>
  <si>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</si>
  <si>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</si>
  <si>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</si>
  <si>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</si>
  <si>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</si>
  <si>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</si>
  <si>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</si>
  <si>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</si>
  <si>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</si>
  <si>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</si>
  <si>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</si>
  <si>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</si>
  <si>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</si>
  <si>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</si>
  <si>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</si>
  <si>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</si>
  <si>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</si>
  <si>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</si>
  <si>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</si>
  <si>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</si>
  <si>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</si>
  <si>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</si>
  <si>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</si>
  <si>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</si>
  <si>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</si>
  <si>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</si>
  <si>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</si>
  <si>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</si>
  <si>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</si>
  <si>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</si>
  <si>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</si>
  <si>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</si>
  <si>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</si>
  <si>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</si>
  <si>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</si>
  <si>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</si>
  <si>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</si>
  <si>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</si>
  <si>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</si>
  <si>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</si>
  <si>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</si>
  <si>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</si>
  <si>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</si>
  <si>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</si>
  <si>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</si>
  <si>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</si>
  <si>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</si>
  <si>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</si>
  <si>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</si>
  <si>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</si>
  <si>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</si>
  <si>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</si>
  <si>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</si>
  <si>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</si>
  <si>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</si>
  <si>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</si>
  <si>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</si>
  <si>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</si>
  <si>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</si>
  <si>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</si>
  <si>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</si>
  <si>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</si>
  <si>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</si>
  <si>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</si>
  <si>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</si>
  <si>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</si>
  <si>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</si>
  <si>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</si>
  <si>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</si>
  <si>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</si>
  <si>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</si>
  <si>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</si>
  <si>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</si>
  <si>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</si>
  <si>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</si>
  <si>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</si>
  <si>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</si>
  <si>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</si>
  <si>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</si>
  <si>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</si>
  <si>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</si>
  <si>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</si>
  <si>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</si>
  <si>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</si>
  <si>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</si>
  <si>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</si>
  <si>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</si>
  <si>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</si>
  <si>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</si>
  <si>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</si>
  <si>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</si>
  <si>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</si>
  <si>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</si>
  <si>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</si>
  <si>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</si>
  <si>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</si>
  <si>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</si>
  <si>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</si>
  <si>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</si>
  <si>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</si>
  <si>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</si>
  <si>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</si>
  <si>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</si>
  <si>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</si>
  <si>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</si>
  <si>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</si>
  <si>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</si>
  <si>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</si>
  <si>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</si>
  <si>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</si>
  <si>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</si>
  <si>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</si>
  <si>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</si>
  <si>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</si>
  <si>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</si>
  <si>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</si>
  <si>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</si>
  <si>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</si>
  <si>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</si>
  <si>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</si>
  <si>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</si>
  <si>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</si>
  <si>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</si>
  <si>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</si>
  <si>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</si>
  <si>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</si>
  <si>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</si>
  <si>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</si>
  <si>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</si>
  <si>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</si>
  <si>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</si>
  <si>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</si>
  <si>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</si>
  <si>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</si>
  <si>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</si>
  <si>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</si>
  <si>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</si>
  <si>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</si>
  <si>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</si>
  <si>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</si>
  <si>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</si>
  <si>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</si>
  <si>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</si>
  <si>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</si>
  <si>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</si>
  <si>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</si>
  <si>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</si>
  <si>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</si>
  <si>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</si>
  <si>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</si>
  <si>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</si>
  <si>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</si>
  <si>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</si>
  <si>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</si>
  <si>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</si>
  <si>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</si>
  <si>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</si>
  <si>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</si>
  <si>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</si>
  <si>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</si>
  <si>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</si>
  <si>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</si>
  <si>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</si>
  <si>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</si>
  <si>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</si>
  <si>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</si>
  <si>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</si>
  <si>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</si>
  <si>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</si>
  <si>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</si>
  <si>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</si>
  <si>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</si>
  <si>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</si>
  <si>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</si>
  <si>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</si>
  <si>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</si>
  <si>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</si>
  <si>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</si>
  <si>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</si>
  <si>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</si>
  <si>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</si>
  <si>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</si>
  <si>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</si>
  <si>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</si>
  <si>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</si>
  <si>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</si>
  <si>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</si>
  <si>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</si>
  <si>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</si>
  <si>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</si>
  <si>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</si>
  <si>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</si>
  <si>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</si>
  <si>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</si>
  <si>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</si>
  <si>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</si>
  <si>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</si>
  <si>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</si>
  <si>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</si>
  <si>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</si>
  <si>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</si>
  <si>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</si>
  <si>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</si>
  <si>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</si>
  <si>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</si>
  <si>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</si>
  <si>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</si>
  <si>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</si>
  <si>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</si>
  <si>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</si>
  <si>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</si>
  <si>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</si>
  <si>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</si>
  <si>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</si>
  <si>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</si>
  <si>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</si>
  <si>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</si>
  <si>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</si>
  <si>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</si>
  <si>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</si>
  <si>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</si>
  <si>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</si>
  <si>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</si>
  <si>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</si>
  <si>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</si>
  <si>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</si>
  <si>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</si>
  <si>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</si>
  <si>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</si>
  <si>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</si>
  <si>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</si>
  <si>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</si>
  <si>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</si>
  <si>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</si>
  <si>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</si>
  <si>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</si>
  <si>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</si>
  <si>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</si>
  <si>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</si>
  <si>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</si>
  <si>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</si>
  <si>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</si>
  <si>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</si>
  <si>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</si>
  <si>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</si>
  <si>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</si>
  <si>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</si>
  <si>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</si>
  <si>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</si>
  <si>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</si>
  <si>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</si>
  <si>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</si>
  <si>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</si>
  <si>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</si>
  <si>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</si>
  <si>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</si>
  <si>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</si>
  <si>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</si>
  <si>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</si>
  <si>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</si>
  <si>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</si>
  <si>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</si>
  <si>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</si>
  <si>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</si>
  <si>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</si>
  <si>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</si>
  <si>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</si>
  <si>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</si>
  <si>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</si>
  <si>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</si>
  <si>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</si>
  <si>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</si>
  <si>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</si>
  <si>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</si>
  <si>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</si>
  <si>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</si>
  <si>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</si>
  <si>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</si>
  <si>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</si>
  <si>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</si>
  <si>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</si>
  <si>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</si>
  <si>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</si>
  <si>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</si>
  <si>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</si>
  <si>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</si>
  <si>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</si>
  <si>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</si>
  <si>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</si>
  <si>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</si>
  <si>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</si>
  <si>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</si>
  <si>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</si>
  <si>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</si>
  <si>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</si>
  <si>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</si>
  <si>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</si>
  <si>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</si>
  <si>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</si>
  <si>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</si>
  <si>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</si>
  <si>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</si>
  <si>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</si>
  <si>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</si>
  <si>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</si>
  <si>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</si>
  <si>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</si>
  <si>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</si>
  <si>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</si>
  <si>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</si>
  <si>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</si>
  <si>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</si>
  <si>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</si>
  <si>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</si>
  <si>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</si>
  <si>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</si>
  <si>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</si>
  <si>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</si>
  <si>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</si>
  <si>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</si>
  <si>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</si>
  <si>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</si>
  <si>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</si>
  <si>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</si>
  <si>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</si>
  <si>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</si>
  <si>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</si>
  <si>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</si>
  <si>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</si>
  <si>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</si>
  <si>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</si>
  <si>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</si>
  <si>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</si>
  <si>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</si>
  <si>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</si>
  <si>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</si>
  <si>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</si>
  <si>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</si>
  <si>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</si>
  <si>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</si>
  <si>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</si>
  <si>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</si>
  <si>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</si>
  <si>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</si>
  <si>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</si>
  <si>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</si>
  <si>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</si>
  <si>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</si>
  <si>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</si>
  <si>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</si>
  <si>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</si>
  <si>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</si>
  <si>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</si>
  <si>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</si>
  <si>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</si>
  <si>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</si>
  <si>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</si>
  <si>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</si>
  <si>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</si>
  <si>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</si>
  <si>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</si>
  <si>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</si>
  <si>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</si>
  <si>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</si>
  <si>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</si>
  <si>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</si>
  <si>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</si>
  <si>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</si>
  <si>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</si>
  <si>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</si>
  <si>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</si>
  <si>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</si>
  <si>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</si>
  <si>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</si>
  <si>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</si>
  <si>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</si>
  <si>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</si>
  <si>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</si>
  <si>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</si>
  <si>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</si>
  <si>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</si>
  <si>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</si>
  <si>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</si>
  <si>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</si>
  <si>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</si>
  <si>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</si>
  <si>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</si>
  <si>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</si>
  <si>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</si>
  <si>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</si>
  <si>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</si>
  <si>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</si>
  <si>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</si>
  <si>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</si>
  <si>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</si>
  <si>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</si>
  <si>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</si>
  <si>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</si>
  <si>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</si>
  <si>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</si>
  <si>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</si>
  <si>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</si>
  <si>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</si>
  <si>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</si>
  <si>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</si>
  <si>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</si>
  <si>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</si>
  <si>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</si>
  <si>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</si>
  <si>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</si>
  <si>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</si>
  <si>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</si>
  <si>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</si>
  <si>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</si>
  <si>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</si>
  <si>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</si>
  <si>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</si>
  <si>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</si>
  <si>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</si>
  <si>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</si>
  <si>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</si>
  <si>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</si>
  <si>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</si>
  <si>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</si>
  <si>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</si>
  <si>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</si>
  <si>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</si>
  <si>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</si>
  <si>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</si>
  <si>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</si>
  <si>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</si>
  <si>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</si>
  <si>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</si>
  <si>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</si>
  <si>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</si>
  <si>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</si>
  <si>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</si>
  <si>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</si>
  <si>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</si>
  <si>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</si>
  <si>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</si>
  <si>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</si>
  <si>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</si>
  <si>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</si>
  <si>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</si>
  <si>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</si>
  <si>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</si>
  <si>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</si>
  <si>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</si>
  <si>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</si>
  <si>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</si>
  <si>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</si>
  <si>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</si>
  <si>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</si>
  <si>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</si>
  <si>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</si>
  <si>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</si>
  <si>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</si>
  <si>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</si>
  <si>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</si>
  <si>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</si>
  <si>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</si>
  <si>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</si>
  <si>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</si>
  <si>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</si>
  <si>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</si>
  <si>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</si>
  <si>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</si>
  <si>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</si>
  <si>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</si>
  <si>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</si>
  <si>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</si>
  <si>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</si>
  <si>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</si>
  <si>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</si>
  <si>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</si>
  <si>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</si>
  <si>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</si>
  <si>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</si>
  <si>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</si>
  <si>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</si>
  <si>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</si>
  <si>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</si>
  <si>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</si>
  <si>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</si>
  <si>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</si>
  <si>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</si>
  <si>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</si>
  <si>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</si>
  <si>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</si>
  <si>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</si>
  <si>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</si>
  <si>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</si>
  <si>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</si>
  <si>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</si>
  <si>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</si>
  <si>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</si>
  <si>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</si>
  <si>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</si>
  <si>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</si>
  <si>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</si>
  <si>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</si>
  <si>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</si>
  <si>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</si>
  <si>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</si>
  <si>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</si>
  <si>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</si>
  <si>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</si>
  <si>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</si>
  <si>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</si>
  <si>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</si>
  <si>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</si>
  <si>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</si>
  <si>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</si>
  <si>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</si>
  <si>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</si>
  <si>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</si>
  <si>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</si>
  <si>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</si>
  <si>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</si>
  <si>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</si>
  <si>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</si>
  <si>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</si>
  <si>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</si>
  <si>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</si>
  <si>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</si>
  <si>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</si>
  <si>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</si>
  <si>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</si>
  <si>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</si>
  <si>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</si>
  <si>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</si>
  <si>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</si>
  <si>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</si>
  <si>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</si>
  <si>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</si>
  <si>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</si>
  <si>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</si>
  <si>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</si>
  <si>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</si>
  <si>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</si>
  <si>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</si>
  <si>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</si>
  <si>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</si>
  <si>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</si>
  <si>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</si>
  <si>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</si>
  <si>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</si>
  <si>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</si>
  <si>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</si>
  <si>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</si>
  <si>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</si>
  <si>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</si>
  <si>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</si>
  <si>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</si>
  <si>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</si>
  <si>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</si>
  <si>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</si>
  <si>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</si>
  <si>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</si>
  <si>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</si>
  <si>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</si>
  <si>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</si>
  <si>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</si>
  <si>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</si>
  <si>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</si>
  <si>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</si>
  <si>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</si>
  <si>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</si>
  <si>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</si>
  <si>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</si>
  <si>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</si>
  <si>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</si>
  <si>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</si>
  <si>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</si>
  <si>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</si>
  <si>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</si>
  <si>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</si>
  <si>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</si>
  <si>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</si>
  <si>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</si>
  <si>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</si>
  <si>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</si>
  <si>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</si>
  <si>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</si>
  <si>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</si>
  <si>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</si>
  <si>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</si>
  <si>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</si>
  <si>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</si>
  <si>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</si>
  <si>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</si>
  <si>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</si>
  <si>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</si>
  <si>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</si>
  <si>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</si>
  <si>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</si>
  <si>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</si>
  <si>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</si>
  <si>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</si>
  <si>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</si>
  <si>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</si>
  <si>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</si>
  <si>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</si>
  <si>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</si>
  <si>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</si>
  <si>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</si>
  <si>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</si>
  <si>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</si>
  <si>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</si>
  <si>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</si>
  <si>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</si>
  <si>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</si>
  <si>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</si>
  <si>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</si>
  <si>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</si>
  <si>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</si>
  <si>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</si>
  <si>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</si>
  <si>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</si>
  <si>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</si>
  <si>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</si>
  <si>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</si>
  <si>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</si>
  <si>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</si>
  <si>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</si>
  <si>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</si>
  <si>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</si>
  <si>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</si>
  <si>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</si>
  <si>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</si>
  <si>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</si>
  <si>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</si>
  <si>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</si>
  <si>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</si>
  <si>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</si>
  <si>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</si>
  <si>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</si>
  <si>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</si>
  <si>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</si>
  <si>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</si>
  <si>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</si>
  <si>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</si>
  <si>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</si>
  <si>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</si>
  <si>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</si>
  <si>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</si>
  <si>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</si>
  <si>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</si>
  <si>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</si>
  <si>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</si>
  <si>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</si>
  <si>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</si>
  <si>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</si>
  <si>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</si>
  <si>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</si>
  <si>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</si>
  <si>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</si>
  <si>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</si>
  <si>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</si>
  <si>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</si>
  <si>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</si>
  <si>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</si>
  <si>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</si>
  <si>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</si>
  <si>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</si>
  <si>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</si>
  <si>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</si>
  <si>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</si>
  <si>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</si>
  <si>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</si>
  <si>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</si>
  <si>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</si>
  <si>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</si>
  <si>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</si>
  <si>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</si>
  <si>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</si>
  <si>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</si>
  <si>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</si>
  <si>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</si>
  <si>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</si>
  <si>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</si>
  <si>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</si>
  <si>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</si>
  <si>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</si>
  <si>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</si>
  <si>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</si>
  <si>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</si>
  <si>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</si>
  <si>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</si>
  <si>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</si>
  <si>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</si>
  <si>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</si>
  <si>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</si>
  <si>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</si>
  <si>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</si>
  <si>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</si>
  <si>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</si>
  <si>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</si>
  <si>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</si>
  <si>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</si>
  <si>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</si>
  <si>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</si>
  <si>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</si>
  <si>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</si>
  <si>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</si>
  <si>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</si>
  <si>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</si>
  <si>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</si>
  <si>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</si>
  <si>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</si>
  <si>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</si>
  <si>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</si>
  <si>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</si>
  <si>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</si>
  <si>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</si>
  <si>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</si>
  <si>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</si>
  <si>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</si>
  <si>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</si>
  <si>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</si>
  <si>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</si>
  <si>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</si>
  <si>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</si>
  <si>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</si>
  <si>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</si>
  <si>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</si>
  <si>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</si>
  <si>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</si>
  <si>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</si>
  <si>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</si>
  <si>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</si>
  <si>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</si>
  <si>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</si>
  <si>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</si>
  <si>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</si>
  <si>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</si>
  <si>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</si>
  <si>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</si>
  <si>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</si>
  <si>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</si>
  <si>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</si>
  <si>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</si>
  <si>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</si>
  <si>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</si>
  <si>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</si>
  <si>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</si>
  <si>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</si>
  <si>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</si>
  <si>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</si>
  <si>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</si>
  <si>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</si>
  <si>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</si>
  <si>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</si>
  <si>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</si>
  <si>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</si>
  <si>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</si>
  <si>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</si>
  <si>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</si>
  <si>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</si>
  <si>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</si>
  <si>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</si>
  <si>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</si>
  <si>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</si>
  <si>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</si>
  <si>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</si>
  <si>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</si>
  <si>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</si>
  <si>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</si>
  <si>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</si>
  <si>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</si>
  <si>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</si>
  <si>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</si>
  <si>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</si>
  <si>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</si>
  <si>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</si>
  <si>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</si>
  <si>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</si>
  <si>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</si>
  <si>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</si>
  <si>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</si>
  <si>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</si>
  <si>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</si>
  <si>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</si>
  <si>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</si>
  <si>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</si>
  <si>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</si>
  <si>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</si>
  <si>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</si>
  <si>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</si>
  <si>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</si>
  <si>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</si>
  <si>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</si>
  <si>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</si>
  <si>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</si>
  <si>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</si>
  <si>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</si>
  <si>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</si>
  <si>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</si>
  <si>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</si>
  <si>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</si>
  <si>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</si>
  <si>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</si>
  <si>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</si>
  <si>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</si>
  <si>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</si>
  <si>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</si>
  <si>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</si>
  <si>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</si>
  <si>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</si>
  <si>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</si>
  <si>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</si>
  <si>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</si>
  <si>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</si>
  <si>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</si>
  <si>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</si>
  <si>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</si>
  <si>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</si>
  <si>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</si>
  <si>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</si>
  <si>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</si>
  <si>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</si>
  <si>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</si>
  <si>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</si>
  <si>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</si>
  <si>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</si>
  <si>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</si>
  <si>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</si>
  <si>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</si>
  <si>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</si>
  <si>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</si>
  <si>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</si>
  <si>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</si>
  <si>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</si>
  <si>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</si>
  <si>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</si>
  <si>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</si>
  <si>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</si>
  <si>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</si>
  <si>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</si>
  <si>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</si>
  <si>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</si>
  <si>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</si>
  <si>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</si>
  <si>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</si>
  <si>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</si>
  <si>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</si>
  <si>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</si>
  <si>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</si>
  <si>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</si>
  <si>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</si>
  <si>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</si>
  <si>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</si>
  <si>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</si>
  <si>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</si>
  <si>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</si>
  <si>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</si>
  <si>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</si>
  <si>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</si>
  <si>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</si>
  <si>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</si>
  <si>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</si>
  <si>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</si>
  <si>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</si>
  <si>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</si>
  <si>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</si>
  <si>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</si>
  <si>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</si>
  <si>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</si>
  <si>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</si>
  <si>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</si>
  <si>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</si>
  <si>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</si>
  <si>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</si>
  <si>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</si>
  <si>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</si>
  <si>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</si>
  <si>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</si>
  <si>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</si>
  <si>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</si>
  <si>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</si>
  <si>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</si>
  <si>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</si>
  <si>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</si>
  <si>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</si>
  <si>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</si>
  <si>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</si>
  <si>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</si>
  <si>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</si>
  <si>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</si>
  <si>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</si>
  <si>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</si>
  <si>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</si>
  <si>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</si>
  <si>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</si>
  <si>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</si>
  <si>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</si>
  <si>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</si>
  <si>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</si>
  <si>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</si>
  <si>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</si>
  <si>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</si>
  <si>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</si>
  <si>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</si>
  <si>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</si>
  <si>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</si>
  <si>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</si>
  <si>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</si>
  <si>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</si>
  <si>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</si>
  <si>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</si>
  <si>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</si>
  <si>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</si>
  <si>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</si>
  <si>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</si>
  <si>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</si>
  <si>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</si>
  <si>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</si>
  <si>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</si>
  <si>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</si>
  <si>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</si>
  <si>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</si>
  <si>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</si>
  <si>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</si>
  <si>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</si>
  <si>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</si>
  <si>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</si>
  <si>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</si>
  <si>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</si>
  <si>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</si>
  <si>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</si>
  <si>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</si>
  <si>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</si>
  <si>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</si>
  <si>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</si>
  <si>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</si>
  <si>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</si>
  <si>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</si>
  <si>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</si>
  <si>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</si>
  <si>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</si>
  <si>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</si>
  <si>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</si>
  <si>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</si>
  <si>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</si>
  <si>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</si>
  <si>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</si>
  <si>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</si>
  <si>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</si>
  <si>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</si>
  <si>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</si>
  <si>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</si>
  <si>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</si>
  <si>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</si>
  <si>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</si>
  <si>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</si>
  <si>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</si>
  <si>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</si>
  <si>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</si>
  <si>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</si>
  <si>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</si>
  <si>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</si>
  <si>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</si>
  <si>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</si>
  <si>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</si>
  <si>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</si>
  <si>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</si>
  <si>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</si>
  <si>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</si>
  <si>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</si>
  <si>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</si>
  <si>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</si>
  <si>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</si>
  <si>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</si>
  <si>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</si>
  <si>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</si>
  <si>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</si>
  <si>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</si>
  <si>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</si>
  <si>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</si>
  <si>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</si>
  <si>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</si>
  <si>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</si>
  <si>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</si>
  <si>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</si>
  <si>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</si>
  <si>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</si>
  <si>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</si>
  <si>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</si>
  <si>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</si>
  <si>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</si>
  <si>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</si>
  <si>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</si>
  <si>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</si>
  <si>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</si>
  <si>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</si>
  <si>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</si>
  <si>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</si>
  <si>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</si>
  <si>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</si>
  <si>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</si>
  <si>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</si>
  <si>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</si>
  <si>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</si>
  <si>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</si>
  <si>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</si>
  <si>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</si>
  <si>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</si>
  <si>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</si>
  <si>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</si>
  <si>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</si>
  <si>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</si>
  <si>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</si>
  <si>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</si>
  <si>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</si>
  <si>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</si>
  <si>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</si>
  <si>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</si>
  <si>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</si>
  <si>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</si>
  <si>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</si>
  <si>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</si>
  <si>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</si>
  <si>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</si>
  <si>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</si>
  <si>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</si>
  <si>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</si>
  <si>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</si>
  <si>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</si>
  <si>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</si>
  <si>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</si>
  <si>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</si>
  <si>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</si>
  <si>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</si>
  <si>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</si>
  <si>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</si>
  <si>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</si>
  <si>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</si>
  <si>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</si>
  <si>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</si>
  <si>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</si>
  <si>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</si>
  <si>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</si>
  <si>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</si>
  <si>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</si>
  <si>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</si>
  <si>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</si>
  <si>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</si>
  <si>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</si>
  <si>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</si>
  <si>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</si>
  <si>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</si>
  <si>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</si>
  <si>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</si>
  <si>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</si>
  <si>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</si>
  <si>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</si>
  <si>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</si>
  <si>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</si>
  <si>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</si>
  <si>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</si>
  <si>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</si>
  <si>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</si>
  <si>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</si>
  <si>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</si>
  <si>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</si>
  <si>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</si>
  <si>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</si>
  <si>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</si>
  <si>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</si>
  <si>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</si>
  <si>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</si>
  <si>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</si>
  <si>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</si>
  <si>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</si>
  <si>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</si>
  <si>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</si>
  <si>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</si>
  <si>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</si>
  <si>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</si>
  <si>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</si>
  <si>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</si>
  <si>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</si>
  <si>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</si>
  <si>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</si>
  <si>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</si>
  <si>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</si>
  <si>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</si>
  <si>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</si>
  <si>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</si>
  <si>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</si>
  <si>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</si>
  <si>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</si>
  <si>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</si>
  <si>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</si>
  <si>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</si>
  <si>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</si>
  <si>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</si>
  <si>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</si>
  <si>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</si>
  <si>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</si>
  <si>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</si>
  <si>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</si>
  <si>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</si>
  <si>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</si>
  <si>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</si>
  <si>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</si>
  <si>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</si>
  <si>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</si>
  <si>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</si>
  <si>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</si>
  <si>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</si>
  <si>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</si>
  <si>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</si>
  <si>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</si>
  <si>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</si>
  <si>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</si>
  <si>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</si>
  <si>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</si>
  <si>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</si>
  <si>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</si>
  <si>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</si>
  <si>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</si>
  <si>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</si>
  <si>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</si>
  <si>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</si>
  <si>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</si>
  <si>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</si>
  <si>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</si>
  <si>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</si>
  <si>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</si>
  <si>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</si>
  <si>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</si>
  <si>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</si>
  <si>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</si>
  <si>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</si>
  <si>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</si>
  <si>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</si>
  <si>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</si>
  <si>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</si>
  <si>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</si>
  <si>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</si>
  <si>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</si>
  <si>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</si>
  <si>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</si>
  <si>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</si>
  <si>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</si>
  <si>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</si>
  <si>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</si>
  <si>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</si>
  <si>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</si>
  <si>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</si>
  <si>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</si>
  <si>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</si>
  <si>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</si>
  <si>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</si>
  <si>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</si>
  <si>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</si>
  <si>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</si>
  <si>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</si>
  <si>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</si>
  <si>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</si>
  <si>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</si>
  <si>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</si>
  <si>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</si>
  <si>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</si>
  <si>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</si>
  <si>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</si>
  <si>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</si>
  <si>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</si>
  <si>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</si>
  <si>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</si>
  <si>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</si>
  <si>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</si>
  <si>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</si>
  <si>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</si>
  <si>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</si>
  <si>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</si>
  <si>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</si>
  <si>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</si>
  <si>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</si>
  <si>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</si>
  <si>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</si>
  <si>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</si>
  <si>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</si>
  <si>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</si>
  <si>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</si>
  <si>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</si>
  <si>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</si>
  <si>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</si>
  <si>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</si>
  <si>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</si>
  <si>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</si>
  <si>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</si>
  <si>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</si>
  <si>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</si>
  <si>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</si>
  <si>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</si>
  <si>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</si>
  <si>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</si>
  <si>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</si>
  <si>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</si>
  <si>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</si>
  <si>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</si>
  <si>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</si>
  <si>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</si>
  <si>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</si>
  <si>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</si>
  <si>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</si>
  <si>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</si>
  <si>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</si>
  <si>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</si>
  <si>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</si>
  <si>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</si>
  <si>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</si>
  <si>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</si>
  <si>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</si>
  <si>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</si>
  <si>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</si>
  <si>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</si>
  <si>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</si>
  <si>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</si>
  <si>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</si>
  <si>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</si>
  <si>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</si>
  <si>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</si>
  <si>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</si>
  <si>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</si>
  <si>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</si>
  <si>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</si>
  <si>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</si>
  <si>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</si>
  <si>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</si>
  <si>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</si>
  <si>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</si>
  <si>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</si>
  <si>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</si>
  <si>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</si>
  <si>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</si>
  <si>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</si>
  <si>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</si>
  <si>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</si>
  <si>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</si>
  <si>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</si>
  <si>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</si>
  <si>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</si>
  <si>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</si>
  <si>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</si>
  <si>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</si>
  <si>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</si>
  <si>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</si>
  <si>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</si>
  <si>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</si>
  <si>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</si>
  <si>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</si>
  <si>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</si>
  <si>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</si>
  <si>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</si>
  <si>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</si>
  <si>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</si>
  <si>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</si>
  <si>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</si>
  <si>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</si>
  <si>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</si>
  <si>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</si>
  <si>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</si>
  <si>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</si>
  <si>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</si>
  <si>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</si>
  <si>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</si>
  <si>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</si>
  <si>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</si>
  <si>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</si>
  <si>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</si>
  <si>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</si>
  <si>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</si>
  <si>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</si>
  <si>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</si>
  <si>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</si>
  <si>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</si>
  <si>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</si>
  <si>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</si>
  <si>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</si>
  <si>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</si>
  <si>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</si>
  <si>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</si>
  <si>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</si>
  <si>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</si>
  <si>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</si>
  <si>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</si>
  <si>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</si>
  <si>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</si>
  <si>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</si>
  <si>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</si>
  <si>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</si>
  <si>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</si>
  <si>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</si>
  <si>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</si>
  <si>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</si>
  <si>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</si>
  <si>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</si>
  <si>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</si>
  <si>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</si>
  <si>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</si>
  <si>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</si>
  <si>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</si>
  <si>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</si>
  <si>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</si>
  <si>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</si>
  <si>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</si>
  <si>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</si>
  <si>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</si>
  <si>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</si>
  <si>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</si>
  <si>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</si>
  <si>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</si>
  <si>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</si>
  <si>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</si>
  <si>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</si>
  <si>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</si>
  <si>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</si>
  <si>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</si>
  <si>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</si>
  <si>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</si>
  <si>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</si>
  <si>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</si>
  <si>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</si>
  <si>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</si>
  <si>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</si>
  <si>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</si>
  <si>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</si>
  <si>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</si>
  <si>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</si>
  <si>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</si>
  <si>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</si>
  <si>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</si>
  <si>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</si>
  <si>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</si>
  <si>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</si>
  <si>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</si>
  <si>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</si>
  <si>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</si>
  <si>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</si>
  <si>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</si>
  <si>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</si>
  <si>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</si>
  <si>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</si>
  <si>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</si>
  <si>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</si>
  <si>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</si>
  <si>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</si>
  <si>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</si>
  <si>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</si>
  <si>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</si>
  <si>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</si>
  <si>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</si>
  <si>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</si>
  <si>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</si>
  <si>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</si>
  <si>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</si>
  <si>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</si>
  <si>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</si>
  <si>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</si>
  <si>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</si>
  <si>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</si>
  <si>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</si>
  <si>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</si>
  <si>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</si>
  <si>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</si>
  <si>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</si>
  <si>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</si>
  <si>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</si>
  <si>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</si>
  <si>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</si>
  <si>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</si>
  <si>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</si>
  <si>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</si>
  <si>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</si>
  <si>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</si>
  <si>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</si>
  <si>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</si>
  <si>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</si>
  <si>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</si>
  <si>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</si>
  <si>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</si>
  <si>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</si>
  <si>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</si>
  <si>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</si>
  <si>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</si>
  <si>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</si>
  <si>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</si>
  <si>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</si>
  <si>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</si>
  <si>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</si>
  <si>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</si>
  <si>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</si>
  <si>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</si>
  <si>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</si>
  <si>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</si>
  <si>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</si>
  <si>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</si>
  <si>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</si>
  <si>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</si>
  <si>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</si>
  <si>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</si>
  <si>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</si>
  <si>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</si>
  <si>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</si>
  <si>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</si>
  <si>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</si>
  <si>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</si>
  <si>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</si>
  <si>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</si>
  <si>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</si>
  <si>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</si>
  <si>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</si>
  <si>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</si>
  <si>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</si>
  <si>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</si>
  <si>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</si>
  <si>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</si>
  <si>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</si>
  <si>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</si>
  <si>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</si>
  <si>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</si>
  <si>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</si>
  <si>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</si>
  <si>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</si>
  <si>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</si>
  <si>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</si>
  <si>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</si>
  <si>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</si>
  <si>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</si>
  <si>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</si>
  <si>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</si>
  <si>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</si>
  <si>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</si>
  <si>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</si>
  <si>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</si>
  <si>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</si>
  <si>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</si>
  <si>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</si>
  <si>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</si>
  <si>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</si>
  <si>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</si>
  <si>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</si>
  <si>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</si>
  <si>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</si>
  <si>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</si>
  <si>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</si>
  <si>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</si>
  <si>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</si>
  <si>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</si>
  <si>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</si>
  <si>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</si>
  <si>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</si>
  <si>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</si>
  <si>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</si>
  <si>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</si>
  <si>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</si>
  <si>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</si>
  <si>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</si>
  <si>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</si>
  <si>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</si>
  <si>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</si>
  <si>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</si>
  <si>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</si>
  <si>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</si>
  <si>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</si>
  <si>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</si>
  <si>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</si>
  <si>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</si>
  <si>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</si>
  <si>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</si>
  <si>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</si>
  <si>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</si>
  <si>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</si>
  <si>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</si>
  <si>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</si>
  <si>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</si>
  <si>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</si>
  <si>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</si>
  <si>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</si>
  <si>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</si>
  <si>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</si>
  <si>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</si>
  <si>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</si>
  <si>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</si>
  <si>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</si>
  <si>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</si>
  <si>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</si>
  <si>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</si>
  <si>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</si>
  <si>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</si>
  <si>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</si>
  <si>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</si>
  <si>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</si>
  <si>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</si>
  <si>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</si>
  <si>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</si>
  <si>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</si>
  <si>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</si>
  <si>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</si>
  <si>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</si>
  <si>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</si>
  <si>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</si>
  <si>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</si>
  <si>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</si>
  <si>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</si>
  <si>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</si>
  <si>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</si>
  <si>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</si>
  <si>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</si>
  <si>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</si>
  <si>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</si>
  <si>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</si>
  <si>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</si>
  <si>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</si>
  <si>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</si>
  <si>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</si>
  <si>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</si>
  <si>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</si>
  <si>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</si>
  <si>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</si>
  <si>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</si>
  <si>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</si>
  <si>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</si>
  <si>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</si>
  <si>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</si>
  <si>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</si>
  <si>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</si>
  <si>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</si>
  <si>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</si>
  <si>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</si>
  <si>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</si>
  <si>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</si>
  <si>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</si>
  <si>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</si>
  <si>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</si>
  <si>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</si>
  <si>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</si>
  <si>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</si>
  <si>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</si>
  <si>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</si>
  <si>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</si>
  <si>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</si>
  <si>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</si>
  <si>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</si>
  <si>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</si>
  <si>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</si>
  <si>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</si>
  <si>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</si>
  <si>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</si>
  <si>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</si>
  <si>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</si>
  <si>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</si>
  <si>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</si>
  <si>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</si>
  <si>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</si>
  <si>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</si>
  <si>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</si>
  <si>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</si>
  <si>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</si>
  <si>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</si>
  <si>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</si>
  <si>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</si>
  <si>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</si>
  <si>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</si>
  <si>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</si>
  <si>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</si>
  <si>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</si>
  <si>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</si>
  <si>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</si>
  <si>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</si>
  <si>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</si>
  <si>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</si>
  <si>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</si>
  <si>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</si>
  <si>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</si>
  <si>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</si>
  <si>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</si>
  <si>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</si>
  <si>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</si>
  <si>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</si>
  <si>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</si>
  <si>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</si>
  <si>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</si>
  <si>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</si>
  <si>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</si>
  <si>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</si>
  <si>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</si>
  <si>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</si>
  <si>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</si>
  <si>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</si>
  <si>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</si>
  <si>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</si>
  <si>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</si>
  <si>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</si>
  <si>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</si>
  <si>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</si>
  <si>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</si>
  <si>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</si>
  <si>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</si>
  <si>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</si>
  <si>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</si>
  <si>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</si>
  <si>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</si>
  <si>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</si>
  <si>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</si>
  <si>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</si>
  <si>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</si>
  <si>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</si>
  <si>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</si>
  <si>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</si>
  <si>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</si>
  <si>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</si>
  <si>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</si>
  <si>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</si>
  <si>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</si>
  <si>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</si>
  <si>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</si>
  <si>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</si>
  <si>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</si>
  <si>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</si>
  <si>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</si>
  <si>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</si>
  <si>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</si>
  <si>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</si>
  <si>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</si>
  <si>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</si>
  <si>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</si>
  <si>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</si>
  <si>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</si>
  <si>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</si>
  <si>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</si>
  <si>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</si>
  <si>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</si>
  <si>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</si>
  <si>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</si>
  <si>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</si>
  <si>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</si>
  <si>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</si>
  <si>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</si>
  <si>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</si>
  <si>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</si>
  <si>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</si>
  <si>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</si>
  <si>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</si>
  <si>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</si>
  <si>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</si>
  <si>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</si>
  <si>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</si>
  <si>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</si>
  <si>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</si>
  <si>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</si>
  <si>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</si>
  <si>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</si>
  <si>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</si>
  <si>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</si>
  <si>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</si>
  <si>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</si>
  <si>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</si>
  <si>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</si>
  <si>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</si>
  <si>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</si>
  <si>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</si>
  <si>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</si>
  <si>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</si>
  <si>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</si>
  <si>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</si>
  <si>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</si>
  <si>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</si>
  <si>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</si>
  <si>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</si>
  <si>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</si>
  <si>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</si>
  <si>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</si>
  <si>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</si>
  <si>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</si>
  <si>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</si>
  <si>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</si>
  <si>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</si>
  <si>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</si>
  <si>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</si>
  <si>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</si>
  <si>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</si>
  <si>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</si>
  <si>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</si>
  <si>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</si>
  <si>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</si>
  <si>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</si>
  <si>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</si>
  <si>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</si>
  <si>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</si>
  <si>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</si>
  <si>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</si>
  <si>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</si>
  <si>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</si>
  <si>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</si>
  <si>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</si>
  <si>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</si>
  <si>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</si>
  <si>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</si>
  <si>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</si>
  <si>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</si>
  <si>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</si>
  <si>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</si>
  <si>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</si>
  <si>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</si>
  <si>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</si>
  <si>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</si>
  <si>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</si>
  <si>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</si>
  <si>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</si>
  <si>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</si>
  <si>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</si>
  <si>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</si>
  <si>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</si>
  <si>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</si>
  <si>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</si>
  <si>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</si>
  <si>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</si>
  <si>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</si>
  <si>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</si>
  <si>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</si>
  <si>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</si>
  <si>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</si>
  <si>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</si>
  <si>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</si>
  <si>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</si>
  <si>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</si>
  <si>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</si>
  <si>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</si>
  <si>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</si>
  <si>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</si>
  <si>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</si>
  <si>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</si>
  <si>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</si>
  <si>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</si>
  <si>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</si>
  <si>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</si>
  <si>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</si>
  <si>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</si>
  <si>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</si>
  <si>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</si>
  <si>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</si>
  <si>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</si>
  <si>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</si>
  <si>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</si>
  <si>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</si>
  <si>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</si>
  <si>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</si>
  <si>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</si>
  <si>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</si>
  <si>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</si>
  <si>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</si>
  <si>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</si>
  <si>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</si>
  <si>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</si>
  <si>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</si>
  <si>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</si>
  <si>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</si>
  <si>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</si>
  <si>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</si>
  <si>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</si>
  <si>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</si>
  <si>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</si>
  <si>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</si>
  <si>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</si>
  <si>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</si>
  <si>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</si>
  <si>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</si>
  <si>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</si>
  <si>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</si>
  <si>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</si>
  <si>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</si>
  <si>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</si>
  <si>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</si>
  <si>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</si>
  <si>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</si>
  <si>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</si>
  <si>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</si>
  <si>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</si>
  <si>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</si>
  <si>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</si>
  <si>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</si>
  <si>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</si>
  <si>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</si>
  <si>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</si>
  <si>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</si>
  <si>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</si>
  <si>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</si>
  <si>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</si>
  <si>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</si>
  <si>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</si>
  <si>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</si>
  <si>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</si>
  <si>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</si>
  <si>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</si>
  <si>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</si>
  <si>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</si>
  <si>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</si>
  <si>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</si>
  <si>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</si>
  <si>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</si>
  <si>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</si>
  <si>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</si>
  <si>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</si>
  <si>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</si>
  <si>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</si>
  <si>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</si>
  <si>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</si>
  <si>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</si>
  <si>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</si>
  <si>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</si>
  <si>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</si>
  <si>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</si>
  <si>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</si>
  <si>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</si>
  <si>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</si>
  <si>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</si>
  <si>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</si>
  <si>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</si>
  <si>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</si>
  <si>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</si>
  <si>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</si>
  <si>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</si>
  <si>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</si>
  <si>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</si>
  <si>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</si>
  <si>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</si>
  <si>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</si>
  <si>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</si>
  <si>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</si>
  <si>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</si>
  <si>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</si>
  <si>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</si>
  <si>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</si>
  <si>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</si>
  <si>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</si>
  <si>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</si>
  <si>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</si>
  <si>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</si>
  <si>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</si>
  <si>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</si>
  <si>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</si>
  <si>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</si>
  <si>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</si>
  <si>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</si>
  <si>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</si>
  <si>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</si>
  <si>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</si>
  <si>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</si>
  <si>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</si>
  <si>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</si>
  <si>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</si>
  <si>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</si>
  <si>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</si>
  <si>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</si>
  <si>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</si>
  <si>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</si>
  <si>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</si>
  <si>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</si>
  <si>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</si>
  <si>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</si>
  <si>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</si>
  <si>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</si>
  <si>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</si>
  <si>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</si>
  <si>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</si>
  <si>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</si>
  <si>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</si>
  <si>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</si>
  <si>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</si>
  <si>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</si>
  <si>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</si>
  <si>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</si>
  <si>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</si>
  <si>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</si>
  <si>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</si>
  <si>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</si>
  <si>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</si>
  <si>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</si>
  <si>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</si>
  <si>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</si>
  <si>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</si>
  <si>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</si>
  <si>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</si>
  <si>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</si>
  <si>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</si>
  <si>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</si>
  <si>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</si>
  <si>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</si>
  <si>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</si>
  <si>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</si>
  <si>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</si>
  <si>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</si>
  <si>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</si>
  <si>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</si>
  <si>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</si>
  <si>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</si>
  <si>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</si>
  <si>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</si>
  <si>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</si>
  <si>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</si>
  <si>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</si>
  <si>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</si>
  <si>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</si>
  <si>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</si>
  <si>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</si>
  <si>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</si>
  <si>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</si>
  <si>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</si>
  <si>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</si>
  <si>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</si>
  <si>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</si>
  <si>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</si>
  <si>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</si>
  <si>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</si>
  <si>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</si>
  <si>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</si>
  <si>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</si>
  <si>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</si>
  <si>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</si>
  <si>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</si>
  <si>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</si>
  <si>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</si>
  <si>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</si>
  <si>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</si>
  <si>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</si>
  <si>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</si>
  <si>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</si>
  <si>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</si>
  <si>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</si>
  <si>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</si>
  <si>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</si>
  <si>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</si>
  <si>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</si>
  <si>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</si>
  <si>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</si>
  <si>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</si>
  <si>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</si>
  <si>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</si>
  <si>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</si>
  <si>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</si>
  <si>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</si>
  <si>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</si>
  <si>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</si>
  <si>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</si>
  <si>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</si>
  <si>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</si>
  <si>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</si>
  <si>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</si>
  <si>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</si>
  <si>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</si>
  <si>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</si>
  <si>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</si>
  <si>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</si>
  <si>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</si>
  <si>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</si>
  <si>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</si>
  <si>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</si>
  <si>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</si>
  <si>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</si>
  <si>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</si>
  <si>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</si>
  <si>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</si>
  <si>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</si>
  <si>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</si>
  <si>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</si>
  <si>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</si>
  <si>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</si>
  <si>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</si>
  <si>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</si>
  <si>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</si>
  <si>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</si>
  <si>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</si>
  <si>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</si>
  <si>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</si>
  <si>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</si>
  <si>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</si>
  <si>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</si>
  <si>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</si>
  <si>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</si>
  <si>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</si>
  <si>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</si>
  <si>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</si>
  <si>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</si>
  <si>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</si>
  <si>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</si>
  <si>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</si>
  <si>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</si>
  <si>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</si>
  <si>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</si>
  <si>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</si>
  <si>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</si>
  <si>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</si>
  <si>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</si>
  <si>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</si>
  <si>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</si>
  <si>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</si>
  <si>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</si>
  <si>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</si>
  <si>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</si>
  <si>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</si>
  <si>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</si>
  <si>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</si>
  <si>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</si>
  <si>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</si>
  <si>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</si>
  <si>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</si>
  <si>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</si>
  <si>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</si>
  <si>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</si>
  <si>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</si>
  <si>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</si>
  <si>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</si>
  <si>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</si>
  <si>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</si>
  <si>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</si>
  <si>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</si>
  <si>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</si>
  <si>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</si>
  <si>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</si>
  <si>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</si>
  <si>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</si>
  <si>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</si>
  <si>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</si>
  <si>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</si>
  <si>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</si>
  <si>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</si>
  <si>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</si>
  <si>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</si>
  <si>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</si>
  <si>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</si>
  <si>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</si>
  <si>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</si>
  <si>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</si>
  <si>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</si>
  <si>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</si>
  <si>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</si>
  <si>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</si>
  <si>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</si>
  <si>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</si>
  <si>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</si>
  <si>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</si>
  <si>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</si>
  <si>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</si>
  <si>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</si>
  <si>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</si>
  <si>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</si>
  <si>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</si>
  <si>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</si>
  <si>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</si>
  <si>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</si>
  <si>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</si>
  <si>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</si>
  <si>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</si>
  <si>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</si>
  <si>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</si>
  <si>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</si>
  <si>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</si>
  <si>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</si>
  <si>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</si>
  <si>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</si>
  <si>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</si>
  <si>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</si>
  <si>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</si>
  <si>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</si>
  <si>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</si>
  <si>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</si>
  <si>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</si>
  <si>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</si>
  <si>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</si>
  <si>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</si>
  <si>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</si>
  <si>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</si>
  <si>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</si>
  <si>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</si>
  <si>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</si>
  <si>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</si>
  <si>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</si>
  <si>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</si>
  <si>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</si>
  <si>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</si>
  <si>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</si>
  <si>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</si>
  <si>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</si>
  <si>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</si>
  <si>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</si>
  <si>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</si>
  <si>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</si>
  <si>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</si>
  <si>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</si>
  <si>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</si>
  <si>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</si>
  <si>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</si>
  <si>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</si>
  <si>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</si>
  <si>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</si>
  <si>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</si>
  <si>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</si>
  <si>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</si>
  <si>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</si>
  <si>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</si>
  <si>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</si>
  <si>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</si>
  <si>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</si>
  <si>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</si>
  <si>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</si>
  <si>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</si>
  <si>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</si>
  <si>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</si>
  <si>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</si>
  <si>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</si>
  <si>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</si>
  <si>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</si>
  <si>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</si>
  <si>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</si>
  <si>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</si>
  <si>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</si>
  <si>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</si>
  <si>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</si>
  <si>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</si>
  <si>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</si>
  <si>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</si>
  <si>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</si>
  <si>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</si>
  <si>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</si>
  <si>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</si>
  <si>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</si>
  <si>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</si>
  <si>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</si>
  <si>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</si>
  <si>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</si>
  <si>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</si>
  <si>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</si>
  <si>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</si>
  <si>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</si>
  <si>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</si>
  <si>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</si>
  <si>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</si>
  <si>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</si>
  <si>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</si>
  <si>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</si>
  <si>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</si>
  <si>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</si>
  <si>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</si>
  <si>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</si>
  <si>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</si>
  <si>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</si>
  <si>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</si>
  <si>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</si>
  <si>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</si>
  <si>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</si>
  <si>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</si>
  <si>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</si>
  <si>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</si>
  <si>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</si>
  <si>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</si>
  <si>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</si>
  <si>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</si>
  <si>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</si>
  <si>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</si>
  <si>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</si>
  <si>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</si>
  <si>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</si>
  <si>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</si>
  <si>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</si>
  <si>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</si>
  <si>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</si>
  <si>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</si>
  <si>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</si>
  <si>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</si>
  <si>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</si>
  <si>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</si>
  <si>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</si>
  <si>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</si>
  <si>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</si>
  <si>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</si>
  <si>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</si>
  <si>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</si>
  <si>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</si>
  <si>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</si>
  <si>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</si>
  <si>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</si>
  <si>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</si>
  <si>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</si>
  <si>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</si>
  <si>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</si>
  <si>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</si>
  <si>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</si>
  <si>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</si>
  <si>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</si>
  <si>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</si>
  <si>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</si>
  <si>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</si>
  <si>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</si>
  <si>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</si>
  <si>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</si>
  <si>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</si>
  <si>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</si>
  <si>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</si>
  <si>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</si>
  <si>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</si>
  <si>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</si>
  <si>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</si>
  <si>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</si>
  <si>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</si>
  <si>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</si>
  <si>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</si>
  <si>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</si>
  <si>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</si>
  <si>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</si>
  <si>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</si>
  <si>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</si>
  <si>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</si>
  <si>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</si>
  <si>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</si>
  <si>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</si>
  <si>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</si>
  <si>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</si>
  <si>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</si>
  <si>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</si>
  <si>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</si>
  <si>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</si>
  <si>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</si>
  <si>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</si>
  <si>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</si>
  <si>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</si>
  <si>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</si>
  <si>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</si>
  <si>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</si>
  <si>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</si>
  <si>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</si>
  <si>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</si>
  <si>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</si>
  <si>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</si>
  <si>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</si>
  <si>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</si>
  <si>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</si>
  <si>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</si>
  <si>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</si>
  <si>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</si>
  <si>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</si>
  <si>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</si>
  <si>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</si>
  <si>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</si>
  <si>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</si>
  <si>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</si>
  <si>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</si>
  <si>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</si>
  <si>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</si>
  <si>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</si>
  <si>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</si>
  <si>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</si>
  <si>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</si>
  <si>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</si>
  <si>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</si>
  <si>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</si>
  <si>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</si>
  <si>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</si>
  <si>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</si>
  <si>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</si>
  <si>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</si>
  <si>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</si>
  <si>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</si>
  <si>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</si>
  <si>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</si>
  <si>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</si>
  <si>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</si>
  <si>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</si>
  <si>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</si>
  <si>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</si>
  <si>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</si>
  <si>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</si>
  <si>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</si>
  <si>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</si>
  <si>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</si>
  <si>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</si>
  <si>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</si>
  <si>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</si>
  <si>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</si>
  <si>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</si>
  <si>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</si>
  <si>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</si>
  <si>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</si>
  <si>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</si>
  <si>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</si>
  <si>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</si>
  <si>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</si>
  <si>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</si>
  <si>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</si>
  <si>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</si>
  <si>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</si>
  <si>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</si>
  <si>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</si>
  <si>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</si>
  <si>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</si>
  <si>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</si>
  <si>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</si>
  <si>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</si>
  <si>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</si>
  <si>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</si>
  <si>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</si>
  <si>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</si>
  <si>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</si>
  <si>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</si>
  <si>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</si>
  <si>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</si>
  <si>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</si>
  <si>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</si>
  <si>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</si>
  <si>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</si>
  <si>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</si>
  <si>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</si>
  <si>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</si>
  <si>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</si>
  <si>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</si>
  <si>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</si>
  <si>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</si>
  <si>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</si>
  <si>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</si>
  <si>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</si>
  <si>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</si>
  <si>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</si>
  <si>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</si>
  <si>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</si>
  <si>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</si>
  <si>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</si>
  <si>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</si>
  <si>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</si>
  <si>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</si>
  <si>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</si>
  <si>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</si>
  <si>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</si>
  <si>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</si>
  <si>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</si>
  <si>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</si>
  <si>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</si>
  <si>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</si>
  <si>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</si>
  <si>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</si>
  <si>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</si>
  <si>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</si>
  <si>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</si>
  <si>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</si>
  <si>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</si>
  <si>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</si>
  <si>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</si>
  <si>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</si>
  <si>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</si>
  <si>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</si>
  <si>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</si>
  <si>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</si>
  <si>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</si>
  <si>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</si>
  <si>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</si>
  <si>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</si>
  <si>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</si>
  <si>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</si>
  <si>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</si>
  <si>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</si>
  <si>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</si>
  <si>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</si>
  <si>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</si>
  <si>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</si>
  <si>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</si>
  <si>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</si>
  <si>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</si>
  <si>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</si>
  <si>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</si>
  <si>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</si>
  <si>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</si>
  <si>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</si>
  <si>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</si>
  <si>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</si>
  <si>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</si>
  <si>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</si>
  <si>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</si>
  <si>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</si>
  <si>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</si>
  <si>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</si>
  <si>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</si>
  <si>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</si>
  <si>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</si>
  <si>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</si>
  <si>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</si>
  <si>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</si>
  <si>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</si>
  <si>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</si>
  <si>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</si>
  <si>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</si>
  <si>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</si>
  <si>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</si>
  <si>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</si>
  <si>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</si>
  <si>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</si>
  <si>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</si>
  <si>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</si>
  <si>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</si>
  <si>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</si>
  <si>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</si>
  <si>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</si>
  <si>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</si>
  <si>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</si>
  <si>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</si>
  <si>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</si>
  <si>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</si>
  <si>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</si>
  <si>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</si>
  <si>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</si>
  <si>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</si>
  <si>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</si>
  <si>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</si>
  <si>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</si>
  <si>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</si>
  <si>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</si>
  <si>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</si>
  <si>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</si>
  <si>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</si>
  <si>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</si>
  <si>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</si>
  <si>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</si>
  <si>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</si>
  <si>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</si>
  <si>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</si>
  <si>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</si>
  <si>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</si>
  <si>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</si>
  <si>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</si>
  <si>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</si>
  <si>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</si>
  <si>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</si>
  <si>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</si>
  <si>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</si>
  <si>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</si>
  <si>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</si>
  <si>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</si>
  <si>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</si>
  <si>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</si>
  <si>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</si>
  <si>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</si>
  <si>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</si>
  <si>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</si>
  <si>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</si>
  <si>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</si>
  <si>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</si>
  <si>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</si>
  <si>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</si>
  <si>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</si>
  <si>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</si>
  <si>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</si>
  <si>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</si>
  <si>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</si>
  <si>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</si>
  <si>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</si>
  <si>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</si>
  <si>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</si>
  <si>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</si>
  <si>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</si>
  <si>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</si>
  <si>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</si>
  <si>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</si>
  <si>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</si>
  <si>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</si>
  <si>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</si>
  <si>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</si>
  <si>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</si>
  <si>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</si>
  <si>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</si>
  <si>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</si>
  <si>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</si>
  <si>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</si>
  <si>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</si>
  <si>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</si>
  <si>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</si>
  <si>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</si>
  <si>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</si>
  <si>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</si>
  <si>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</si>
  <si>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</si>
  <si>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</si>
  <si>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</si>
  <si>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</si>
  <si>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</si>
  <si>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</si>
  <si>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</si>
  <si>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</si>
  <si>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</si>
  <si>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</si>
  <si>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</si>
  <si>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</si>
  <si>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</si>
  <si>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</si>
  <si>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</si>
  <si>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</si>
  <si>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</si>
  <si>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</si>
  <si>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</si>
  <si>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</si>
  <si>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</si>
  <si>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</si>
  <si>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</si>
  <si>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</si>
  <si>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</si>
  <si>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</si>
  <si>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</si>
  <si>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</si>
  <si>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</si>
  <si>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</si>
  <si>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</si>
  <si>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</si>
  <si>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</si>
  <si>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</si>
  <si>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</si>
  <si>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</si>
  <si>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</si>
  <si>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</si>
  <si>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</si>
  <si>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</si>
  <si>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</si>
  <si>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</si>
  <si>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</si>
  <si>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</si>
  <si>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</si>
  <si>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</si>
  <si>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</si>
  <si>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</si>
  <si>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</si>
  <si>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</si>
  <si>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</si>
  <si>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</si>
  <si>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</si>
  <si>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</si>
  <si>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</si>
  <si>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</si>
  <si>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</si>
  <si>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</si>
  <si>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</si>
  <si>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</si>
  <si>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</si>
  <si>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</si>
  <si>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</si>
  <si>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</si>
  <si>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</si>
  <si>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</si>
  <si>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</si>
  <si>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</si>
  <si>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</si>
  <si>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</si>
  <si>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</si>
  <si>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</si>
  <si>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</si>
  <si>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</si>
  <si>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</si>
  <si>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</si>
  <si>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</si>
  <si>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</si>
  <si>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</si>
  <si>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</si>
  <si>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</si>
  <si>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</si>
  <si>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</si>
  <si>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</si>
  <si>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</si>
  <si>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</si>
  <si>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</si>
  <si>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</si>
  <si>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</si>
  <si>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</si>
  <si>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</si>
  <si>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</si>
  <si>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</si>
  <si>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</si>
  <si>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</si>
  <si>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</si>
  <si>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</si>
  <si>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</si>
  <si>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</si>
  <si>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</si>
  <si>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</si>
  <si>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</si>
  <si>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</si>
  <si>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</si>
  <si>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</si>
  <si>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</si>
  <si>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</si>
  <si>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</si>
  <si>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</si>
  <si>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</si>
  <si>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</si>
  <si>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</si>
  <si>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</si>
  <si>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</si>
  <si>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</si>
  <si>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</si>
  <si>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</si>
  <si>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</si>
  <si>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</si>
  <si>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</si>
  <si>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</si>
  <si>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</si>
  <si>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</si>
  <si>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</si>
  <si>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</si>
  <si>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</si>
  <si>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</si>
  <si>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</si>
  <si>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</si>
  <si>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</si>
  <si>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</si>
  <si>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</si>
  <si>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</si>
  <si>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</si>
  <si>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</si>
  <si>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</si>
  <si>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</si>
  <si>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</si>
  <si>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</si>
  <si>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</si>
  <si>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</si>
  <si>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</si>
  <si>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</si>
  <si>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</si>
  <si>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</si>
  <si>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</si>
  <si>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</si>
  <si>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</si>
  <si>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</si>
  <si>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</si>
  <si>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</si>
  <si>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</si>
  <si>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</si>
  <si>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</si>
  <si>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</si>
  <si>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</si>
  <si>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</si>
  <si>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</si>
  <si>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</si>
  <si>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</si>
  <si>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</si>
  <si>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</si>
  <si>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</si>
  <si>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</si>
  <si>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</si>
  <si>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</si>
  <si>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</si>
  <si>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</si>
  <si>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</si>
  <si>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</si>
  <si>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</si>
  <si>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</si>
  <si>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</si>
  <si>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</si>
  <si>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</si>
  <si>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</si>
  <si>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</si>
  <si>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</si>
  <si>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</si>
  <si>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</si>
  <si>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</si>
  <si>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</si>
  <si>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</si>
  <si>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</si>
  <si>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</si>
  <si>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</si>
  <si>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</si>
  <si>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</si>
  <si>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</si>
  <si>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</si>
  <si>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</si>
  <si>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</si>
  <si>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</si>
  <si>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</si>
  <si>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</si>
  <si>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</si>
  <si>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</si>
  <si>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</si>
  <si>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</si>
  <si>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</si>
  <si>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</si>
  <si>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</si>
  <si>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</si>
  <si>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</si>
  <si>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</si>
  <si>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</si>
  <si>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</si>
  <si>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</si>
  <si>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</si>
  <si>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</si>
  <si>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</si>
  <si>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</si>
  <si>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</si>
  <si>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</si>
  <si>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</si>
  <si>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</si>
  <si>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</si>
  <si>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</si>
  <si>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</si>
  <si>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</si>
  <si>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</si>
  <si>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</si>
  <si>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</si>
  <si>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</si>
  <si>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</si>
  <si>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</si>
  <si>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</si>
  <si>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</si>
  <si>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</si>
  <si>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</si>
  <si>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</si>
  <si>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</si>
  <si>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</si>
  <si>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</si>
  <si>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</si>
  <si>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</si>
  <si>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</si>
  <si>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</si>
  <si>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</si>
  <si>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</si>
  <si>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</si>
  <si>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</si>
  <si>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</si>
  <si>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</si>
  <si>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</si>
  <si>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</si>
  <si>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</si>
  <si>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</si>
  <si>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</si>
  <si>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</si>
  <si>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</si>
  <si>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</si>
  <si>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</si>
  <si>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</si>
  <si>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</si>
  <si>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</si>
  <si>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</si>
  <si>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</si>
  <si>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</si>
  <si>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</si>
  <si>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</si>
  <si>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</si>
  <si>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</si>
  <si>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</si>
  <si>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</si>
  <si>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</si>
  <si>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</si>
  <si>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</si>
  <si>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</si>
  <si>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</si>
  <si>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</si>
  <si>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</si>
  <si>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</si>
  <si>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</si>
  <si>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</si>
  <si>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</si>
  <si>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</si>
  <si>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</si>
  <si>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</si>
  <si>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</si>
  <si>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</si>
  <si>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</si>
  <si>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</si>
  <si>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</si>
  <si>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</si>
  <si>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</si>
  <si>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</si>
  <si>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</si>
  <si>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</si>
  <si>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</si>
  <si>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</si>
  <si>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</si>
  <si>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</si>
  <si>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</si>
  <si>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</si>
  <si>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</si>
  <si>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</si>
  <si>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</si>
  <si>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</si>
  <si>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</si>
  <si>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</si>
  <si>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</si>
  <si>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</si>
  <si>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</si>
  <si>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</si>
  <si>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</si>
  <si>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</si>
  <si>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</si>
  <si>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</si>
  <si>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</si>
  <si>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</si>
  <si>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</si>
  <si>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</si>
  <si>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</si>
  <si>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</si>
  <si>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</si>
  <si>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</si>
  <si>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</si>
  <si>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</si>
  <si>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</si>
  <si>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</si>
  <si>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</si>
  <si>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</si>
  <si>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</si>
  <si>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</si>
  <si>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</si>
  <si>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</si>
  <si>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</si>
  <si>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</si>
  <si>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</si>
  <si>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</si>
  <si>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</si>
  <si>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</si>
  <si>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</si>
  <si>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</si>
  <si>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</si>
  <si>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</si>
  <si>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</si>
  <si>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</si>
  <si>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</si>
  <si>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</si>
  <si>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</si>
  <si>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</si>
  <si>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</si>
  <si>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</si>
  <si>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</si>
  <si>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</si>
  <si>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</si>
  <si>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</si>
  <si>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</si>
  <si>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</si>
  <si>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</si>
  <si>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</si>
  <si>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</si>
  <si>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</si>
  <si>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</si>
  <si>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</si>
  <si>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</si>
  <si>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</si>
  <si>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</si>
  <si>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</si>
  <si>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</si>
  <si>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</si>
  <si>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</si>
  <si>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</si>
  <si>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</si>
  <si>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</si>
  <si>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</si>
  <si>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</si>
  <si>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</si>
  <si>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</si>
  <si>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</si>
  <si>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</si>
  <si>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</si>
  <si>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</si>
  <si>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</si>
  <si>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</si>
  <si>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</si>
  <si>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</si>
  <si>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</si>
  <si>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</si>
  <si>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</si>
  <si>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</si>
  <si>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</si>
  <si>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</si>
  <si>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</si>
  <si>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</si>
  <si>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</si>
  <si>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</si>
  <si>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</si>
  <si>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</si>
  <si>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</si>
  <si>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</si>
  <si>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</si>
  <si>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</si>
  <si>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</si>
  <si>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</si>
  <si>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</si>
  <si>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</si>
  <si>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</si>
  <si>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</si>
  <si>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</si>
  <si>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</si>
  <si>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</si>
  <si>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</si>
  <si>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</si>
  <si>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</si>
  <si>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</si>
  <si>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</si>
  <si>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</si>
  <si>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</si>
  <si>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</si>
  <si>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</si>
  <si>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</si>
  <si>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</si>
  <si>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</si>
  <si>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</si>
  <si>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</si>
  <si>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</si>
  <si>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</si>
  <si>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</si>
  <si>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</si>
  <si>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</si>
  <si>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</si>
  <si>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</si>
  <si>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</si>
  <si>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</si>
  <si>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</si>
  <si>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</si>
  <si>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</si>
  <si>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</si>
  <si>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</si>
  <si>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</si>
  <si>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</si>
  <si>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</si>
  <si>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</si>
  <si>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</si>
  <si>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</si>
  <si>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</si>
  <si>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</si>
  <si>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</si>
  <si>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</si>
  <si>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</si>
  <si>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</si>
  <si>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</si>
  <si>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</si>
  <si>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</si>
  <si>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</si>
  <si>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</si>
  <si>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</si>
  <si>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</si>
  <si>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</si>
  <si>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</si>
  <si>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</si>
  <si>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</si>
  <si>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</si>
  <si>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</si>
  <si>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</si>
  <si>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</si>
  <si>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</si>
  <si>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</si>
  <si>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</si>
  <si>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</si>
  <si>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</si>
  <si>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</si>
  <si>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</si>
  <si>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</si>
  <si>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</si>
  <si>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</si>
  <si>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</si>
  <si>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</si>
  <si>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</si>
  <si>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</si>
  <si>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</si>
  <si>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</si>
  <si>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</si>
  <si>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</si>
  <si>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</si>
  <si>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</si>
  <si>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</si>
  <si>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</si>
  <si>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</si>
  <si>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</si>
  <si>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</si>
  <si>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</si>
  <si>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</si>
  <si>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</si>
  <si>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</si>
  <si>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</si>
  <si>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</si>
  <si>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</si>
  <si>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</si>
  <si>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</si>
  <si>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</si>
  <si>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</si>
  <si>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</si>
  <si>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</si>
  <si>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</si>
  <si>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</si>
  <si>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</si>
  <si>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</si>
  <si>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</si>
  <si>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</si>
  <si>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</si>
  <si>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</si>
  <si>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</si>
  <si>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</si>
  <si>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</si>
  <si>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</si>
  <si>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</si>
  <si>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</si>
  <si>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</si>
  <si>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</si>
  <si>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</si>
  <si>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</si>
  <si>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</si>
  <si>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</si>
  <si>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</si>
  <si>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</si>
  <si>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</si>
  <si>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</si>
  <si>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</si>
  <si>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</si>
  <si>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</si>
  <si>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</si>
  <si>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</si>
  <si>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</si>
  <si>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</si>
  <si>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</si>
  <si>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</si>
  <si>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</si>
  <si>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</si>
  <si>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</si>
  <si>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</si>
  <si>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</si>
  <si>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</si>
  <si>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</si>
  <si>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</si>
  <si>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</si>
  <si>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</si>
  <si>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</si>
  <si>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</si>
  <si>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</si>
  <si>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</si>
  <si>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</si>
  <si>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</si>
  <si>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</si>
  <si>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</si>
  <si>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</si>
  <si>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</si>
  <si>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</si>
  <si>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</si>
  <si>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</si>
  <si>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</si>
  <si>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</si>
  <si>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</si>
  <si>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</si>
  <si>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</si>
  <si>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</si>
  <si>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</si>
  <si>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</si>
  <si>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</si>
  <si>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</si>
  <si>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</si>
  <si>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</si>
  <si>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</si>
  <si>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</si>
  <si>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</si>
  <si>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</si>
  <si>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</si>
  <si>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</si>
  <si>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</si>
  <si>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</si>
  <si>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</si>
  <si>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</si>
  <si>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</si>
  <si>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</si>
  <si>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</si>
  <si>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</si>
  <si>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</si>
  <si>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</si>
  <si>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</si>
  <si>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</si>
  <si>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</si>
  <si>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</si>
  <si>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</si>
  <si>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</si>
  <si>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</si>
  <si>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</si>
  <si>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</si>
  <si>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</si>
  <si>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</si>
  <si>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</si>
  <si>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</si>
  <si>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</si>
  <si>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</si>
  <si>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</si>
  <si>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</si>
  <si>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</si>
  <si>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</si>
  <si>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</si>
  <si>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</si>
  <si>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</si>
  <si>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</si>
  <si>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</si>
  <si>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</si>
  <si>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</si>
  <si>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</si>
  <si>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</si>
  <si>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</si>
  <si>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</si>
  <si>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</si>
  <si>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</si>
  <si>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</si>
  <si>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</si>
  <si>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</si>
  <si>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</si>
  <si>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</si>
  <si>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</si>
  <si>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</si>
  <si>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</si>
  <si>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</si>
  <si>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</si>
  <si>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</si>
  <si>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</si>
  <si>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</si>
  <si>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</si>
  <si>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</si>
  <si>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</si>
  <si>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</si>
  <si>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</si>
  <si>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</si>
  <si>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</si>
  <si>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</si>
  <si>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</si>
  <si>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</si>
  <si>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</si>
  <si>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</si>
  <si>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</si>
  <si>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</si>
  <si>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</si>
  <si>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</si>
  <si>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</si>
  <si>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</si>
  <si>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</si>
  <si>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</si>
  <si>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</si>
  <si>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</si>
  <si>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</si>
  <si>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</si>
  <si>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</si>
  <si>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</si>
  <si>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</si>
  <si>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</si>
  <si>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</si>
  <si>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</si>
  <si>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</si>
  <si>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</si>
  <si>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</si>
  <si>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</si>
  <si>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</si>
  <si>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</si>
  <si>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</si>
  <si>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</si>
  <si>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</si>
  <si>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</si>
  <si>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</si>
  <si>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</si>
  <si>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</si>
  <si>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</si>
  <si>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</si>
  <si>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</si>
  <si>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</si>
  <si>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</si>
  <si>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</si>
  <si>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</si>
  <si>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</si>
  <si>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</si>
  <si>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</si>
  <si>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</si>
  <si>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</si>
  <si>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</si>
  <si>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</si>
  <si>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</si>
  <si>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</si>
  <si>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</si>
  <si>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</si>
  <si>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</si>
  <si>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</si>
  <si>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</si>
  <si>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</si>
  <si>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</si>
  <si>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</si>
  <si>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</si>
  <si>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</si>
  <si>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</si>
  <si>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</si>
  <si>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</si>
  <si>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</si>
  <si>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</si>
  <si>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</si>
  <si>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</si>
  <si>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</si>
  <si>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</si>
  <si>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</si>
  <si>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</si>
  <si>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</si>
  <si>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</si>
  <si>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</si>
  <si>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</si>
  <si>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</si>
  <si>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</si>
  <si>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</si>
  <si>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</si>
  <si>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</si>
  <si>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</si>
  <si>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</si>
  <si>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</si>
  <si>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</si>
  <si>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</si>
  <si>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</si>
  <si>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</si>
  <si>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</si>
  <si>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</si>
  <si>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</si>
  <si>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</si>
  <si>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</si>
  <si>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</si>
  <si>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</si>
  <si>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</si>
  <si>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</si>
  <si>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</si>
  <si>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</si>
  <si>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</si>
  <si>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</si>
  <si>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</si>
  <si>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</si>
  <si>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</si>
  <si>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</si>
  <si>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</si>
  <si>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</si>
  <si>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</si>
  <si>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</si>
  <si>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</si>
  <si>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</si>
  <si>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</si>
  <si>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</si>
  <si>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</si>
  <si>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</si>
  <si>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</si>
  <si>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</si>
  <si>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</si>
  <si>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</si>
  <si>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</si>
  <si>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</si>
  <si>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</si>
  <si>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</si>
  <si>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</si>
  <si>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</si>
  <si>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</si>
  <si>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</si>
  <si>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</si>
  <si>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</si>
  <si>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</si>
  <si>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</si>
  <si>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</si>
  <si>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</si>
  <si>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</si>
  <si>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</si>
  <si>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</si>
  <si>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</si>
  <si>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</si>
  <si>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</si>
  <si>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</si>
  <si>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</si>
  <si>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</si>
  <si>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</si>
  <si>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</si>
  <si>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</si>
  <si>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</si>
  <si>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</si>
  <si>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</si>
  <si>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</si>
  <si>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</si>
  <si>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</si>
  <si>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</si>
  <si>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</si>
  <si>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</si>
  <si>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</si>
  <si>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</si>
  <si>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</si>
  <si>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</si>
  <si>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</si>
  <si>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</si>
  <si>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</si>
  <si>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</si>
  <si>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</si>
  <si>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</si>
  <si>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</si>
  <si>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</si>
  <si>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</si>
  <si>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</si>
  <si>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</si>
  <si>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</si>
  <si>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</si>
  <si>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</si>
  <si>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</si>
  <si>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</si>
  <si>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</si>
  <si>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</si>
  <si>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</si>
  <si>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</si>
  <si>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</si>
  <si>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</si>
  <si>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</si>
  <si>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</si>
  <si>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</si>
  <si>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</si>
  <si>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</si>
  <si>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</si>
  <si>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</si>
  <si>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</si>
  <si>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</si>
  <si>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</si>
  <si>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</si>
  <si>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</si>
  <si>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</si>
  <si>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</si>
  <si>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</si>
  <si>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</si>
  <si>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</si>
  <si>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</si>
  <si>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</si>
  <si>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</si>
  <si>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</si>
  <si>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</si>
  <si>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</si>
  <si>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</si>
  <si>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</si>
  <si>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</si>
  <si>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</si>
  <si>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</si>
  <si>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</si>
  <si>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</si>
  <si>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</si>
  <si>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</si>
  <si>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</si>
  <si>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</si>
  <si>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</si>
  <si>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</si>
  <si>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</si>
  <si>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</si>
  <si>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</si>
  <si>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</si>
  <si>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</si>
  <si>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</si>
  <si>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</si>
  <si>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</si>
  <si>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</si>
  <si>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</si>
  <si>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</si>
  <si>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</si>
  <si>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</si>
  <si>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</si>
  <si>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</si>
  <si>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</si>
  <si>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</si>
  <si>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</si>
  <si>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</si>
  <si>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</si>
  <si>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</si>
  <si>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</si>
  <si>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</si>
  <si>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</si>
  <si>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</si>
  <si>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</si>
  <si>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</si>
  <si>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</si>
  <si>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</si>
  <si>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</si>
  <si>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</si>
  <si>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</si>
  <si>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</si>
  <si>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</si>
  <si>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</si>
  <si>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</si>
  <si>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</si>
  <si>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</si>
  <si>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</si>
  <si>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</si>
  <si>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</si>
  <si>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</si>
  <si>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</si>
  <si>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</si>
  <si>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</si>
  <si>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</si>
  <si>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</si>
  <si>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</si>
  <si>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</si>
  <si>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</si>
  <si>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</si>
  <si>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</si>
  <si>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</si>
  <si>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</si>
  <si>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</si>
  <si>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</si>
  <si>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</si>
  <si>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</si>
  <si>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</si>
  <si>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</si>
  <si>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</si>
  <si>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</si>
  <si>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</si>
  <si>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</si>
  <si>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</si>
  <si>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</si>
  <si>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</si>
  <si>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</si>
  <si>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</si>
  <si>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</si>
  <si>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</si>
  <si>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</si>
  <si>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</si>
  <si>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</si>
  <si>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</si>
  <si>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</si>
  <si>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</si>
  <si>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</si>
  <si>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</si>
  <si>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</si>
  <si>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</si>
  <si>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</si>
  <si>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</si>
  <si>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</si>
  <si>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</si>
  <si>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</si>
  <si>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</si>
  <si>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</si>
  <si>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</si>
  <si>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</si>
  <si>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</si>
  <si>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</si>
  <si>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</si>
  <si>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</si>
  <si>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</si>
  <si>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</si>
  <si>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</si>
  <si>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</si>
  <si>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</si>
  <si>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</si>
  <si>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</si>
  <si>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</si>
  <si>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</si>
  <si>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</si>
  <si>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</si>
  <si>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</si>
  <si>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</si>
  <si>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</si>
  <si>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</si>
  <si>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</si>
  <si>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</si>
  <si>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</si>
  <si>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</si>
  <si>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</si>
  <si>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</si>
  <si>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</si>
  <si>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</si>
  <si>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</si>
  <si>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</si>
  <si>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</si>
  <si>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</si>
  <si>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</si>
  <si>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</si>
  <si>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</si>
  <si>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</si>
  <si>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</si>
  <si>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</si>
  <si>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</si>
  <si>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</si>
  <si>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</si>
  <si>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</si>
  <si>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</si>
  <si>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</si>
  <si>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</si>
  <si>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</si>
  <si>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</si>
  <si>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</si>
  <si>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</si>
  <si>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</si>
  <si>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</si>
  <si>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</si>
  <si>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</si>
  <si>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</si>
  <si>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</si>
  <si>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</si>
  <si>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</si>
  <si>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</si>
  <si>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</si>
  <si>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</si>
  <si>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</si>
  <si>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</si>
  <si>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</si>
  <si>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</si>
  <si>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</si>
  <si>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</si>
  <si>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</si>
  <si>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</si>
  <si>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</si>
  <si>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</si>
  <si>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</si>
  <si>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</si>
  <si>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</si>
  <si>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</si>
  <si>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</si>
  <si>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</si>
  <si>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</si>
  <si>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</si>
  <si>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</si>
  <si>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</si>
  <si>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</si>
  <si>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</si>
  <si>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</si>
  <si>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</si>
  <si>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</si>
  <si>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</si>
  <si>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</si>
  <si>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</si>
  <si>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</si>
  <si>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</si>
  <si>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</si>
  <si>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</si>
  <si>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</si>
  <si>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</si>
  <si>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</si>
  <si>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</si>
  <si>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</si>
  <si>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</si>
  <si>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</si>
  <si>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</si>
  <si>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</si>
  <si>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</si>
  <si>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</si>
  <si>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</si>
  <si>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</si>
  <si>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</si>
  <si>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</si>
  <si>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</si>
  <si>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</si>
  <si>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</si>
  <si>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</si>
  <si>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</si>
  <si>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</si>
  <si>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</si>
  <si>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</si>
  <si>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</si>
  <si>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</si>
  <si>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</si>
  <si>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</si>
  <si>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</si>
  <si>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</si>
  <si>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</si>
  <si>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</si>
  <si>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</si>
  <si>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</si>
  <si>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</si>
  <si>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</si>
  <si>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</si>
  <si>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</si>
  <si>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</si>
  <si>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</si>
  <si>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</si>
  <si>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</si>
  <si>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</si>
  <si>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</si>
  <si>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</si>
  <si>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</si>
  <si>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</si>
  <si>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</si>
  <si>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</si>
  <si>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</si>
  <si>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</si>
  <si>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</si>
  <si>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</si>
  <si>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</si>
  <si>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</si>
  <si>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</si>
  <si>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</si>
  <si>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</si>
  <si>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</si>
  <si>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</si>
  <si>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</si>
  <si>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</si>
  <si>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</si>
  <si>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</si>
  <si>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</si>
  <si>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</si>
  <si>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</si>
  <si>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</si>
  <si>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</si>
  <si>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</si>
  <si>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</si>
  <si>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</si>
  <si>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</si>
  <si>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</si>
  <si>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</si>
  <si>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</si>
  <si>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</si>
  <si>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</si>
  <si>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</si>
  <si>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</si>
  <si>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</si>
  <si>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</si>
  <si>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</si>
  <si>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</si>
  <si>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</si>
  <si>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</si>
  <si>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</si>
  <si>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</si>
  <si>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</si>
  <si>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</si>
  <si>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</si>
  <si>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</si>
  <si>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</si>
  <si>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</si>
  <si>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</si>
  <si>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</si>
  <si>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</si>
  <si>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</si>
  <si>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</si>
  <si>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</si>
  <si>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</si>
  <si>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</si>
  <si>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</si>
  <si>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</si>
  <si>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</si>
  <si>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</si>
  <si>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</si>
  <si>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</si>
  <si>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</si>
  <si>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</si>
  <si>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</si>
  <si>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</si>
  <si>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</si>
  <si>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</si>
  <si>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</si>
  <si>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</si>
  <si>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</si>
  <si>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</si>
  <si>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</si>
  <si>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</si>
  <si>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</si>
  <si>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</si>
  <si>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</si>
  <si>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</si>
  <si>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</si>
  <si>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</si>
  <si>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</si>
  <si>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</si>
  <si>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</si>
  <si>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</si>
  <si>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</si>
  <si>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</si>
  <si>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</si>
  <si>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</si>
  <si>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</si>
  <si>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</si>
  <si>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</si>
  <si>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</si>
  <si>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</si>
  <si>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</si>
  <si>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</si>
  <si>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</si>
  <si>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</si>
  <si>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</si>
  <si>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</si>
  <si>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</si>
  <si>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</si>
  <si>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</si>
  <si>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</si>
  <si>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</si>
  <si>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</si>
  <si>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</si>
  <si>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</si>
  <si>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</si>
  <si>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</si>
  <si>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</si>
  <si>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</si>
  <si>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</si>
  <si>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</si>
  <si>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</si>
  <si>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</si>
  <si>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</si>
  <si>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</si>
  <si>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</si>
  <si>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</si>
  <si>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</si>
  <si>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</si>
  <si>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</si>
  <si>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</si>
  <si>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</si>
  <si>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</si>
  <si>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</si>
  <si>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</si>
  <si>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</si>
  <si>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</si>
  <si>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</si>
  <si>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</si>
  <si>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</si>
  <si>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</si>
  <si>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</si>
  <si>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</si>
  <si>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</si>
  <si>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</si>
  <si>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</si>
  <si>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</si>
  <si>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</si>
  <si>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</si>
  <si>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</si>
  <si>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</si>
  <si>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</si>
  <si>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</si>
  <si>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</si>
  <si>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</si>
  <si>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</si>
  <si>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</si>
  <si>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</si>
  <si>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</si>
  <si>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</si>
  <si>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</si>
  <si>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</si>
  <si>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</si>
  <si>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</si>
  <si>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</si>
  <si>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</si>
  <si>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</si>
  <si>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</si>
  <si>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</si>
  <si>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</si>
  <si>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</si>
  <si>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</si>
  <si>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</si>
  <si>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</si>
  <si>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</si>
  <si>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</si>
  <si>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</si>
  <si>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</si>
  <si>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</si>
  <si>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</si>
  <si>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</si>
  <si>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</si>
  <si>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</si>
  <si>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</si>
  <si>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</si>
  <si>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</si>
  <si>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</si>
  <si>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</si>
  <si>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</si>
  <si>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</si>
  <si>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</si>
  <si>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</si>
  <si>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</si>
  <si>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</si>
  <si>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</si>
  <si>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</si>
  <si>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</si>
  <si>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</si>
  <si>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</si>
  <si>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</si>
  <si>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</si>
  <si>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</si>
  <si>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</si>
  <si>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</si>
  <si>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</si>
  <si>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</si>
  <si>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</si>
  <si>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</si>
  <si>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</si>
  <si>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</si>
  <si>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</si>
  <si>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</si>
  <si>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</si>
  <si>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</si>
  <si>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</si>
  <si>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</si>
  <si>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</si>
  <si>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</si>
  <si>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</si>
  <si>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</si>
  <si>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</si>
  <si>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</si>
  <si>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</si>
  <si>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</si>
  <si>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</si>
  <si>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</si>
  <si>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</si>
  <si>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</si>
  <si>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</si>
  <si>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</si>
  <si>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</si>
  <si>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</si>
  <si>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</si>
  <si>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</si>
  <si>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</si>
  <si>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</si>
  <si>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</si>
  <si>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</si>
  <si>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</si>
  <si>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</si>
  <si>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</si>
  <si>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</si>
  <si>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</si>
  <si>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</si>
  <si>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</si>
  <si>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</si>
  <si>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</si>
  <si>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</si>
  <si>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</si>
  <si>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</si>
  <si>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</si>
  <si>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</si>
  <si>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</si>
  <si>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</si>
  <si>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</si>
  <si>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</si>
  <si>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</si>
  <si>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</si>
  <si>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</si>
  <si>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</si>
  <si>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</si>
  <si>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</si>
  <si>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</si>
  <si>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</si>
  <si>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</si>
  <si>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</si>
  <si>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</si>
  <si>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</si>
  <si>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</si>
  <si>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</si>
  <si>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</si>
  <si>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</si>
  <si>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</si>
  <si>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</si>
  <si>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</si>
  <si>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</si>
  <si>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</si>
  <si>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</si>
  <si>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</si>
  <si>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</si>
  <si>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</si>
  <si>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</si>
  <si>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</si>
  <si>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</si>
  <si>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</si>
  <si>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</si>
  <si>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</si>
  <si>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</si>
  <si>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</si>
  <si>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</si>
  <si>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</si>
  <si>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</si>
  <si>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</si>
  <si>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</si>
  <si>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</si>
  <si>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</si>
  <si>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</si>
  <si>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</si>
  <si>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</si>
  <si>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</si>
  <si>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</si>
  <si>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</si>
  <si>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</si>
  <si>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</si>
  <si>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</si>
  <si>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</si>
  <si>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</si>
  <si>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</si>
  <si>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</si>
  <si>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</si>
  <si>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</si>
  <si>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</si>
  <si>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</si>
  <si>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</si>
  <si>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</si>
  <si>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</si>
  <si>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</si>
  <si>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</si>
  <si>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</si>
  <si>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</si>
  <si>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</si>
  <si>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</si>
  <si>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</si>
  <si>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</si>
  <si>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</si>
  <si>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</si>
  <si>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</si>
  <si>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</si>
  <si>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</si>
  <si>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</si>
  <si>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</si>
  <si>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</si>
  <si>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</si>
  <si>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</si>
  <si>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</si>
  <si>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</si>
  <si>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</si>
  <si>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</si>
  <si>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</si>
  <si>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</si>
  <si>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</si>
  <si>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</si>
  <si>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</si>
  <si>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</si>
  <si>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</si>
  <si>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</si>
  <si>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</si>
  <si>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</si>
  <si>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</si>
  <si>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</si>
  <si>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</si>
  <si>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</si>
  <si>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</si>
  <si>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</si>
  <si>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</si>
  <si>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</si>
  <si>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</si>
  <si>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</si>
  <si>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</si>
  <si>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</si>
  <si>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</si>
  <si>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</si>
  <si>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</si>
  <si>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</si>
  <si>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</si>
  <si>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</si>
  <si>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</si>
  <si>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</si>
  <si>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</si>
  <si>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Modulový krabicový liniový žlab 125x3000 z nerezové oceli  AISI 304, se zabudovaným spádem dna, výškově stavitelné nohy,  s mřížkovým protiskluzným roštem.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</si>
  <si>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</si>
  <si>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</si>
  <si>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</si>
  <si>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</si>
  <si>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</si>
  <si>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</si>
  <si>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</si>
  <si>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</si>
  <si>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</si>
  <si>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</si>
  <si>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</si>
  <si>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</si>
  <si>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</si>
  <si>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</si>
  <si>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</si>
  <si>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</si>
  <si>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</si>
  <si>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</si>
  <si>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</si>
  <si>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</si>
  <si>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</si>
  <si>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</si>
  <si>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</si>
  <si>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</si>
  <si>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</si>
  <si>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</si>
  <si>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</si>
  <si>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</si>
  <si>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</si>
  <si>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</si>
  <si>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</si>
  <si>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</si>
  <si>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</si>
  <si>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</si>
  <si>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</si>
  <si>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</si>
  <si>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</si>
  <si>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</si>
  <si>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</si>
  <si>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</si>
  <si>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</si>
  <si>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</si>
  <si>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</si>
  <si>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</si>
  <si>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</si>
  <si>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</si>
  <si>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</si>
  <si>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</si>
  <si>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</si>
  <si>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</si>
  <si>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</si>
  <si>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</si>
  <si>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</si>
  <si>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</si>
  <si>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</si>
  <si>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</si>
  <si>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</si>
  <si>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</si>
  <si>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</si>
  <si>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</si>
  <si>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</si>
  <si>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</si>
  <si>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</si>
  <si>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</si>
  <si>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</si>
  <si>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</si>
  <si>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</si>
  <si>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</si>
  <si>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</si>
  <si>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</si>
  <si>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</si>
  <si>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</si>
  <si>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</si>
  <si>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</si>
  <si>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</si>
  <si>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</si>
  <si>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</si>
  <si>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</si>
  <si>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</si>
  <si>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</si>
  <si>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</si>
  <si>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</si>
  <si>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</si>
  <si>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</si>
  <si>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</si>
  <si>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</si>
  <si>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</si>
  <si>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</si>
  <si>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</si>
  <si>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</si>
  <si>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</si>
  <si>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</si>
  <si>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</si>
  <si>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</si>
  <si>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</si>
  <si>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</si>
  <si>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</si>
  <si>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</si>
  <si>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</si>
  <si>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</si>
  <si>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</si>
  <si>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</si>
  <si>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</si>
  <si>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</si>
  <si>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</si>
  <si>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</si>
  <si>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</si>
  <si>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</si>
  <si>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</si>
  <si>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</si>
  <si>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</si>
  <si>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</si>
  <si>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</si>
  <si>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</si>
  <si>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</si>
  <si>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</si>
  <si>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</si>
  <si>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</si>
  <si>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</si>
  <si>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</si>
  <si>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</si>
  <si>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</si>
  <si>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</si>
  <si>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</si>
  <si>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</si>
  <si>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</si>
  <si>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</si>
  <si>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</si>
  <si>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</si>
  <si>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</si>
  <si>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</si>
  <si>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</si>
  <si>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</si>
  <si>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</si>
  <si>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</si>
  <si>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</si>
  <si>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</si>
  <si>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</si>
  <si>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</si>
  <si>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</si>
  <si>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</si>
  <si>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722231143</t>
  </si>
  <si>
    <t>Ventil závitový pojistný rohový G 1</t>
  </si>
  <si>
    <t>350762243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</si>
  <si>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</si>
  <si>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</si>
  <si>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</si>
  <si>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</si>
  <si>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</si>
  <si>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</si>
  <si>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</si>
  <si>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</si>
  <si>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</si>
  <si>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</si>
  <si>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</si>
  <si>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</si>
  <si>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</si>
  <si>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</si>
  <si>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</si>
  <si>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</si>
  <si>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</si>
  <si>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</si>
  <si>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</si>
  <si>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</si>
  <si>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</si>
  <si>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</si>
  <si>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</si>
  <si>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</si>
  <si>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</si>
  <si>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</si>
  <si>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</si>
  <si>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</si>
  <si>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</si>
  <si>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</si>
  <si>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</si>
  <si>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</si>
  <si>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</si>
  <si>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</si>
  <si>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</si>
  <si>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</si>
  <si>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</si>
  <si>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</si>
  <si>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</si>
  <si>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</si>
  <si>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</si>
  <si>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</si>
  <si>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</si>
  <si>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</si>
  <si>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</si>
  <si>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</si>
  <si>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</si>
  <si>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</si>
  <si>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</si>
  <si>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</si>
  <si>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</si>
  <si>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</si>
  <si>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</si>
  <si>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</si>
  <si>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</si>
  <si>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</si>
  <si>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</si>
  <si>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</si>
  <si>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</si>
  <si>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</si>
  <si>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</si>
  <si>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</si>
  <si>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</si>
  <si>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</si>
  <si>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</si>
  <si>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</si>
  <si>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</si>
  <si>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</si>
  <si>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</si>
  <si>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</si>
  <si>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</si>
  <si>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</si>
  <si>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</si>
  <si>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</si>
  <si>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</si>
  <si>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</si>
  <si>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</si>
  <si>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</si>
  <si>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</si>
  <si>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</si>
  <si>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</si>
  <si>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</si>
  <si>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</si>
  <si>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</si>
  <si>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</si>
  <si>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</si>
  <si>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</si>
  <si>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</si>
  <si>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</si>
  <si>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</si>
  <si>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</si>
  <si>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</si>
  <si>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</si>
  <si>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</si>
  <si>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</si>
  <si>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</si>
  <si>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</si>
  <si>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</si>
  <si>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</si>
  <si>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</si>
  <si>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</si>
  <si>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</si>
  <si>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</si>
  <si>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</si>
  <si>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</si>
  <si>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</si>
  <si>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</si>
  <si>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</si>
  <si>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</si>
  <si>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</si>
  <si>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</si>
  <si>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</si>
  <si>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</si>
  <si>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</si>
  <si>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</si>
  <si>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</si>
  <si>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</si>
  <si>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</si>
  <si>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</si>
  <si>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</si>
  <si>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</si>
  <si>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</si>
  <si>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</si>
  <si>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</si>
  <si>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</si>
  <si>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</si>
  <si>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</si>
  <si>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</si>
  <si>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</si>
  <si>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</si>
  <si>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</si>
  <si>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</si>
  <si>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</si>
  <si>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</si>
  <si>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</si>
  <si>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</si>
  <si>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</si>
  <si>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</si>
  <si>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</si>
  <si>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</si>
  <si>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</si>
  <si>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</si>
  <si>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</si>
  <si>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</si>
  <si>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</si>
  <si>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</si>
  <si>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</si>
  <si>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</si>
  <si>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</si>
  <si>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</si>
  <si>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</si>
  <si>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</si>
  <si>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</si>
  <si>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</si>
  <si>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</si>
  <si>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</si>
  <si>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</si>
  <si>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</si>
  <si>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</si>
  <si>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</si>
  <si>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</si>
  <si>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</si>
  <si>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</si>
  <si>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</si>
  <si>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</si>
  <si>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</si>
  <si>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</si>
  <si>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</si>
  <si>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</si>
  <si>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</si>
  <si>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</si>
  <si>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</si>
  <si>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</si>
  <si>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</si>
  <si>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</si>
  <si>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</si>
  <si>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</si>
  <si>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</si>
  <si>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</si>
  <si>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</si>
  <si>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</si>
  <si>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</si>
  <si>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</si>
  <si>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</si>
  <si>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</si>
  <si>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</si>
  <si>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</si>
  <si>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</si>
  <si>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</si>
  <si>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</si>
  <si>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</si>
  <si>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</si>
  <si>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</si>
  <si>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</si>
  <si>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</si>
  <si>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</si>
  <si>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</si>
  <si>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</si>
  <si>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</si>
  <si>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</si>
  <si>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</si>
  <si>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</si>
  <si>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</si>
  <si>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</si>
  <si>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</si>
  <si>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</si>
  <si>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</si>
  <si>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</si>
  <si>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</si>
  <si>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</si>
  <si>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</si>
  <si>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</si>
  <si>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</si>
  <si>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</si>
  <si>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</si>
  <si>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</si>
  <si>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</si>
  <si>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</si>
  <si>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</si>
  <si>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</si>
  <si>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</si>
  <si>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</si>
  <si>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</si>
  <si>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</si>
  <si>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</si>
  <si>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</si>
  <si>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</si>
  <si>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</si>
  <si>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</si>
  <si>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</si>
  <si>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</si>
  <si>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</si>
  <si>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</si>
  <si>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</si>
  <si>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</si>
  <si>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</si>
  <si>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</si>
  <si>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</si>
  <si>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</si>
  <si>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</si>
  <si>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</si>
  <si>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</si>
  <si>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</si>
  <si>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</si>
  <si>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</si>
  <si>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</si>
  <si>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</si>
  <si>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</si>
  <si>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</si>
  <si>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</si>
  <si>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</si>
  <si>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</si>
  <si>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</si>
  <si>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</si>
  <si>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</si>
  <si>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</si>
  <si>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</si>
  <si>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</si>
  <si>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</si>
  <si>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</si>
  <si>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</si>
  <si>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</si>
  <si>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</si>
  <si>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</si>
  <si>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</si>
  <si>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</si>
  <si>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</si>
  <si>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</si>
  <si>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</si>
  <si>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</si>
  <si>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</si>
  <si>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</si>
  <si>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</si>
  <si>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</si>
  <si>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</si>
  <si>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</si>
  <si>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</si>
  <si>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</si>
  <si>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</si>
  <si>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</si>
  <si>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</si>
  <si>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</si>
  <si>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</si>
  <si>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</si>
  <si>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</si>
  <si>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</si>
  <si>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</si>
  <si>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</si>
  <si>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</si>
  <si>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</si>
  <si>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</si>
  <si>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</si>
  <si>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</si>
  <si>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</si>
  <si>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</si>
  <si>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</si>
  <si>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</si>
  <si>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</si>
  <si>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</si>
  <si>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</si>
  <si>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</si>
  <si>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</si>
  <si>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</si>
  <si>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</si>
  <si>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</si>
  <si>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</si>
  <si>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</si>
  <si>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</si>
  <si>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</si>
  <si>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</si>
  <si>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</si>
  <si>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</si>
  <si>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</si>
  <si>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</si>
  <si>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</si>
  <si>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</si>
  <si>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</si>
  <si>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</si>
  <si>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</si>
  <si>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</si>
  <si>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</si>
  <si>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</si>
  <si>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</si>
  <si>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</si>
  <si>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</si>
  <si>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</si>
  <si>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</si>
  <si>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</si>
  <si>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</si>
  <si>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</si>
  <si>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</si>
  <si>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</si>
  <si>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</si>
  <si>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</si>
  <si>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</si>
  <si>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</si>
  <si>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</si>
  <si>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</si>
  <si>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</si>
  <si>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</si>
  <si>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</si>
  <si>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</si>
  <si>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</si>
  <si>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</si>
  <si>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</si>
  <si>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</si>
  <si>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</si>
  <si>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</si>
  <si>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</si>
  <si>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</si>
  <si>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</si>
  <si>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</si>
  <si>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</si>
  <si>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</si>
  <si>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</si>
  <si>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</si>
  <si>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</si>
  <si>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</si>
  <si>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</si>
  <si>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</si>
  <si>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</si>
  <si>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</si>
  <si>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</si>
  <si>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</si>
  <si>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</si>
  <si>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</si>
  <si>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</si>
  <si>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</si>
  <si>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</si>
  <si>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</si>
  <si>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</si>
  <si>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</si>
  <si>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</si>
  <si>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</si>
  <si>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</si>
  <si>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</si>
  <si>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</si>
  <si>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</si>
  <si>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</si>
  <si>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</si>
  <si>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</si>
  <si>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</si>
  <si>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</si>
  <si>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</si>
  <si>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</si>
  <si>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</si>
  <si>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</si>
  <si>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</si>
  <si>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</si>
  <si>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</si>
  <si>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</si>
  <si>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</si>
  <si>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</si>
  <si>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</si>
  <si>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</si>
  <si>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</si>
  <si>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</si>
  <si>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</si>
  <si>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</si>
  <si>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</si>
  <si>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</si>
  <si>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</si>
  <si>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</si>
  <si>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</si>
  <si>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</si>
  <si>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</si>
  <si>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</si>
  <si>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</si>
  <si>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</si>
  <si>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</si>
  <si>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</si>
  <si>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</si>
  <si>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</si>
  <si>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</si>
  <si>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</si>
  <si>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</si>
  <si>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</si>
  <si>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</si>
  <si>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</si>
  <si>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</si>
  <si>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</si>
  <si>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</si>
  <si>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</si>
  <si>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</si>
  <si>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</si>
  <si>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</si>
  <si>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</si>
  <si>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</si>
  <si>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</si>
  <si>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</si>
  <si>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</si>
  <si>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</si>
  <si>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</si>
  <si>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</si>
  <si>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</si>
  <si>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</si>
  <si>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</si>
  <si>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</si>
  <si>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</si>
  <si>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</si>
  <si>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</si>
  <si>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</si>
  <si>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</si>
  <si>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</si>
  <si>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</si>
  <si>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</si>
  <si>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</si>
  <si>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</si>
  <si>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</si>
  <si>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</si>
  <si>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</si>
  <si>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</si>
  <si>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</si>
  <si>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</si>
  <si>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</si>
  <si>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</si>
  <si>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</si>
  <si>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</si>
  <si>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</si>
  <si>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</si>
  <si>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</si>
  <si>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</si>
  <si>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</si>
  <si>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</si>
  <si>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</si>
  <si>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</si>
  <si>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</si>
  <si>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</si>
  <si>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</si>
  <si>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</si>
  <si>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</si>
  <si>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</si>
  <si>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</si>
  <si>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</si>
  <si>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</si>
  <si>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</si>
  <si>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</si>
  <si>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</si>
  <si>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</si>
  <si>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</si>
  <si>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</si>
  <si>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</si>
  <si>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</si>
  <si>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</si>
  <si>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</si>
  <si>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</si>
  <si>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</si>
  <si>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</si>
  <si>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</si>
  <si>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</si>
  <si>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</si>
  <si>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</si>
  <si>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</si>
  <si>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</si>
  <si>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</si>
  <si>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</si>
  <si>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</si>
  <si>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</si>
  <si>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</si>
  <si>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</si>
  <si>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</si>
  <si>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</si>
  <si>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</si>
  <si>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</si>
  <si>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</si>
  <si>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</si>
  <si>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</si>
  <si>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</si>
  <si>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</si>
  <si>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</si>
  <si>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</si>
  <si>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</si>
  <si>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</si>
  <si>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</si>
  <si>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</si>
  <si>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</si>
  <si>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</si>
  <si>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</si>
  <si>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</si>
  <si>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</si>
  <si>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</si>
  <si>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</si>
  <si>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</si>
  <si>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</si>
  <si>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</si>
  <si>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</si>
  <si>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</si>
  <si>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</si>
  <si>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</si>
  <si>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</si>
  <si>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</si>
  <si>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</si>
  <si>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</si>
  <si>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</si>
  <si>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</si>
  <si>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</si>
  <si>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</si>
  <si>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</si>
  <si>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</si>
  <si>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</si>
  <si>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</si>
  <si>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</si>
  <si>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</si>
  <si>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</si>
  <si>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</si>
  <si>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</si>
  <si>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</si>
  <si>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</si>
  <si>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</si>
  <si>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</si>
  <si>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</si>
  <si>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</si>
  <si>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</si>
  <si>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</si>
  <si>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</si>
  <si>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</si>
  <si>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</si>
  <si>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</si>
  <si>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</si>
  <si>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</si>
  <si>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</si>
  <si>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</si>
  <si>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</si>
  <si>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</si>
  <si>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</si>
  <si>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</si>
  <si>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</si>
  <si>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</si>
  <si>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</si>
  <si>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</si>
  <si>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</si>
  <si>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</si>
  <si>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</si>
  <si>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</si>
  <si>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</si>
  <si>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</si>
  <si>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</si>
  <si>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</si>
  <si>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</si>
  <si>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</si>
  <si>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</si>
  <si>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</si>
  <si>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</si>
  <si>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</si>
  <si>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</si>
  <si>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</si>
  <si>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</si>
  <si>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</si>
  <si>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</si>
  <si>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</si>
  <si>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</si>
  <si>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</si>
  <si>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</si>
  <si>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</si>
  <si>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</si>
  <si>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</si>
  <si>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</si>
  <si>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</si>
  <si>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</si>
  <si>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</si>
  <si>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</si>
  <si>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</si>
  <si>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</si>
  <si>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</si>
  <si>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</si>
  <si>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</si>
  <si>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</si>
  <si>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</si>
  <si>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</si>
  <si>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</si>
  <si>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</si>
  <si>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</si>
  <si>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</si>
  <si>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</si>
  <si>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</si>
  <si>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</si>
  <si>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</si>
  <si>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</si>
  <si>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</si>
  <si>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</si>
  <si>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</si>
  <si>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</si>
  <si>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</si>
  <si>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</si>
  <si>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</si>
  <si>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</si>
  <si>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</si>
  <si>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</si>
  <si>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</si>
  <si>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</si>
  <si>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</si>
  <si>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</si>
  <si>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</si>
  <si>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</si>
  <si>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</si>
  <si>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</si>
  <si>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</si>
  <si>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</si>
  <si>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</si>
  <si>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</si>
  <si>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</si>
  <si>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</si>
  <si>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</si>
  <si>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</si>
  <si>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</si>
  <si>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</si>
  <si>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</si>
  <si>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</si>
  <si>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</si>
  <si>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</si>
  <si>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</si>
  <si>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</si>
  <si>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</si>
  <si>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</si>
  <si>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</si>
  <si>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</si>
  <si>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</si>
  <si>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</si>
  <si>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</si>
  <si>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</si>
  <si>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</si>
  <si>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</si>
  <si>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</si>
  <si>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</si>
  <si>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</si>
  <si>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</si>
  <si>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</si>
  <si>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</si>
  <si>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</si>
  <si>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</si>
  <si>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</si>
  <si>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</si>
  <si>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</si>
  <si>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</si>
  <si>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</si>
  <si>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</si>
  <si>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</si>
  <si>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</si>
  <si>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</si>
  <si>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</si>
  <si>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</si>
  <si>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</si>
  <si>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</si>
  <si>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</si>
  <si>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</si>
  <si>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</si>
  <si>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</si>
  <si>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</si>
  <si>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</si>
  <si>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</si>
  <si>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</si>
  <si>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</si>
  <si>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</si>
  <si>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</si>
  <si>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</si>
  <si>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</si>
  <si>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</si>
  <si>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</si>
  <si>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</si>
  <si>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</si>
  <si>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</si>
  <si>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</si>
  <si>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</si>
  <si>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</si>
  <si>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</si>
  <si>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</si>
  <si>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</si>
  <si>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</si>
  <si>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</si>
  <si>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</si>
  <si>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</si>
  <si>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</si>
  <si>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</si>
  <si>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</si>
  <si>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</si>
  <si>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</si>
  <si>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</si>
  <si>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</si>
  <si>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</si>
  <si>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</si>
  <si>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</si>
  <si>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</si>
  <si>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</si>
  <si>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</si>
  <si>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</si>
  <si>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</si>
  <si>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</si>
  <si>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</si>
  <si>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</si>
  <si>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</si>
  <si>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</si>
  <si>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</si>
  <si>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</si>
  <si>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</si>
  <si>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</si>
  <si>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</si>
  <si>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</si>
  <si>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</si>
  <si>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</si>
  <si>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</si>
  <si>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</si>
  <si>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</si>
  <si>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</si>
  <si>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</si>
  <si>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</si>
  <si>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</si>
  <si>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</si>
  <si>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</si>
  <si>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</si>
  <si>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</si>
  <si>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</si>
  <si>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</si>
  <si>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</si>
  <si>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</si>
  <si>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</si>
  <si>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</si>
  <si>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</si>
  <si>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</si>
  <si>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</si>
  <si>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</si>
  <si>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</si>
  <si>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</si>
  <si>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</si>
  <si>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</si>
  <si>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</si>
  <si>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</si>
  <si>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</si>
  <si>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</si>
  <si>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</si>
  <si>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</si>
  <si>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</si>
  <si>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</si>
  <si>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</si>
  <si>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</si>
  <si>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</si>
  <si>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</si>
  <si>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</si>
  <si>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</si>
  <si>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</si>
  <si>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</si>
  <si>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</si>
  <si>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</si>
  <si>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</si>
  <si>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</si>
  <si>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</si>
  <si>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</si>
  <si>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</si>
  <si>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</si>
  <si>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</si>
  <si>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</si>
  <si>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</si>
  <si>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</si>
  <si>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</si>
  <si>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</si>
  <si>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</si>
  <si>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</si>
  <si>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</si>
  <si>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</si>
  <si>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</si>
  <si>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</si>
  <si>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</si>
  <si>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</si>
  <si>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</si>
  <si>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</si>
  <si>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</si>
  <si>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</si>
  <si>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</si>
  <si>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</si>
  <si>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</si>
  <si>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</si>
  <si>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</si>
  <si>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</si>
  <si>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</si>
  <si>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</si>
  <si>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</si>
  <si>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</si>
  <si>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</si>
  <si>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</si>
  <si>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</si>
  <si>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</si>
  <si>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</si>
  <si>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</si>
  <si>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</si>
  <si>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</si>
  <si>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</si>
  <si>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</si>
  <si>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</si>
  <si>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</si>
  <si>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</si>
  <si>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</si>
  <si>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</si>
  <si>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</si>
  <si>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</si>
  <si>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</si>
  <si>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</si>
  <si>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</si>
  <si>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</si>
  <si>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</si>
  <si>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</si>
  <si>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</si>
  <si>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</si>
  <si>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</si>
  <si>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</si>
  <si>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</si>
  <si>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</si>
  <si>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</si>
  <si>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</si>
  <si>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</si>
  <si>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</si>
  <si>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</si>
  <si>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</si>
  <si>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</si>
  <si>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</si>
  <si>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</si>
  <si>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</si>
  <si>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</si>
  <si>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</si>
  <si>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</si>
  <si>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</si>
  <si>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</si>
  <si>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</si>
  <si>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</si>
  <si>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</si>
  <si>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</si>
  <si>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</si>
  <si>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</si>
  <si>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</si>
  <si>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</si>
  <si>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</si>
  <si>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</si>
  <si>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</si>
  <si>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</si>
  <si>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</si>
  <si>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</si>
  <si>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</si>
  <si>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</si>
  <si>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</si>
  <si>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</si>
  <si>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</si>
  <si>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</si>
  <si>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</si>
  <si>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</si>
  <si>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</si>
  <si>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</si>
  <si>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</si>
  <si>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</si>
  <si>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</si>
  <si>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</si>
  <si>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</si>
  <si>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</si>
  <si>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</si>
  <si>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</si>
  <si>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</si>
  <si>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</si>
  <si>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</si>
  <si>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</si>
  <si>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</si>
  <si>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</si>
  <si>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</si>
  <si>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</si>
  <si>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</si>
  <si>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</si>
  <si>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</si>
  <si>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</si>
  <si>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</si>
  <si>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</si>
  <si>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</si>
  <si>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</si>
  <si>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</si>
  <si>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</si>
  <si>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</si>
  <si>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</si>
  <si>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</si>
  <si>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</si>
  <si>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</si>
  <si>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</si>
  <si>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</si>
  <si>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</si>
  <si>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</si>
  <si>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</si>
  <si>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</si>
  <si>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</si>
  <si>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</si>
  <si>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</si>
  <si>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</si>
  <si>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</si>
  <si>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</si>
  <si>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</si>
  <si>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</si>
  <si>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</si>
  <si>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</si>
  <si>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</si>
  <si>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</si>
  <si>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</si>
  <si>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</si>
  <si>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</si>
  <si>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</si>
  <si>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</si>
  <si>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</si>
  <si>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</si>
  <si>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</si>
  <si>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</si>
  <si>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</si>
  <si>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</si>
  <si>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</si>
  <si>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</si>
  <si>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</si>
  <si>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</si>
  <si>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</si>
  <si>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</si>
  <si>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</si>
  <si>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</si>
  <si>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</si>
  <si>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</si>
  <si>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</si>
  <si>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</si>
  <si>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</si>
  <si>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</si>
  <si>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</si>
  <si>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</si>
  <si>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</si>
  <si>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</si>
  <si>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</si>
  <si>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</si>
  <si>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</si>
  <si>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</si>
  <si>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</si>
  <si>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</si>
  <si>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</si>
  <si>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</si>
  <si>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</si>
  <si>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</si>
  <si>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</si>
  <si>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</si>
  <si>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</si>
  <si>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</si>
  <si>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</si>
  <si>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</si>
  <si>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</si>
  <si>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</si>
  <si>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</si>
  <si>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</si>
  <si>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</si>
  <si>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</si>
  <si>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</si>
  <si>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</si>
  <si>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</si>
  <si>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</si>
  <si>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</si>
  <si>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</si>
  <si>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</si>
  <si>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</si>
  <si>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</si>
  <si>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</si>
  <si>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</si>
  <si>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</si>
  <si>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</si>
  <si>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</si>
  <si>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</si>
  <si>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</si>
  <si>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</si>
  <si>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</si>
  <si>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</si>
  <si>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</si>
  <si>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</si>
  <si>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</si>
  <si>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</si>
  <si>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</si>
  <si>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</si>
  <si>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</si>
  <si>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</si>
  <si>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</si>
  <si>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</si>
  <si>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</si>
  <si>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</si>
  <si>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</si>
  <si>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</si>
  <si>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</si>
  <si>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</si>
  <si>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</si>
  <si>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</si>
  <si>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</si>
  <si>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</si>
  <si>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</si>
  <si>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</si>
  <si>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</si>
  <si>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</si>
  <si>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</si>
  <si>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</si>
  <si>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</si>
  <si>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</si>
  <si>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</si>
  <si>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</si>
  <si>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</si>
  <si>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</si>
  <si>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</si>
  <si>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</si>
  <si>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</si>
  <si>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</si>
  <si>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</si>
  <si>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</si>
  <si>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</si>
  <si>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</si>
  <si>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</si>
  <si>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</si>
  <si>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</si>
  <si>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</si>
  <si>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</si>
  <si>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</si>
  <si>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</si>
  <si>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</si>
  <si>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</si>
  <si>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</si>
  <si>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</si>
  <si>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</si>
  <si>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</si>
  <si>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</si>
  <si>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</si>
  <si>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</si>
  <si>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</si>
  <si>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</si>
  <si>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</si>
  <si>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</si>
  <si>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</si>
  <si>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</si>
  <si>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</si>
  <si>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</si>
  <si>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</si>
  <si>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</si>
  <si>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</si>
  <si>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</si>
  <si>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</si>
  <si>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</si>
  <si>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</si>
  <si>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</si>
  <si>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</si>
  <si>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</si>
  <si>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</si>
  <si>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</si>
  <si>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</si>
  <si>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</si>
  <si>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</si>
  <si>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</si>
  <si>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</si>
  <si>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</si>
  <si>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</si>
  <si>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</si>
  <si>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</si>
  <si>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</si>
  <si>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</si>
  <si>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</si>
  <si>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</si>
  <si>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</si>
  <si>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</si>
  <si>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</si>
  <si>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</si>
  <si>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</si>
  <si>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</si>
  <si>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</si>
  <si>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</si>
  <si>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</si>
  <si>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</si>
  <si>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</si>
  <si>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</si>
  <si>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</si>
  <si>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</si>
  <si>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</si>
  <si>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</si>
  <si>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</si>
  <si>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</si>
  <si>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</si>
  <si>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</si>
  <si>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</si>
  <si>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</si>
  <si>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</si>
  <si>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</si>
  <si>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</si>
  <si>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</si>
  <si>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</si>
  <si>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</si>
  <si>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</si>
  <si>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</si>
  <si>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</si>
  <si>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</si>
  <si>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</si>
  <si>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</si>
  <si>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</si>
  <si>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</si>
  <si>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</si>
  <si>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</si>
  <si>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</si>
  <si>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</si>
  <si>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</si>
  <si>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</si>
  <si>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</si>
  <si>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</si>
  <si>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</si>
  <si>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</si>
  <si>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</si>
  <si>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</si>
  <si>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</si>
  <si>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</si>
  <si>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</si>
  <si>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</si>
  <si>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</si>
  <si>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</si>
  <si>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</si>
  <si>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</si>
  <si>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</si>
  <si>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</si>
  <si>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</si>
  <si>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</si>
  <si>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</si>
  <si>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</si>
  <si>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</si>
  <si>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</si>
  <si>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</si>
  <si>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</si>
  <si>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</si>
  <si>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</si>
  <si>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</si>
  <si>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</si>
  <si>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</si>
  <si>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</si>
  <si>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</si>
  <si>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</si>
  <si>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</si>
  <si>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</si>
  <si>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</si>
  <si>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</si>
  <si>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</si>
  <si>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</si>
  <si>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</si>
  <si>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</si>
  <si>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</si>
  <si>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</si>
  <si>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</si>
  <si>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</si>
  <si>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</si>
  <si>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</si>
  <si>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</si>
  <si>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</si>
  <si>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</si>
  <si>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</si>
  <si>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</si>
  <si>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</si>
  <si>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</si>
  <si>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</si>
  <si>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</si>
  <si>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</si>
  <si>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</si>
  <si>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</si>
  <si>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</si>
  <si>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</si>
  <si>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</si>
  <si>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</si>
  <si>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</si>
  <si>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</si>
  <si>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</si>
  <si>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</si>
  <si>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</si>
  <si>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</si>
  <si>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</si>
  <si>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</si>
  <si>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</si>
  <si>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</si>
  <si>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</si>
  <si>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</si>
  <si>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</si>
  <si>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</si>
  <si>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</si>
  <si>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</si>
  <si>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</si>
  <si>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</si>
  <si>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</si>
  <si>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</si>
  <si>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</si>
  <si>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</si>
  <si>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</si>
  <si>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</si>
  <si>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</si>
  <si>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</si>
  <si>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</si>
  <si>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</si>
  <si>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</si>
  <si>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</si>
  <si>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</si>
  <si>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</si>
  <si>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</si>
  <si>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</si>
  <si>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</si>
  <si>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</si>
  <si>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</si>
  <si>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</si>
  <si>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</si>
  <si>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</si>
  <si>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</si>
  <si>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</si>
  <si>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</si>
  <si>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</si>
  <si>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</si>
  <si>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</si>
  <si>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</si>
  <si>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</si>
  <si>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</si>
  <si>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</si>
  <si>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</si>
  <si>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</si>
  <si>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</si>
  <si>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</si>
  <si>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</si>
  <si>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</si>
  <si>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</si>
  <si>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</si>
  <si>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</si>
  <si>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</si>
  <si>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</si>
  <si>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</si>
  <si>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</si>
  <si>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</si>
  <si>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</si>
  <si>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</si>
  <si>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</si>
  <si>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</si>
  <si>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</si>
  <si>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</si>
  <si>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</si>
  <si>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</si>
  <si>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</si>
  <si>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</si>
  <si>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</si>
  <si>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</si>
  <si>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</si>
  <si>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</si>
  <si>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</si>
  <si>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</si>
  <si>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</si>
  <si>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</si>
  <si>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</si>
  <si>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</si>
  <si>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</si>
  <si>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</si>
  <si>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</si>
  <si>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</si>
  <si>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</si>
  <si>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</si>
  <si>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</si>
  <si>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</si>
  <si>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</si>
  <si>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</si>
  <si>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</si>
  <si>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</si>
  <si>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</si>
  <si>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</si>
  <si>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</si>
  <si>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</si>
  <si>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</si>
  <si>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</si>
  <si>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</si>
  <si>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</si>
  <si>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</si>
  <si>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</si>
  <si>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</si>
  <si>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</si>
  <si>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</si>
  <si>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</si>
  <si>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</si>
  <si>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</si>
  <si>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</si>
  <si>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</si>
  <si>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</si>
  <si>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</si>
  <si>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</si>
  <si>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</si>
  <si>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</si>
  <si>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</si>
  <si>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</si>
  <si>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</si>
  <si>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</si>
  <si>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</si>
  <si>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</si>
  <si>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</si>
  <si>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</si>
  <si>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</si>
  <si>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</si>
  <si>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</si>
  <si>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</si>
  <si>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</si>
  <si>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</si>
  <si>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</si>
  <si>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</si>
  <si>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</si>
  <si>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</si>
  <si>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</si>
  <si>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</si>
  <si>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</si>
  <si>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</si>
  <si>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</si>
  <si>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</si>
  <si>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</si>
  <si>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</si>
  <si>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</si>
  <si>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</si>
  <si>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</si>
  <si>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</si>
  <si>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</si>
  <si>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</si>
  <si>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</si>
  <si>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</si>
  <si>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</si>
  <si>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</si>
  <si>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</si>
  <si>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</si>
  <si>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</si>
  <si>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</si>
  <si>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</si>
  <si>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</si>
  <si>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</si>
  <si>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</si>
  <si>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</si>
  <si>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</si>
  <si>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</si>
  <si>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</si>
  <si>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</si>
  <si>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</si>
  <si>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</si>
  <si>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</si>
  <si>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</si>
  <si>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</si>
  <si>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</si>
  <si>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</si>
  <si>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</si>
  <si>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</si>
  <si>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</si>
  <si>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</si>
  <si>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</si>
  <si>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</si>
  <si>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</si>
  <si>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</si>
  <si>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</si>
  <si>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</si>
  <si>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</si>
  <si>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</si>
  <si>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</si>
  <si>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</si>
  <si>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</si>
  <si>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</si>
  <si>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</si>
  <si>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</si>
  <si>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</si>
  <si>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</si>
  <si>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</si>
  <si>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</si>
  <si>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</si>
  <si>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</si>
  <si>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</si>
  <si>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</si>
  <si>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</si>
  <si>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</si>
  <si>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</si>
  <si>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</si>
  <si>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</si>
  <si>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</si>
  <si>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</si>
  <si>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</si>
  <si>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</si>
  <si>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</si>
  <si>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</si>
  <si>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</si>
  <si>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</si>
  <si>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</si>
  <si>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</si>
  <si>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</si>
  <si>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</si>
  <si>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</si>
  <si>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</si>
  <si>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</si>
  <si>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</si>
  <si>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</si>
  <si>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</si>
  <si>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</si>
  <si>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</si>
  <si>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</si>
  <si>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</si>
  <si>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</si>
  <si>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</si>
  <si>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</si>
  <si>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</si>
  <si>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</si>
  <si>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</si>
  <si>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</si>
  <si>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</si>
  <si>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</si>
  <si>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</si>
  <si>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</si>
  <si>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</si>
  <si>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</si>
  <si>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</si>
  <si>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</si>
  <si>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</si>
  <si>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</si>
  <si>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</si>
  <si>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</si>
  <si>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</si>
  <si>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</si>
  <si>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</si>
  <si>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</si>
  <si>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</si>
  <si>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</si>
  <si>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</si>
  <si>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</si>
  <si>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</si>
  <si>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</si>
  <si>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</si>
  <si>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</si>
  <si>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</si>
  <si>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</si>
  <si>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</si>
  <si>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</si>
  <si>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</si>
  <si>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</si>
  <si>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</si>
  <si>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</si>
  <si>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</si>
  <si>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</si>
  <si>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</si>
  <si>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</si>
  <si>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</si>
  <si>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</si>
  <si>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</si>
  <si>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</si>
  <si>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</si>
  <si>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</si>
  <si>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</si>
  <si>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</si>
  <si>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</si>
  <si>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</si>
  <si>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</si>
  <si>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</si>
  <si>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</si>
  <si>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</si>
  <si>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</si>
  <si>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</si>
  <si>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</si>
  <si>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</si>
  <si>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</si>
  <si>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</si>
  <si>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</si>
  <si>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</si>
  <si>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</si>
  <si>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</si>
  <si>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</si>
  <si>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</si>
  <si>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</si>
  <si>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</si>
  <si>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</si>
  <si>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</si>
  <si>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</si>
  <si>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</si>
  <si>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</si>
  <si>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</si>
  <si>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</si>
  <si>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</si>
  <si>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</si>
  <si>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</si>
  <si>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</si>
  <si>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</si>
  <si>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</si>
  <si>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</si>
  <si>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</si>
  <si>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</si>
  <si>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</si>
  <si>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</si>
  <si>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</si>
  <si>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</si>
  <si>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</si>
  <si>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</si>
  <si>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</si>
  <si>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</si>
  <si>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</si>
  <si>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</si>
  <si>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</si>
  <si>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</si>
  <si>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</si>
  <si>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</si>
  <si>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</si>
  <si>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</si>
  <si>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</si>
  <si>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</si>
  <si>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</si>
  <si>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</si>
  <si>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</si>
  <si>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</si>
  <si>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</si>
  <si>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</si>
  <si>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</si>
  <si>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</si>
  <si>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</si>
  <si>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</si>
  <si>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</si>
  <si>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</si>
  <si>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</si>
  <si>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</si>
  <si>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</si>
  <si>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</si>
  <si>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</si>
  <si>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</si>
  <si>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</si>
  <si>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</si>
  <si>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</si>
  <si>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</si>
  <si>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</si>
  <si>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</si>
  <si>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</si>
  <si>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</si>
  <si>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</si>
  <si>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</si>
  <si>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</si>
  <si>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</si>
  <si>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</si>
  <si>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</si>
  <si>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</si>
  <si>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</si>
  <si>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</si>
  <si>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</si>
  <si>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</si>
  <si>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</si>
  <si>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</si>
  <si>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</si>
  <si>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</si>
  <si>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</si>
  <si>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</si>
  <si>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</si>
  <si>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</si>
  <si>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</si>
  <si>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</si>
  <si>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</si>
  <si>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</si>
  <si>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</si>
  <si>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</si>
  <si>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</si>
  <si>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</si>
  <si>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</si>
  <si>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</si>
  <si>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</si>
  <si>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</si>
  <si>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</si>
  <si>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</si>
  <si>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</si>
  <si>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</si>
  <si>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</si>
  <si>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</si>
  <si>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</si>
  <si>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</si>
  <si>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</si>
  <si>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</si>
  <si>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</si>
  <si>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</si>
  <si>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</si>
  <si>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</si>
  <si>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</si>
  <si>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</si>
  <si>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</si>
  <si>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</si>
  <si>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</si>
  <si>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</si>
  <si>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</si>
  <si>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</si>
  <si>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</si>
  <si>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</si>
  <si>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</si>
  <si>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</si>
  <si>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</si>
  <si>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</si>
  <si>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</si>
  <si>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</si>
  <si>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</si>
  <si>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</si>
  <si>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</si>
  <si>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</si>
  <si>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</si>
  <si>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</si>
  <si>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</si>
  <si>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</si>
  <si>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</si>
  <si>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</si>
  <si>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</si>
  <si>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</si>
  <si>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</si>
  <si>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</si>
  <si>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</si>
  <si>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</si>
  <si>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</si>
  <si>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</si>
  <si>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</si>
  <si>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</si>
  <si>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</si>
  <si>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</si>
  <si>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</si>
  <si>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</si>
  <si>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</si>
  <si>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</si>
  <si>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</si>
  <si>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</si>
  <si>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</si>
  <si>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</si>
  <si>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</si>
  <si>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</si>
  <si>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</si>
  <si>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</si>
  <si>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</si>
  <si>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</si>
  <si>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</si>
  <si>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</si>
  <si>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</si>
  <si>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</si>
  <si>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</si>
  <si>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</si>
  <si>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</si>
  <si>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</si>
  <si>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</si>
  <si>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</si>
  <si>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</si>
  <si>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</si>
  <si>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</si>
  <si>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</si>
  <si>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</si>
  <si>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</si>
  <si>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</si>
  <si>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</si>
  <si>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</si>
  <si>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</si>
  <si>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</si>
  <si>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</si>
  <si>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</si>
  <si>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</si>
  <si>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</si>
  <si>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</si>
  <si>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</si>
  <si>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</si>
  <si>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</si>
  <si>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</si>
  <si>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</si>
  <si>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</si>
  <si>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</si>
  <si>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</si>
  <si>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</si>
  <si>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</si>
  <si>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</si>
  <si>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</si>
  <si>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</si>
  <si>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</si>
  <si>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</si>
  <si>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</si>
  <si>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</si>
  <si>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</si>
  <si>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</si>
  <si>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</si>
  <si>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</si>
  <si>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</si>
  <si>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</si>
  <si>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</si>
  <si>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</si>
  <si>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</si>
  <si>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</si>
  <si>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</si>
  <si>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</si>
  <si>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</si>
  <si>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</si>
  <si>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</si>
  <si>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</si>
  <si>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</si>
  <si>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</si>
  <si>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</si>
  <si>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</si>
  <si>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</si>
  <si>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</si>
  <si>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</si>
  <si>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</si>
  <si>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</si>
  <si>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</si>
  <si>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</si>
  <si>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</si>
  <si>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</si>
  <si>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</si>
  <si>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</si>
  <si>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</si>
  <si>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</si>
  <si>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</si>
  <si>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</si>
  <si>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</si>
  <si>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</si>
  <si>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</si>
  <si>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</si>
  <si>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</si>
  <si>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</si>
  <si>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</si>
  <si>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</si>
  <si>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</si>
  <si>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</si>
  <si>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</si>
  <si>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</si>
  <si>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</si>
  <si>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</si>
  <si>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</si>
  <si>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</si>
  <si>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</si>
  <si>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</si>
  <si>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</si>
  <si>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</si>
  <si>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</si>
  <si>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</si>
  <si>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</si>
  <si>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</si>
  <si>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</si>
  <si>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</si>
  <si>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</si>
  <si>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</si>
  <si>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</si>
  <si>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</si>
  <si>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</si>
  <si>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</si>
  <si>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</si>
  <si>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</si>
  <si>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</si>
  <si>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</si>
  <si>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</si>
  <si>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</si>
  <si>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</si>
  <si>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</si>
  <si>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</si>
  <si>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</si>
  <si>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</si>
  <si>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</si>
  <si>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</si>
  <si>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</si>
  <si>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</si>
  <si>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</si>
  <si>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</si>
  <si>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</si>
  <si>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</si>
  <si>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</si>
  <si>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</si>
  <si>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</si>
  <si>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</si>
  <si>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</si>
  <si>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</si>
  <si>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</si>
  <si>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</si>
  <si>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</si>
  <si>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</si>
  <si>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</si>
  <si>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</si>
  <si>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</si>
  <si>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</si>
  <si>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</si>
  <si>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</si>
  <si>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</si>
  <si>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</si>
  <si>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</si>
  <si>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</si>
  <si>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</si>
  <si>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</si>
  <si>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</si>
  <si>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</si>
  <si>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</si>
  <si>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</si>
  <si>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</si>
  <si>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</si>
  <si>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</si>
  <si>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</si>
  <si>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</si>
  <si>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</si>
  <si>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</si>
  <si>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</si>
  <si>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</si>
  <si>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</si>
  <si>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</si>
  <si>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</si>
  <si>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</si>
  <si>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</si>
  <si>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</si>
  <si>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</si>
  <si>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</si>
  <si>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</si>
  <si>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</si>
  <si>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</si>
  <si>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</si>
  <si>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</si>
  <si>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</si>
  <si>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</si>
  <si>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</si>
  <si>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</si>
  <si>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</si>
  <si>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</si>
  <si>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</si>
  <si>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</si>
  <si>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</si>
  <si>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</si>
  <si>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</si>
  <si>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</si>
  <si>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</si>
  <si>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</si>
  <si>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</si>
  <si>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</si>
  <si>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</si>
  <si>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</si>
  <si>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</si>
  <si>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</si>
  <si>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</si>
  <si>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</si>
  <si>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</si>
  <si>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</si>
  <si>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</si>
  <si>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</si>
  <si>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</si>
  <si>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</si>
  <si>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</si>
  <si>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</si>
  <si>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</si>
  <si>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</si>
  <si>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</si>
  <si>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</si>
  <si>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</si>
  <si>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</si>
  <si>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</si>
  <si>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</si>
  <si>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</si>
  <si>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</si>
  <si>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</si>
  <si>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</si>
  <si>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</si>
  <si>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</si>
  <si>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</si>
  <si>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</si>
  <si>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</si>
  <si>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</si>
  <si>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</si>
  <si>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</si>
  <si>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</si>
  <si>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</si>
  <si>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</si>
  <si>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</si>
  <si>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</si>
  <si>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</si>
  <si>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</si>
  <si>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</si>
  <si>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</si>
  <si>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</si>
  <si>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</si>
  <si>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</si>
  <si>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</si>
  <si>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</si>
  <si>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</si>
  <si>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</si>
  <si>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</si>
  <si>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</si>
  <si>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</si>
  <si>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</si>
  <si>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</si>
  <si>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</si>
  <si>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</si>
  <si>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</si>
  <si>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</si>
  <si>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</si>
  <si>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</si>
  <si>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</si>
  <si>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</si>
  <si>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</si>
  <si>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</si>
  <si>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</si>
  <si>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</si>
  <si>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</si>
  <si>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</si>
  <si>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</si>
  <si>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</si>
  <si>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</si>
  <si>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</si>
  <si>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</si>
  <si>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</si>
  <si>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</si>
  <si>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</si>
  <si>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</si>
  <si>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</si>
  <si>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</si>
  <si>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</si>
  <si>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</si>
  <si>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</si>
  <si>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</si>
  <si>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</si>
  <si>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</si>
  <si>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</si>
  <si>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</si>
  <si>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</si>
  <si>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</si>
  <si>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</si>
  <si>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</si>
  <si>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</si>
  <si>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</si>
  <si>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</si>
  <si>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</si>
  <si>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</si>
  <si>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</si>
  <si>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</si>
  <si>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</si>
  <si>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</si>
  <si>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</si>
  <si>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</si>
  <si>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</si>
  <si>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</si>
  <si>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</si>
  <si>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</si>
  <si>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</si>
  <si>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</si>
  <si>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</si>
  <si>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</si>
  <si>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</si>
  <si>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</si>
  <si>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</si>
  <si>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</si>
  <si>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</si>
  <si>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</si>
  <si>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</si>
  <si>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</si>
  <si>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</si>
  <si>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</si>
  <si>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</si>
  <si>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</si>
  <si>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</si>
  <si>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</si>
  <si>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</si>
  <si>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</si>
  <si>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</si>
  <si>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</si>
  <si>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</si>
  <si>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</si>
  <si>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</si>
  <si>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</si>
  <si>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</si>
  <si>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</si>
  <si>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</si>
  <si>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</si>
  <si>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</si>
  <si>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</si>
  <si>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</si>
  <si>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</si>
  <si>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</si>
  <si>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</si>
  <si>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</si>
  <si>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</si>
  <si>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</si>
  <si>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</si>
  <si>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</si>
  <si>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</si>
  <si>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</si>
  <si>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</si>
  <si>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</si>
  <si>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</si>
  <si>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</si>
  <si>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</si>
  <si>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</si>
  <si>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</si>
  <si>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</si>
  <si>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</si>
  <si>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</si>
  <si>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</si>
  <si>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</si>
  <si>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</si>
  <si>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</si>
  <si>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</si>
  <si>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</si>
  <si>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</si>
  <si>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</si>
  <si>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</si>
  <si>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</si>
  <si>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</si>
  <si>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</si>
  <si>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</si>
  <si>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</si>
  <si>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</si>
  <si>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</si>
  <si>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</si>
  <si>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</si>
  <si>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</si>
  <si>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</si>
  <si>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</si>
  <si>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</si>
  <si>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</si>
  <si>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</si>
  <si>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</si>
  <si>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</si>
  <si>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</si>
  <si>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</si>
  <si>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</si>
  <si>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</si>
  <si>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</si>
  <si>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</si>
  <si>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</si>
  <si>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</si>
  <si>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</si>
  <si>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</si>
  <si>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</si>
  <si>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</si>
  <si>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</si>
  <si>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</si>
  <si>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</si>
  <si>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</si>
  <si>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</si>
  <si>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</si>
  <si>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</si>
  <si>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</si>
  <si>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</si>
  <si>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</si>
  <si>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</si>
  <si>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</si>
  <si>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</si>
  <si>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</si>
  <si>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</si>
  <si>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</si>
  <si>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</si>
  <si>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</si>
  <si>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</si>
  <si>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</si>
  <si>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</si>
  <si>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</si>
  <si>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</si>
  <si>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</si>
  <si>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</si>
  <si>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</si>
  <si>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</si>
  <si>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</si>
  <si>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</si>
  <si>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</si>
  <si>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</si>
  <si>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</si>
  <si>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</si>
  <si>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</si>
  <si>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</si>
  <si>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</si>
  <si>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</si>
  <si>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</si>
  <si>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</si>
  <si>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</si>
  <si>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</si>
  <si>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</si>
  <si>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</si>
  <si>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</si>
  <si>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</si>
  <si>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</si>
  <si>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</si>
  <si>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</si>
  <si>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</si>
  <si>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</si>
  <si>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</si>
  <si>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</si>
  <si>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</si>
  <si>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</si>
  <si>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</si>
  <si>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</si>
  <si>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</si>
  <si>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</si>
  <si>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</si>
  <si>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</si>
  <si>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</si>
  <si>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</si>
  <si>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</si>
  <si>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</si>
  <si>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</si>
  <si>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</si>
  <si>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</si>
  <si>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</si>
  <si>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</si>
  <si>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</si>
  <si>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</si>
  <si>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</si>
  <si>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</si>
  <si>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</si>
  <si>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</si>
  <si>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</si>
  <si>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</si>
  <si>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</si>
  <si>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</si>
  <si>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</si>
  <si>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</si>
  <si>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</si>
  <si>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</si>
  <si>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</si>
  <si>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</si>
  <si>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</si>
  <si>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</si>
  <si>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</si>
  <si>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</si>
  <si>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</si>
  <si>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</si>
  <si>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</si>
  <si>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</si>
  <si>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</si>
  <si>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</si>
  <si>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</si>
  <si>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</si>
  <si>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</si>
  <si>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</si>
  <si>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</si>
  <si>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</si>
  <si>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</si>
  <si>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</si>
  <si>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</si>
  <si>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</si>
  <si>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</si>
  <si>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</si>
  <si>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</si>
  <si>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</si>
  <si>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</si>
  <si>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</si>
  <si>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</si>
  <si>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</si>
  <si>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</si>
  <si>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</si>
  <si>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</si>
  <si>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</si>
  <si>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</si>
  <si>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</si>
  <si>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</si>
  <si>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</si>
  <si>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</si>
  <si>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</si>
  <si>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</si>
  <si>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</si>
  <si>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</si>
  <si>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</si>
  <si>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</si>
  <si>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</si>
  <si>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</si>
  <si>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</si>
  <si>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</si>
  <si>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</si>
  <si>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</si>
  <si>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</si>
  <si>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</si>
  <si>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</si>
  <si>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</si>
  <si>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</si>
  <si>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</si>
  <si>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</si>
  <si>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</si>
  <si>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</si>
  <si>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</si>
  <si>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</si>
  <si>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</si>
  <si>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</si>
  <si>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</si>
  <si>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</si>
  <si>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</si>
  <si>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</si>
  <si>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</si>
  <si>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</si>
  <si>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</si>
  <si>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</si>
  <si>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</si>
  <si>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</si>
  <si>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</si>
  <si>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</si>
  <si>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</si>
  <si>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</si>
  <si>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</si>
  <si>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</si>
  <si>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</si>
  <si>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</si>
  <si>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</si>
  <si>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</si>
  <si>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</si>
  <si>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</si>
  <si>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</si>
  <si>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</si>
  <si>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</si>
  <si>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</si>
  <si>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</si>
  <si>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</si>
  <si>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</si>
  <si>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</si>
  <si>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</si>
  <si>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</si>
  <si>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</si>
  <si>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</si>
  <si>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</si>
  <si>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</si>
  <si>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</si>
  <si>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</si>
  <si>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</si>
  <si>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</si>
  <si>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</si>
  <si>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</si>
  <si>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</si>
  <si>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</si>
  <si>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</si>
  <si>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</si>
  <si>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</si>
  <si>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</si>
  <si>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</si>
  <si>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</si>
  <si>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</si>
  <si>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</si>
  <si>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</si>
  <si>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</si>
  <si>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</si>
  <si>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</si>
  <si>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</si>
  <si>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</si>
  <si>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</si>
  <si>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</si>
  <si>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</si>
  <si>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</si>
  <si>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</si>
  <si>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</si>
  <si>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</si>
  <si>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</si>
  <si>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</si>
  <si>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</si>
  <si>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</si>
  <si>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</si>
  <si>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</si>
  <si>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</si>
  <si>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</si>
  <si>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</si>
  <si>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</si>
  <si>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</si>
  <si>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</si>
  <si>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</si>
  <si>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</si>
  <si>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</si>
  <si>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</si>
  <si>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</si>
  <si>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</si>
  <si>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</si>
  <si>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</si>
  <si>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</si>
  <si>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</si>
  <si>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</si>
  <si>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</si>
  <si>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</si>
  <si>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</si>
  <si>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</si>
  <si>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</si>
  <si>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</si>
  <si>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</si>
  <si>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</si>
  <si>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</si>
  <si>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</si>
  <si>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</si>
  <si>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</si>
  <si>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</si>
  <si>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</si>
  <si>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</si>
  <si>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</si>
  <si>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</si>
  <si>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</si>
  <si>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</si>
  <si>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</si>
  <si>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</si>
  <si>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</si>
  <si>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</si>
  <si>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</si>
  <si>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</si>
  <si>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</si>
  <si>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</si>
  <si>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</si>
  <si>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</si>
  <si>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</si>
  <si>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</si>
  <si>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</si>
  <si>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</si>
  <si>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</si>
  <si>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</si>
  <si>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</si>
  <si>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</si>
  <si>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</si>
  <si>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</si>
  <si>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</si>
  <si>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</si>
  <si>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</si>
  <si>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</si>
  <si>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</si>
  <si>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</si>
  <si>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</si>
  <si>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</si>
  <si>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</si>
  <si>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</si>
  <si>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</si>
  <si>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</si>
  <si>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</si>
  <si>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</si>
  <si>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</si>
  <si>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</si>
  <si>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</si>
  <si>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</si>
  <si>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</si>
  <si>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</si>
  <si>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</si>
  <si>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</si>
  <si>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</si>
  <si>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</si>
  <si>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</si>
  <si>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</si>
  <si>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</si>
  <si>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</si>
  <si>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</si>
  <si>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</si>
  <si>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</si>
  <si>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</si>
  <si>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</si>
  <si>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</si>
  <si>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</si>
  <si>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</si>
  <si>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</si>
  <si>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</si>
  <si>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</si>
  <si>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</si>
  <si>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</si>
  <si>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</si>
  <si>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</si>
  <si>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</si>
  <si>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</si>
  <si>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</si>
  <si>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</si>
  <si>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</si>
  <si>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</si>
  <si>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</si>
  <si>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</si>
  <si>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</si>
  <si>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</si>
  <si>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</si>
  <si>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</si>
  <si>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</si>
  <si>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</si>
  <si>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</si>
  <si>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</si>
  <si>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</si>
  <si>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</si>
  <si>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</si>
  <si>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</si>
  <si>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</si>
  <si>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</si>
  <si>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</si>
  <si>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</si>
  <si>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</si>
  <si>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</si>
  <si>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</si>
  <si>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</si>
  <si>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</si>
  <si>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</si>
  <si>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</si>
  <si>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</si>
  <si>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</si>
  <si>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</si>
  <si>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</si>
  <si>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</si>
  <si>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</si>
  <si>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</si>
  <si>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</si>
  <si>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</si>
  <si>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</si>
  <si>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</si>
  <si>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</si>
  <si>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</si>
  <si>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</si>
  <si>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</si>
  <si>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</si>
  <si>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</si>
  <si>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</si>
  <si>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</si>
  <si>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</si>
  <si>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</si>
  <si>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</si>
  <si>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</si>
  <si>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</si>
  <si>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</si>
  <si>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</si>
  <si>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</si>
  <si>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</si>
  <si>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</si>
  <si>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</si>
  <si>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</si>
  <si>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</si>
  <si>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</si>
  <si>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</si>
  <si>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</si>
  <si>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</si>
  <si>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</si>
  <si>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</si>
  <si>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</si>
  <si>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</si>
  <si>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</si>
  <si>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</si>
  <si>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</si>
  <si>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</si>
  <si>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</si>
  <si>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</si>
  <si>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</si>
  <si>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</si>
  <si>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</si>
  <si>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</si>
  <si>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</si>
  <si>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</si>
  <si>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</si>
  <si>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</si>
  <si>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</si>
  <si>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</si>
  <si>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</si>
  <si>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</si>
  <si>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</si>
  <si>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</si>
  <si>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</si>
  <si>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</si>
  <si>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</si>
  <si>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</si>
  <si>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</si>
  <si>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</si>
  <si>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</si>
  <si>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</si>
  <si>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</si>
  <si>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</si>
  <si>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</si>
  <si>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</si>
  <si>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</si>
  <si>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</si>
  <si>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</si>
  <si>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</si>
  <si>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</si>
  <si>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</si>
  <si>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</si>
  <si>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</si>
  <si>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</si>
  <si>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</si>
  <si>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</si>
  <si>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</si>
  <si>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</si>
  <si>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</si>
  <si>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</si>
  <si>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</si>
  <si>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</si>
  <si>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</si>
  <si>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</si>
  <si>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</si>
  <si>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</si>
  <si>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</si>
  <si>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</si>
  <si>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</si>
  <si>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</si>
  <si>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</si>
  <si>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</si>
  <si>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</si>
  <si>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</si>
  <si>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</si>
  <si>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</si>
  <si>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</si>
  <si>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</si>
  <si>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</si>
  <si>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</si>
  <si>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</si>
  <si>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</si>
  <si>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</si>
  <si>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</si>
  <si>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</si>
  <si>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</si>
  <si>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</si>
  <si>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</si>
  <si>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</si>
  <si>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</si>
  <si>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</si>
  <si>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</si>
  <si>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</si>
  <si>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</si>
  <si>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</si>
  <si>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</si>
  <si>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</si>
  <si>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</si>
  <si>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</si>
  <si>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</si>
  <si>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</si>
  <si>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</si>
  <si>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</si>
  <si>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</si>
  <si>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</si>
  <si>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</si>
  <si>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</si>
  <si>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</si>
  <si>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</si>
  <si>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</si>
  <si>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</si>
  <si>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</si>
  <si>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</si>
  <si>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</si>
  <si>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</si>
  <si>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</si>
  <si>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</si>
  <si>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</si>
  <si>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</si>
  <si>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</si>
  <si>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</si>
  <si>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</si>
  <si>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</si>
  <si>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</si>
  <si>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</si>
  <si>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</si>
  <si>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</si>
  <si>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</si>
  <si>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</si>
  <si>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</si>
  <si>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</si>
  <si>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</si>
  <si>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</si>
  <si>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</si>
  <si>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</si>
  <si>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</si>
  <si>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</si>
  <si>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</si>
  <si>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</si>
  <si>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</si>
  <si>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</si>
  <si>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</si>
  <si>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</si>
  <si>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</si>
  <si>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</si>
  <si>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</si>
  <si>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</si>
  <si>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</si>
  <si>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</si>
  <si>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</si>
  <si>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</si>
  <si>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</si>
  <si>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</si>
  <si>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</si>
  <si>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</si>
  <si>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</si>
  <si>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</si>
  <si>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</si>
  <si>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</si>
  <si>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</si>
  <si>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</si>
  <si>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</si>
  <si>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</si>
  <si>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</si>
  <si>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</si>
  <si>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</si>
  <si>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</si>
  <si>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</si>
  <si>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</si>
  <si>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</si>
  <si>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</si>
  <si>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</si>
  <si>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</si>
  <si>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</si>
  <si>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</si>
  <si>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</si>
  <si>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</si>
  <si>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</si>
  <si>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</si>
  <si>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</si>
  <si>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</si>
  <si>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</si>
  <si>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</si>
  <si>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</si>
  <si>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</si>
  <si>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</si>
  <si>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</si>
  <si>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</si>
  <si>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</si>
  <si>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</si>
  <si>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</si>
  <si>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</si>
  <si>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</si>
  <si>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</si>
  <si>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</si>
  <si>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</si>
  <si>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</si>
  <si>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</si>
  <si>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</si>
  <si>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</si>
  <si>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</si>
  <si>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</si>
  <si>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</si>
  <si>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</si>
  <si>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</si>
  <si>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</si>
  <si>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</si>
  <si>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</si>
  <si>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</si>
  <si>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</si>
  <si>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</si>
  <si>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</si>
  <si>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</si>
  <si>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</si>
  <si>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</si>
  <si>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</si>
  <si>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</si>
  <si>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</si>
  <si>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</si>
  <si>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</si>
  <si>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</si>
  <si>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</si>
  <si>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</si>
  <si>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</si>
  <si>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</si>
  <si>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</si>
  <si>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</si>
  <si>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</si>
  <si>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</si>
  <si>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</si>
  <si>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</si>
  <si>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</si>
  <si>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</si>
  <si>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</si>
  <si>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</si>
  <si>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</si>
  <si>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</si>
  <si>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</si>
  <si>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</si>
  <si>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</si>
  <si>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</si>
  <si>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</si>
  <si>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</si>
  <si>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</si>
  <si>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</si>
  <si>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</si>
  <si>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</si>
  <si>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</si>
  <si>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</si>
  <si>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</si>
  <si>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</si>
  <si>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</si>
  <si>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</si>
  <si>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</si>
  <si>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</si>
  <si>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</si>
  <si>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</si>
  <si>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</si>
  <si>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</si>
  <si>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</si>
  <si>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</si>
  <si>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</si>
  <si>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</si>
  <si>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</si>
  <si>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</si>
  <si>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</si>
  <si>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</si>
  <si>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</si>
  <si>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</si>
  <si>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</si>
  <si>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</si>
  <si>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</si>
  <si>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</si>
  <si>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</si>
  <si>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</si>
  <si>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</si>
  <si>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</si>
  <si>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</si>
  <si>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</si>
  <si>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</si>
  <si>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</si>
  <si>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</si>
  <si>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</si>
  <si>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</si>
  <si>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</si>
  <si>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</si>
  <si>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</si>
  <si>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</si>
  <si>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</si>
  <si>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</si>
  <si>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</si>
  <si>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</si>
  <si>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</si>
  <si>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</si>
  <si>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</si>
  <si>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</si>
  <si>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</si>
  <si>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</si>
  <si>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</si>
  <si>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</si>
  <si>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</si>
  <si>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</si>
  <si>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</si>
  <si>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</si>
  <si>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</si>
  <si>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</si>
  <si>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</si>
  <si>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</si>
  <si>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</si>
  <si>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</si>
  <si>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</si>
  <si>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</si>
  <si>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</si>
  <si>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</si>
  <si>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</si>
  <si>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</si>
  <si>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</si>
  <si>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</si>
  <si>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</si>
  <si>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</si>
  <si>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</si>
  <si>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</si>
  <si>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</si>
  <si>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</si>
  <si>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</si>
  <si>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</si>
  <si>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</si>
  <si>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</si>
  <si>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</si>
  <si>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</si>
  <si>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</si>
  <si>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</si>
  <si>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</si>
  <si>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</si>
  <si>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</si>
  <si>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</si>
  <si>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</si>
  <si>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</si>
  <si>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</si>
  <si>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</si>
  <si>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</si>
  <si>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</si>
  <si>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</si>
  <si>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</si>
  <si>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</si>
  <si>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</si>
  <si>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</si>
  <si>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</si>
  <si>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</si>
  <si>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</si>
  <si>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</si>
  <si>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</si>
  <si>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</si>
  <si>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</si>
  <si>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</si>
  <si>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</si>
  <si>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</si>
  <si>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</si>
  <si>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</si>
  <si>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</si>
  <si>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</si>
  <si>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</si>
  <si>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</si>
  <si>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</si>
  <si>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</si>
  <si>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</si>
  <si>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</si>
  <si>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</si>
  <si>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</si>
  <si>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</si>
  <si>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</si>
  <si>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</si>
  <si>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</si>
  <si>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</si>
  <si>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</si>
  <si>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</si>
  <si>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</si>
  <si>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</si>
  <si>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</si>
  <si>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</si>
  <si>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</si>
  <si>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</si>
  <si>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</si>
  <si>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</si>
  <si>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</si>
  <si>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</si>
  <si>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</si>
  <si>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</si>
  <si>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</si>
  <si>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</si>
  <si>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</si>
  <si>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</si>
  <si>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</si>
  <si>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</si>
  <si>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</si>
  <si>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</si>
  <si>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</si>
  <si>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</si>
  <si>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</si>
  <si>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</si>
  <si>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</si>
  <si>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</si>
  <si>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</si>
  <si>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</si>
  <si>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</si>
  <si>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</si>
  <si>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</si>
  <si>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</si>
  <si>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</si>
  <si>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</si>
  <si>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</si>
  <si>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</si>
  <si>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</si>
  <si>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</si>
  <si>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</si>
  <si>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</si>
  <si>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</si>
  <si>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</si>
  <si>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</si>
  <si>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</si>
  <si>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</si>
  <si>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</si>
  <si>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</si>
  <si>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</si>
  <si>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</si>
  <si>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</si>
  <si>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</si>
  <si>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</si>
  <si>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</si>
  <si>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</si>
  <si>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</si>
  <si>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</si>
  <si>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</si>
  <si>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</si>
  <si>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</si>
  <si>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</si>
  <si>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</si>
  <si>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</si>
  <si>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</si>
  <si>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</si>
  <si>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</si>
  <si>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</si>
  <si>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</si>
  <si>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</si>
  <si>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</si>
  <si>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</si>
  <si>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</si>
  <si>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</si>
  <si>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</si>
  <si>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</si>
  <si>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</si>
  <si>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</si>
  <si>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</si>
  <si>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</si>
  <si>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</si>
  <si>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</si>
  <si>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</si>
  <si>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</si>
  <si>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</si>
  <si>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</si>
  <si>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</si>
  <si>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</si>
  <si>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</si>
  <si>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</si>
  <si>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</si>
  <si>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</si>
  <si>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</si>
  <si>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</si>
  <si>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</si>
  <si>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</si>
  <si>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</si>
  <si>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</si>
  <si>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</si>
  <si>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</si>
  <si>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</si>
  <si>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</si>
  <si>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</si>
  <si>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</si>
  <si>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</si>
  <si>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</si>
  <si>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</si>
  <si>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</si>
  <si>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</si>
  <si>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</si>
  <si>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</si>
  <si>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</si>
  <si>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</si>
  <si>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</si>
  <si>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</si>
  <si>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</si>
  <si>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</si>
  <si>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</si>
  <si>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</si>
  <si>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</si>
  <si>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</si>
  <si>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</si>
  <si>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</si>
  <si>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</si>
  <si>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</si>
  <si>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</si>
  <si>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</si>
  <si>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</si>
  <si>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</si>
  <si>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</si>
  <si>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</si>
  <si>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</si>
  <si>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</si>
  <si>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</si>
  <si>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</si>
  <si>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</si>
  <si>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</si>
  <si>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</si>
  <si>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</si>
  <si>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</si>
  <si>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</si>
  <si>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</si>
  <si>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</si>
  <si>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</si>
  <si>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</si>
  <si>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</si>
  <si>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</si>
  <si>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</si>
  <si>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</si>
  <si>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</si>
  <si>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</si>
  <si>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</si>
  <si>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</si>
  <si>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</si>
  <si>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</si>
  <si>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</si>
  <si>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</si>
  <si>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</si>
  <si>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</si>
  <si>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</si>
  <si>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</si>
  <si>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</si>
  <si>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</si>
  <si>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</si>
  <si>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</si>
  <si>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</si>
  <si>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</si>
  <si>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</si>
  <si>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</si>
  <si>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</si>
  <si>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</si>
  <si>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</si>
  <si>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</si>
  <si>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</si>
  <si>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</si>
  <si>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</si>
  <si>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</si>
  <si>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</si>
  <si>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</si>
  <si>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</si>
  <si>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</si>
  <si>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</si>
  <si>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</si>
  <si>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</si>
  <si>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</si>
  <si>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</si>
  <si>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</si>
  <si>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</si>
  <si>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</si>
  <si>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</si>
  <si>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</si>
  <si>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</si>
  <si>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</si>
  <si>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</si>
  <si>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</si>
  <si>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</si>
  <si>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</si>
  <si>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</si>
  <si>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</si>
  <si>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</si>
  <si>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</si>
  <si>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</si>
  <si>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</si>
  <si>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</si>
  <si>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</si>
  <si>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</si>
  <si>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</si>
  <si>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</si>
  <si>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</si>
  <si>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</si>
  <si>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</si>
  <si>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</si>
  <si>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</si>
  <si>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</si>
  <si>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</si>
  <si>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</si>
  <si>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</si>
  <si>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</si>
  <si>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</si>
  <si>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</si>
  <si>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</si>
  <si>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</si>
  <si>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</si>
  <si>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</si>
  <si>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</si>
  <si>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</si>
  <si>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</si>
  <si>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</si>
  <si>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</si>
  <si>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</si>
  <si>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</si>
  <si>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</si>
  <si>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</si>
  <si>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</si>
  <si>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</si>
  <si>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</si>
  <si>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</si>
  <si>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</si>
  <si>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</si>
  <si>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</si>
  <si>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</si>
  <si>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</si>
  <si>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</si>
  <si>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</si>
  <si>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</si>
  <si>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</si>
  <si>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</si>
  <si>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</si>
  <si>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</si>
  <si>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</si>
  <si>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</si>
  <si>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</si>
  <si>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</si>
  <si>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</si>
  <si>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</si>
  <si>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</si>
  <si>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</si>
  <si>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</si>
  <si>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</si>
  <si>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</si>
  <si>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</si>
  <si>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</si>
  <si>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</si>
  <si>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</si>
  <si>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</si>
  <si>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</si>
  <si>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</si>
  <si>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</si>
  <si>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</si>
  <si>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</si>
  <si>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</si>
  <si>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</si>
  <si>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</si>
  <si>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</si>
  <si>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</si>
  <si>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</si>
  <si>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</si>
  <si>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</si>
  <si>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</si>
  <si>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</si>
  <si>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</si>
  <si>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</si>
  <si>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</si>
  <si>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</si>
  <si>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</si>
  <si>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</si>
  <si>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</si>
  <si>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</si>
  <si>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</si>
  <si>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</si>
  <si>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</si>
  <si>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</si>
  <si>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</si>
  <si>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</si>
  <si>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</si>
  <si>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</si>
  <si>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</si>
  <si>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</si>
  <si>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</si>
  <si>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</si>
  <si>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</si>
  <si>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</si>
  <si>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</si>
  <si>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</si>
  <si>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</si>
  <si>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</si>
  <si>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</si>
  <si>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</si>
  <si>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</si>
  <si>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</si>
  <si>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</si>
  <si>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</si>
  <si>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</si>
  <si>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</si>
  <si>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</si>
  <si>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</si>
  <si>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</si>
  <si>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</si>
  <si>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</si>
  <si>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</si>
  <si>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</si>
  <si>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</si>
  <si>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</si>
  <si>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</si>
  <si>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</si>
  <si>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</si>
  <si>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</si>
  <si>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</si>
  <si>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</si>
  <si>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</si>
  <si>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</si>
  <si>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</si>
  <si>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</si>
  <si>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</si>
  <si>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</si>
  <si>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</si>
  <si>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</si>
  <si>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</si>
  <si>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</si>
  <si>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</si>
  <si>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</si>
  <si>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</si>
  <si>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</si>
  <si>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</si>
  <si>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</si>
  <si>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</si>
  <si>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</si>
  <si>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</si>
  <si>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</si>
  <si>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</si>
  <si>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</si>
  <si>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</si>
  <si>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</si>
  <si>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</si>
  <si>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</si>
  <si>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</si>
  <si>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</si>
  <si>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</si>
  <si>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</si>
  <si>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</si>
  <si>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</si>
  <si>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</si>
  <si>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</si>
  <si>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</si>
  <si>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</si>
  <si>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</si>
  <si>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</si>
  <si>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</si>
  <si>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</si>
  <si>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</si>
  <si>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</si>
  <si>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</si>
  <si>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</si>
  <si>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</si>
  <si>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</si>
  <si>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</si>
  <si>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</si>
  <si>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</si>
  <si>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</si>
  <si>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</si>
  <si>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</si>
  <si>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</si>
  <si>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</si>
  <si>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</si>
  <si>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</si>
  <si>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</si>
  <si>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</si>
  <si>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</si>
  <si>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</si>
  <si>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</si>
  <si>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</si>
  <si>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</si>
  <si>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</si>
  <si>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</si>
  <si>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</si>
  <si>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</si>
  <si>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</si>
  <si>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</si>
  <si>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</si>
  <si>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</si>
  <si>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</si>
  <si>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</si>
  <si>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</si>
  <si>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</si>
  <si>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</si>
  <si>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</si>
  <si>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</si>
  <si>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</si>
  <si>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</si>
  <si>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</si>
  <si>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</si>
  <si>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</si>
  <si>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</si>
  <si>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</si>
  <si>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</si>
  <si>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</si>
  <si>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</si>
  <si>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</si>
  <si>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</si>
  <si>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</si>
  <si>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</si>
  <si>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</si>
  <si>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</si>
  <si>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</si>
  <si>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</si>
  <si>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</si>
  <si>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</si>
  <si>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</si>
  <si>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</si>
  <si>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</si>
  <si>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</si>
  <si>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</si>
  <si>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</si>
  <si>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</si>
  <si>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</si>
  <si>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</si>
  <si>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</si>
  <si>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</si>
  <si>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</si>
  <si>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</si>
  <si>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</si>
  <si>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</si>
  <si>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</si>
  <si>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</si>
  <si>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</si>
  <si>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</si>
  <si>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</si>
  <si>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</si>
  <si>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</si>
  <si>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</si>
  <si>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</si>
  <si>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</si>
  <si>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</si>
  <si>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</si>
  <si>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</si>
  <si>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</si>
  <si>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</si>
  <si>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</si>
  <si>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</si>
  <si>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</si>
  <si>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</si>
  <si>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</si>
  <si>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</si>
  <si>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</si>
  <si>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</si>
  <si>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</si>
  <si>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</si>
  <si>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</si>
  <si>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</si>
  <si>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</si>
  <si>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</si>
  <si>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</si>
  <si>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</si>
  <si>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</si>
  <si>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</si>
  <si>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</si>
  <si>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</si>
  <si>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</si>
  <si>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</si>
  <si>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</si>
  <si>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</si>
  <si>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</si>
  <si>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</si>
  <si>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</si>
  <si>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</si>
  <si>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</si>
  <si>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</si>
  <si>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</si>
  <si>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</si>
  <si>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</si>
  <si>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</si>
  <si>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</si>
  <si>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</si>
  <si>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</si>
  <si>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</si>
  <si>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</si>
  <si>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</si>
  <si>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</si>
  <si>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</si>
  <si>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</si>
  <si>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</si>
  <si>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</si>
  <si>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</si>
  <si>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</si>
  <si>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</si>
  <si>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</si>
  <si>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</si>
  <si>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</si>
  <si>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</si>
  <si>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</si>
  <si>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</si>
  <si>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</si>
  <si>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</si>
  <si>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</si>
  <si>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</si>
  <si>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</si>
  <si>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</si>
  <si>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</si>
  <si>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</si>
  <si>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</si>
  <si>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</si>
  <si>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</si>
  <si>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</si>
  <si>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</si>
  <si>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</si>
  <si>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</si>
  <si>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</si>
  <si>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</si>
  <si>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</si>
  <si>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</si>
  <si>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</si>
  <si>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</si>
  <si>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</si>
  <si>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</si>
  <si>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</si>
  <si>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</si>
  <si>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</si>
  <si>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</si>
  <si>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</si>
  <si>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</si>
  <si>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</si>
  <si>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</si>
  <si>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</si>
  <si>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</si>
  <si>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</si>
  <si>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</si>
  <si>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</si>
  <si>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</si>
  <si>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</si>
  <si>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</si>
  <si>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</si>
  <si>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</si>
  <si>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</si>
  <si>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</si>
  <si>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</si>
  <si>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</si>
  <si>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</si>
  <si>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</si>
  <si>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</si>
  <si>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</si>
  <si>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</si>
  <si>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</si>
  <si>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</si>
  <si>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</si>
  <si>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</si>
  <si>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</si>
  <si>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</si>
  <si>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</si>
  <si>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</si>
  <si>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</si>
  <si>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</si>
  <si>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</si>
  <si>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</si>
  <si>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</si>
  <si>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</si>
  <si>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</si>
  <si>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</si>
  <si>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</si>
  <si>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</si>
  <si>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</si>
  <si>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</si>
  <si>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</si>
  <si>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</si>
  <si>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</si>
  <si>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</si>
  <si>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</si>
  <si>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</si>
  <si>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</si>
  <si>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</si>
  <si>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</si>
  <si>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</si>
  <si>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</si>
  <si>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</si>
  <si>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</si>
  <si>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</si>
  <si>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</si>
  <si>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</si>
  <si>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</si>
  <si>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</si>
  <si>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</si>
  <si>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</si>
  <si>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</si>
  <si>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</si>
  <si>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</si>
  <si>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</si>
  <si>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</si>
  <si>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</si>
  <si>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</si>
  <si>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</si>
  <si>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</si>
  <si>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</si>
  <si>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</si>
  <si>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</si>
  <si>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</si>
  <si>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</si>
  <si>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</si>
  <si>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</si>
  <si>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</si>
  <si>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</si>
  <si>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</si>
  <si>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</si>
  <si>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</si>
  <si>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</si>
  <si>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</si>
  <si>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</si>
  <si>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</si>
  <si>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</si>
  <si>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</si>
  <si>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</si>
  <si>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</si>
  <si>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</si>
  <si>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</si>
  <si>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</si>
  <si>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</si>
  <si>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</si>
  <si>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</si>
  <si>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</si>
  <si>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</si>
  <si>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</si>
  <si>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</si>
  <si>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</si>
  <si>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</si>
  <si>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</si>
  <si>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</si>
  <si>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</si>
  <si>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</si>
  <si>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</si>
  <si>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</si>
  <si>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</si>
  <si>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</si>
  <si>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</si>
  <si>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</si>
  <si>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</si>
  <si>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</si>
  <si>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</si>
  <si>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</si>
  <si>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</si>
  <si>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</si>
  <si>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</si>
  <si>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</si>
  <si>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</si>
  <si>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</si>
  <si>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</si>
  <si>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</si>
  <si>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</si>
  <si>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</si>
  <si>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</si>
  <si>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</si>
  <si>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</si>
  <si>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</si>
  <si>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</si>
  <si>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</si>
  <si>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</si>
  <si>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</si>
  <si>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</si>
  <si>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</si>
  <si>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</si>
  <si>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</si>
  <si>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</si>
  <si>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</si>
  <si>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</si>
  <si>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</si>
  <si>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</si>
  <si>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</si>
  <si>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</si>
  <si>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</si>
  <si>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</si>
  <si>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</si>
  <si>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</si>
  <si>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</si>
  <si>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</si>
  <si>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</si>
  <si>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</si>
  <si>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</si>
  <si>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</si>
  <si>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</si>
  <si>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</si>
  <si>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</si>
  <si>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</si>
  <si>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</si>
  <si>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</si>
  <si>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</si>
  <si>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</si>
  <si>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</si>
  <si>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</si>
  <si>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</si>
  <si>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</si>
  <si>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</si>
  <si>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</si>
  <si>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</si>
  <si>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</si>
  <si>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</si>
  <si>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</si>
  <si>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</si>
  <si>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</si>
  <si>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</si>
  <si>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</si>
  <si>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</si>
  <si>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</si>
  <si>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</si>
  <si>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</si>
  <si>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</si>
  <si>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</si>
  <si>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</si>
  <si>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</si>
  <si>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</si>
  <si>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</si>
  <si>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</si>
  <si>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</si>
  <si>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</si>
  <si>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</si>
  <si>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</si>
  <si>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</si>
  <si>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</si>
  <si>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</si>
  <si>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</si>
  <si>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</si>
  <si>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</si>
  <si>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viz.pol.č.12201103,122201104,122301103,122301104,131201101,131301101,132201102,132301102,133400-R01</t>
  </si>
  <si>
    <t>831,25+2795,785+665,0+2236,628+57,96+46,368+41,875+33,5+0,191</t>
  </si>
  <si>
    <t>viz pol.č.122401103,122401104,131401101,132401101</t>
  </si>
  <si>
    <t>166,25+559,157+11,592+8,375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</si>
  <si>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</si>
  <si>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</si>
  <si>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</si>
  <si>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</si>
  <si>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</si>
  <si>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</si>
  <si>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</si>
  <si>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</si>
  <si>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</si>
  <si>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</si>
  <si>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</si>
  <si>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</si>
  <si>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</si>
  <si>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</si>
  <si>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</si>
  <si>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</si>
  <si>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</si>
  <si>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</si>
  <si>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</si>
  <si>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3371,19*1,95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</si>
  <si>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</si>
  <si>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</si>
  <si>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</si>
  <si>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</si>
  <si>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</si>
  <si>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</si>
  <si>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</si>
  <si>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</si>
  <si>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</si>
  <si>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</si>
  <si>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</si>
  <si>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</si>
  <si>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</si>
  <si>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</si>
  <si>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</si>
  <si>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</si>
  <si>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</si>
  <si>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</si>
  <si>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</si>
  <si>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</si>
  <si>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</si>
  <si>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</si>
  <si>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</si>
  <si>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</si>
  <si>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</si>
  <si>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</si>
  <si>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</si>
  <si>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</si>
  <si>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</si>
  <si>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</si>
  <si>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</si>
  <si>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</si>
  <si>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</si>
  <si>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</si>
  <si>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</si>
  <si>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</si>
  <si>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</si>
  <si>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</si>
  <si>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</si>
  <si>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</si>
  <si>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</si>
  <si>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</si>
  <si>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</si>
  <si>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</si>
  <si>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</si>
  <si>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</si>
  <si>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</si>
  <si>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</si>
  <si>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</si>
  <si>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</si>
  <si>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</si>
  <si>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</si>
  <si>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</si>
  <si>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</si>
  <si>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</si>
  <si>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</si>
  <si>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</si>
  <si>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</si>
  <si>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</si>
  <si>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</si>
  <si>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</si>
  <si>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</si>
  <si>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</si>
  <si>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</si>
  <si>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</si>
  <si>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</si>
  <si>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</si>
  <si>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</si>
  <si>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</si>
  <si>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</si>
  <si>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</si>
  <si>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</si>
  <si>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</si>
  <si>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</si>
  <si>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</si>
  <si>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</si>
  <si>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</si>
  <si>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</si>
  <si>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</si>
  <si>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</si>
  <si>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</si>
  <si>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</si>
  <si>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</si>
  <si>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</si>
  <si>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</si>
  <si>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</si>
  <si>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</si>
  <si>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</si>
  <si>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</si>
  <si>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</si>
  <si>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</si>
  <si>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</si>
  <si>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</si>
  <si>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</si>
  <si>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</si>
  <si>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</si>
  <si>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</si>
  <si>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</si>
  <si>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</si>
  <si>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</si>
  <si>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</si>
  <si>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</si>
  <si>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</si>
  <si>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</si>
  <si>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</si>
  <si>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</si>
  <si>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</si>
  <si>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</si>
  <si>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</si>
  <si>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</si>
  <si>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</si>
  <si>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</si>
  <si>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</si>
  <si>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</si>
  <si>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</si>
  <si>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</si>
  <si>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</si>
  <si>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</si>
  <si>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</si>
  <si>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</si>
  <si>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</si>
  <si>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</si>
  <si>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</si>
  <si>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</si>
  <si>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</si>
  <si>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</si>
  <si>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</si>
  <si>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</si>
  <si>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</si>
  <si>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</si>
  <si>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</si>
  <si>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</si>
  <si>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</si>
  <si>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</si>
  <si>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</si>
  <si>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</si>
  <si>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</si>
  <si>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</si>
  <si>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</si>
  <si>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</si>
  <si>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</si>
  <si>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</si>
  <si>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</si>
  <si>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</si>
  <si>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</si>
  <si>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</si>
  <si>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</si>
  <si>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</si>
  <si>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</si>
  <si>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</si>
  <si>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</si>
  <si>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</si>
  <si>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</si>
  <si>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</si>
  <si>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</si>
  <si>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</si>
  <si>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</si>
  <si>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</si>
  <si>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</si>
  <si>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</si>
  <si>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</si>
  <si>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</si>
  <si>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</si>
  <si>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</si>
  <si>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</si>
  <si>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</si>
  <si>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</si>
  <si>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</si>
  <si>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</si>
  <si>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</si>
  <si>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</si>
  <si>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</si>
  <si>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</si>
  <si>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</si>
  <si>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</si>
  <si>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</si>
  <si>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</si>
  <si>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</si>
  <si>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</si>
  <si>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</si>
  <si>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</si>
  <si>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</si>
  <si>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</si>
  <si>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</si>
  <si>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</si>
  <si>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</si>
  <si>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</si>
  <si>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</si>
  <si>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</si>
  <si>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</si>
  <si>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</si>
  <si>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</si>
  <si>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</si>
  <si>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</si>
  <si>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</si>
  <si>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</si>
  <si>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</si>
  <si>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</si>
  <si>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</si>
  <si>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</si>
  <si>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</si>
  <si>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</si>
  <si>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</si>
  <si>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</si>
  <si>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</si>
  <si>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</si>
  <si>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</si>
  <si>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</si>
  <si>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</si>
  <si>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</si>
  <si>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</si>
  <si>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</si>
  <si>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</si>
  <si>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</si>
  <si>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</si>
  <si>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</si>
  <si>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</si>
  <si>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</si>
  <si>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</si>
  <si>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</si>
  <si>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</si>
  <si>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</si>
  <si>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</si>
  <si>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</si>
  <si>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</si>
  <si>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</si>
  <si>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</si>
  <si>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</si>
  <si>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</si>
  <si>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</si>
  <si>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</si>
  <si>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</si>
  <si>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</si>
  <si>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</si>
  <si>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</si>
  <si>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</si>
  <si>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</si>
  <si>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</si>
  <si>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</si>
  <si>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</si>
  <si>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</si>
  <si>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</si>
  <si>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</si>
  <si>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</si>
  <si>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</si>
  <si>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</si>
  <si>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</si>
  <si>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</si>
  <si>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</si>
  <si>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</si>
  <si>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</si>
  <si>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</si>
  <si>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</si>
  <si>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</si>
  <si>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</si>
  <si>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</si>
  <si>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</si>
  <si>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</si>
  <si>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</si>
  <si>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</si>
  <si>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</si>
  <si>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</si>
  <si>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</si>
  <si>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</si>
  <si>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</si>
  <si>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</si>
  <si>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</si>
  <si>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</si>
  <si>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</si>
  <si>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</si>
  <si>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</si>
  <si>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</si>
  <si>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</si>
  <si>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</si>
  <si>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</si>
  <si>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</si>
  <si>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</si>
  <si>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</si>
  <si>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</si>
  <si>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</si>
  <si>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</si>
  <si>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</si>
  <si>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</si>
  <si>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</si>
  <si>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</si>
  <si>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</si>
  <si>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</si>
  <si>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</si>
  <si>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</si>
  <si>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</si>
  <si>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</si>
  <si>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</si>
  <si>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</si>
  <si>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</si>
  <si>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</si>
  <si>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</si>
  <si>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</si>
  <si>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</si>
  <si>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</si>
  <si>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</si>
  <si>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</si>
  <si>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</si>
  <si>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</si>
  <si>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</si>
  <si>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</si>
  <si>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</si>
  <si>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</si>
  <si>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</si>
  <si>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</si>
  <si>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</si>
  <si>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</si>
  <si>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</si>
  <si>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</si>
  <si>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</si>
  <si>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</si>
  <si>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</si>
  <si>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</si>
  <si>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</si>
  <si>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</si>
  <si>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</si>
  <si>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</si>
  <si>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</si>
  <si>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</si>
  <si>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</si>
  <si>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</si>
  <si>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</si>
  <si>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</si>
  <si>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</si>
  <si>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</si>
  <si>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</si>
  <si>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</si>
  <si>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</si>
  <si>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</si>
  <si>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</si>
  <si>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</si>
  <si>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</si>
  <si>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</si>
  <si>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</si>
  <si>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</si>
  <si>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</si>
  <si>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</si>
  <si>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</si>
  <si>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</si>
  <si>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</si>
  <si>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</si>
  <si>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</si>
  <si>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</si>
  <si>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</si>
  <si>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</si>
  <si>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</si>
  <si>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</si>
  <si>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</si>
  <si>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</si>
  <si>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</si>
  <si>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</si>
  <si>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</si>
  <si>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</si>
  <si>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</si>
  <si>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</si>
  <si>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</si>
  <si>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</si>
  <si>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</si>
  <si>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</si>
  <si>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</si>
  <si>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</si>
  <si>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</si>
  <si>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</si>
  <si>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</si>
  <si>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</si>
  <si>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</si>
  <si>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</si>
  <si>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</si>
  <si>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</si>
  <si>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</si>
  <si>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</si>
  <si>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</si>
  <si>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</si>
  <si>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</si>
  <si>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</si>
  <si>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</si>
  <si>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</si>
  <si>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</si>
  <si>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</si>
  <si>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</si>
  <si>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</si>
  <si>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</si>
  <si>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</si>
  <si>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</si>
  <si>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</si>
  <si>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</si>
  <si>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</si>
  <si>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</si>
  <si>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</si>
  <si>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</si>
  <si>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</si>
  <si>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</si>
  <si>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</si>
  <si>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</si>
  <si>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</si>
  <si>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</si>
  <si>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</si>
  <si>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</si>
  <si>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</si>
  <si>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</si>
  <si>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</si>
  <si>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</si>
  <si>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</si>
  <si>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</si>
  <si>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</si>
  <si>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</si>
  <si>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</si>
  <si>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</si>
  <si>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</si>
  <si>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</si>
  <si>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</si>
  <si>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</si>
  <si>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</si>
  <si>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</si>
  <si>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</si>
  <si>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</si>
  <si>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</si>
  <si>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</si>
  <si>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</si>
  <si>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</si>
  <si>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</si>
  <si>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</si>
  <si>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</si>
  <si>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</si>
  <si>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</si>
  <si>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</si>
  <si>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</si>
  <si>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</si>
  <si>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</si>
  <si>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</si>
  <si>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</si>
  <si>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</si>
  <si>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</si>
  <si>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</si>
  <si>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</si>
  <si>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</si>
  <si>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</si>
  <si>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</si>
  <si>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</si>
  <si>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</si>
  <si>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</si>
  <si>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</si>
  <si>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</si>
  <si>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</si>
  <si>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</si>
  <si>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</si>
  <si>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</si>
  <si>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</si>
  <si>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</si>
  <si>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</si>
  <si>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</si>
  <si>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</si>
  <si>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</si>
  <si>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</si>
  <si>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</si>
  <si>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</si>
  <si>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</si>
  <si>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</si>
  <si>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</si>
  <si>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</si>
  <si>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</si>
  <si>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</si>
  <si>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</si>
  <si>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9360,244*0,5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</si>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</sst>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8FB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712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7FB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524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870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F0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FCB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126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4AD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E42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27D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B36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EBD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658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977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A58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4C2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DEF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B94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D81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0C3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F06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B83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7EB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15A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D88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F8FBA.tmp" descr="D:\KROSPlus\KROSplusData\System\Temp\radF8FB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7122.tmp" descr="D:\KROSPlus\KROSplusData\System\Temp\radC712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7FBA.tmp" descr="D:\KROSPlus\KROSplusData\System\Temp\rad17FB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524F.tmp" descr="D:\KROSPlus\KROSplusData\System\Temp\rad4524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8700.tmp" descr="D:\KROSPlus\KROSplusData\System\Temp\radD870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F06E.tmp" descr="D:\KROSPlus\KROSplusData\System\Temp\rad0F0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FCB0.tmp" descr="D:\KROSPlus\KROSplusData\System\Temp\rad6FCB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1261.tmp" descr="D:\KROSPlus\KROSplusData\System\Temp\rad3126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4AD3.tmp" descr="D:\KROSPlus\KROSplusData\System\Temp\rad14AD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E420.tmp" descr="D:\KROSPlus\KROSplusData\System\Temp\rad8E42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27DF.tmp" descr="D:\KROSPlus\KROSplusData\System\Temp\rad727D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B363.tmp" descr="D:\KROSPlus\KROSplusData\System\Temp\rad5B36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EBDF.tmp" descr="D:\KROSPlus\KROSplusData\System\Temp\rad2EBD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6581.tmp" descr="D:\KROSPlus\KROSplusData\System\Temp\radB658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9776.tmp" descr="D:\KROSPlus\KROSplusData\System\Temp\rad7977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A583.tmp" descr="D:\KROSPlus\KROSplusData\System\Temp\radDA58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4C25.tmp" descr="D:\KROSPlus\KROSplusData\System\Temp\radA4C2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DEF5.tmp" descr="D:\KROSPlus\KROSplusData\System\Temp\rad2DEF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B947.tmp" descr="D:\KROSPlus\KROSplusData\System\Temp\rad6B94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D815.tmp" descr="D:\KROSPlus\KROSplusData\System\Temp\rad8D81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0C39.tmp" descr="D:\KROSPlus\KROSplusData\System\Temp\rad70C3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F067.tmp" descr="D:\KROSPlus\KROSplusData\System\Temp\radEF06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B839.tmp" descr="D:\KROSPlus\KROSplusData\System\Temp\radEB83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7EB5.tmp" descr="D:\KROSPlus\KROSplusData\System\Temp\rad47EB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15AA.tmp" descr="D:\KROSPlus\KROSplusData\System\Temp\rad615A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D88C.tmp" descr="D:\KROSPlus\KROSplusData\System\Temp\rad4D88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13854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13855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13856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13856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13856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13856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13856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13856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13856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13856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13856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13856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13856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13856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13856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13856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13856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13856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13856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13856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13856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13856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13856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13856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13856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13856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13856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1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ROUND(SUM(BE128:BE6113), 2)</f>
        <v>0</v>
      </c>
      <c r="G32" s="36"/>
      <c r="H32" s="36"/>
      <c r="I32" s="130">
        <v>0.21</v>
      </c>
      <c r="J32" s="129">
        <f>ROUND(ROUND((SUM(BE128:BE6113)),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ROUND(SUM(BF128:BF6113), 2)</f>
        <v>0</v>
      </c>
      <c r="G33" s="36"/>
      <c r="H33" s="36"/>
      <c r="I33" s="130">
        <v>0.15</v>
      </c>
      <c r="J33" s="129">
        <f>ROUND(ROUND((SUM(BF128:BF6113)),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J1346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J1581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J1590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J1591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J1908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J2178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J2457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J2465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J2466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J2563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J2603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J2706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J2708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J2709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J2928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J3093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J3635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J3695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J3710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J3896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J3923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J3925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J4021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J4067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J4113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J4115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J4216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J4272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J4348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J4464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J4677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J4738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J4759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J4870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J4906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J5190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J5275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J5493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J5667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J5918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J5934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P129+P2708</f>
        <v>0</v>
      </c>
      <c r="Q128" s="79"/>
      <c r="R128" s="174">
        <f>R129+R2708</f>
        <v>13806.313645183001</v>
      </c>
      <c r="S128" s="79"/>
      <c r="T128" s="175">
        <f>T129+T2708</f>
        <v>38.299300000000002</v>
      </c>
      <c r="AT128" s="18" t="s">
        <v>72</v>
      </c>
      <c r="AU128" s="18" t="s">
        <v>175</v>
      </c>
      <c r="BK128" s="176">
        <f>BK129+BK2708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P130+P398+P595+P728+P1346+P1581+P1590+P2457+P2465</f>
        <v>0</v>
      </c>
      <c r="Q129" s="185"/>
      <c r="R129" s="186">
        <f>R130+R398+R595+R728+R1346+R1581+R1590+R2457+R2465</f>
        <v>13657.442304360002</v>
      </c>
      <c r="S129" s="185"/>
      <c r="T129" s="187">
        <f>T130+T398+T595+T728+T1346+T1581+T1590+T2457+T2465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BK130+BK398+BK595+BK728+BK1346+BK1581+BK1590+BK2457+BK2465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2501.2116349100002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8.01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8.9176932000000004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8.01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SUM(P729:P1345)</f>
        <v>0</v>
      </c>
      <c r="Q728" s="185"/>
      <c r="R728" s="186">
        <f>SUM(R729:R1345)</f>
        <v>1941.6467076400002</v>
      </c>
      <c r="S728" s="185"/>
      <c r="T728" s="187">
        <f>SUM(T729:T1345)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SUM(BK729:BK1345)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486.85599999999999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1194.39895624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2" customFormat="1" ht="27">
      <c r="B798" s="206"/>
      <c r="C798" s="207"/>
      <c r="D798" s="208" t="s">
        <v>247</v>
      </c>
      <c r="E798" s="209" t="s">
        <v>20</v>
      </c>
      <c r="F798" s="210" t="s">
        <v>852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651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1118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2" customFormat="1" ht="13.5">
      <c r="B1123" s="206"/>
      <c r="C1123" s="207"/>
      <c r="D1123" s="208" t="s">
        <v>247</v>
      </c>
      <c r="E1123" s="209" t="s">
        <v>20</v>
      </c>
      <c r="F1123" s="210" t="s">
        <v>1119</v>
      </c>
      <c r="G1123" s="207"/>
      <c r="H1123" s="211" t="s">
        <v>20</v>
      </c>
      <c r="I1123" s="212"/>
      <c r="J1123" s="207"/>
      <c r="K1123" s="207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247</v>
      </c>
      <c r="AU1123" s="217" t="s">
        <v>81</v>
      </c>
      <c r="AV1123" s="12" t="s">
        <v>22</v>
      </c>
      <c r="AW1123" s="12" t="s">
        <v>37</v>
      </c>
      <c r="AX1123" s="12" t="s">
        <v>73</v>
      </c>
      <c r="AY1123" s="217" t="s">
        <v>238</v>
      </c>
    </row>
    <row r="1124" spans="2:65" s="13" customFormat="1" ht="13.5">
      <c r="B1124" s="218"/>
      <c r="C1124" s="219"/>
      <c r="D1124" s="208" t="s">
        <v>247</v>
      </c>
      <c r="E1124" s="230" t="s">
        <v>20</v>
      </c>
      <c r="F1124" s="231" t="s">
        <v>1120</v>
      </c>
      <c r="G1124" s="219"/>
      <c r="H1124" s="232">
        <v>7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3" customFormat="1" ht="13.5">
      <c r="B1125" s="218"/>
      <c r="C1125" s="219"/>
      <c r="D1125" s="220" t="s">
        <v>247</v>
      </c>
      <c r="E1125" s="221" t="s">
        <v>20</v>
      </c>
      <c r="F1125" s="222" t="s">
        <v>1121</v>
      </c>
      <c r="G1125" s="219"/>
      <c r="H1125" s="223">
        <v>4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81</v>
      </c>
      <c r="AV1125" s="13" t="s">
        <v>81</v>
      </c>
      <c r="AW1125" s="13" t="s">
        <v>37</v>
      </c>
      <c r="AX1125" s="13" t="s">
        <v>73</v>
      </c>
      <c r="AY1125" s="229" t="s">
        <v>238</v>
      </c>
    </row>
    <row r="1126" spans="2:65" s="1" customFormat="1" ht="22.5" customHeight="1">
      <c r="B1126" s="35"/>
      <c r="C1126" s="194" t="s">
        <v>1122</v>
      </c>
      <c r="D1126" s="194" t="s">
        <v>240</v>
      </c>
      <c r="E1126" s="195" t="s">
        <v>1123</v>
      </c>
      <c r="F1126" s="196" t="s">
        <v>1124</v>
      </c>
      <c r="G1126" s="197" t="s">
        <v>375</v>
      </c>
      <c r="H1126" s="198">
        <v>19.2</v>
      </c>
      <c r="I1126" s="199"/>
      <c r="J1126" s="200">
        <f>ROUND(I1126*H1126,2)</f>
        <v>0</v>
      </c>
      <c r="K1126" s="196" t="s">
        <v>244</v>
      </c>
      <c r="L1126" s="55"/>
      <c r="M1126" s="201" t="s">
        <v>20</v>
      </c>
      <c r="N1126" s="202" t="s">
        <v>44</v>
      </c>
      <c r="O1126" s="36"/>
      <c r="P1126" s="203">
        <f>O1126*H1126</f>
        <v>0</v>
      </c>
      <c r="Q1126" s="203">
        <v>0.17818000000000001</v>
      </c>
      <c r="R1126" s="203">
        <f>Q1126*H1126</f>
        <v>3.4210560000000001</v>
      </c>
      <c r="S1126" s="203">
        <v>0</v>
      </c>
      <c r="T1126" s="204">
        <f>S1126*H1126</f>
        <v>0</v>
      </c>
      <c r="AR1126" s="18" t="s">
        <v>245</v>
      </c>
      <c r="AT1126" s="18" t="s">
        <v>240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245</v>
      </c>
      <c r="BM1126" s="18" t="s">
        <v>1125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792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869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81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81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3" customFormat="1" ht="13.5">
      <c r="B1130" s="218"/>
      <c r="C1130" s="219"/>
      <c r="D1130" s="220" t="s">
        <v>247</v>
      </c>
      <c r="E1130" s="221" t="s">
        <v>20</v>
      </c>
      <c r="F1130" s="222" t="s">
        <v>1126</v>
      </c>
      <c r="G1130" s="219"/>
      <c r="H1130" s="223">
        <v>19.2</v>
      </c>
      <c r="I1130" s="224"/>
      <c r="J1130" s="219"/>
      <c r="K1130" s="219"/>
      <c r="L1130" s="225"/>
      <c r="M1130" s="226"/>
      <c r="N1130" s="227"/>
      <c r="O1130" s="227"/>
      <c r="P1130" s="227"/>
      <c r="Q1130" s="227"/>
      <c r="R1130" s="227"/>
      <c r="S1130" s="227"/>
      <c r="T1130" s="228"/>
      <c r="AT1130" s="229" t="s">
        <v>247</v>
      </c>
      <c r="AU1130" s="229" t="s">
        <v>81</v>
      </c>
      <c r="AV1130" s="13" t="s">
        <v>81</v>
      </c>
      <c r="AW1130" s="13" t="s">
        <v>37</v>
      </c>
      <c r="AX1130" s="13" t="s">
        <v>73</v>
      </c>
      <c r="AY1130" s="229" t="s">
        <v>238</v>
      </c>
    </row>
    <row r="1131" spans="2:65" s="1" customFormat="1" ht="22.5" customHeight="1">
      <c r="B1131" s="35"/>
      <c r="C1131" s="194" t="s">
        <v>1127</v>
      </c>
      <c r="D1131" s="194" t="s">
        <v>240</v>
      </c>
      <c r="E1131" s="195" t="s">
        <v>1128</v>
      </c>
      <c r="F1131" s="196" t="s">
        <v>1129</v>
      </c>
      <c r="G1131" s="197" t="s">
        <v>243</v>
      </c>
      <c r="H1131" s="198">
        <v>29.888999999999999</v>
      </c>
      <c r="I1131" s="199"/>
      <c r="J1131" s="200">
        <f>ROUND(I1131*H1131,2)</f>
        <v>0</v>
      </c>
      <c r="K1131" s="196" t="s">
        <v>244</v>
      </c>
      <c r="L1131" s="55"/>
      <c r="M1131" s="201" t="s">
        <v>20</v>
      </c>
      <c r="N1131" s="202" t="s">
        <v>44</v>
      </c>
      <c r="O1131" s="36"/>
      <c r="P1131" s="203">
        <f>O1131*H1131</f>
        <v>0</v>
      </c>
      <c r="Q1131" s="203">
        <v>2.45329</v>
      </c>
      <c r="R1131" s="203">
        <f>Q1131*H1131</f>
        <v>73.326384809999993</v>
      </c>
      <c r="S1131" s="203">
        <v>0</v>
      </c>
      <c r="T1131" s="204">
        <f>S1131*H1131</f>
        <v>0</v>
      </c>
      <c r="AR1131" s="18" t="s">
        <v>245</v>
      </c>
      <c r="AT1131" s="18" t="s">
        <v>240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245</v>
      </c>
      <c r="BM1131" s="18" t="s">
        <v>1130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1131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13.5">
      <c r="B1133" s="206"/>
      <c r="C1133" s="207"/>
      <c r="D1133" s="208" t="s">
        <v>247</v>
      </c>
      <c r="E1133" s="209" t="s">
        <v>20</v>
      </c>
      <c r="F1133" s="210" t="s">
        <v>249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81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2" customFormat="1" ht="13.5">
      <c r="B1134" s="206"/>
      <c r="C1134" s="207"/>
      <c r="D1134" s="208" t="s">
        <v>247</v>
      </c>
      <c r="E1134" s="209" t="s">
        <v>20</v>
      </c>
      <c r="F1134" s="210" t="s">
        <v>692</v>
      </c>
      <c r="G1134" s="207"/>
      <c r="H1134" s="211" t="s">
        <v>20</v>
      </c>
      <c r="I1134" s="212"/>
      <c r="J1134" s="207"/>
      <c r="K1134" s="207"/>
      <c r="L1134" s="213"/>
      <c r="M1134" s="214"/>
      <c r="N1134" s="215"/>
      <c r="O1134" s="215"/>
      <c r="P1134" s="215"/>
      <c r="Q1134" s="215"/>
      <c r="R1134" s="215"/>
      <c r="S1134" s="215"/>
      <c r="T1134" s="216"/>
      <c r="AT1134" s="217" t="s">
        <v>247</v>
      </c>
      <c r="AU1134" s="217" t="s">
        <v>81</v>
      </c>
      <c r="AV1134" s="12" t="s">
        <v>22</v>
      </c>
      <c r="AW1134" s="12" t="s">
        <v>37</v>
      </c>
      <c r="AX1134" s="12" t="s">
        <v>73</v>
      </c>
      <c r="AY1134" s="217" t="s">
        <v>238</v>
      </c>
    </row>
    <row r="1135" spans="2:65" s="13" customFormat="1" ht="13.5">
      <c r="B1135" s="218"/>
      <c r="C1135" s="219"/>
      <c r="D1135" s="208" t="s">
        <v>247</v>
      </c>
      <c r="E1135" s="230" t="s">
        <v>20</v>
      </c>
      <c r="F1135" s="231" t="s">
        <v>1132</v>
      </c>
      <c r="G1135" s="219"/>
      <c r="H1135" s="232">
        <v>6.4359999999999999</v>
      </c>
      <c r="I1135" s="224"/>
      <c r="J1135" s="219"/>
      <c r="K1135" s="219"/>
      <c r="L1135" s="225"/>
      <c r="M1135" s="226"/>
      <c r="N1135" s="227"/>
      <c r="O1135" s="227"/>
      <c r="P1135" s="227"/>
      <c r="Q1135" s="227"/>
      <c r="R1135" s="227"/>
      <c r="S1135" s="227"/>
      <c r="T1135" s="228"/>
      <c r="AT1135" s="229" t="s">
        <v>247</v>
      </c>
      <c r="AU1135" s="229" t="s">
        <v>81</v>
      </c>
      <c r="AV1135" s="13" t="s">
        <v>81</v>
      </c>
      <c r="AW1135" s="13" t="s">
        <v>37</v>
      </c>
      <c r="AX1135" s="13" t="s">
        <v>73</v>
      </c>
      <c r="AY1135" s="229" t="s">
        <v>238</v>
      </c>
    </row>
    <row r="1136" spans="2:65" s="13" customFormat="1" ht="13.5">
      <c r="B1136" s="218"/>
      <c r="C1136" s="219"/>
      <c r="D1136" s="208" t="s">
        <v>247</v>
      </c>
      <c r="E1136" s="230" t="s">
        <v>20</v>
      </c>
      <c r="F1136" s="231" t="s">
        <v>1133</v>
      </c>
      <c r="G1136" s="219"/>
      <c r="H1136" s="232">
        <v>9.0050000000000008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811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1134</v>
      </c>
      <c r="G1138" s="219"/>
      <c r="H1138" s="223">
        <v>14.448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" customFormat="1" ht="22.5" customHeight="1">
      <c r="B1139" s="35"/>
      <c r="C1139" s="194" t="s">
        <v>1135</v>
      </c>
      <c r="D1139" s="194" t="s">
        <v>240</v>
      </c>
      <c r="E1139" s="195" t="s">
        <v>1136</v>
      </c>
      <c r="F1139" s="196" t="s">
        <v>1137</v>
      </c>
      <c r="G1139" s="197" t="s">
        <v>375</v>
      </c>
      <c r="H1139" s="198">
        <v>240.12799999999999</v>
      </c>
      <c r="I1139" s="199"/>
      <c r="J1139" s="200">
        <f>ROUND(I1139*H1139,2)</f>
        <v>0</v>
      </c>
      <c r="K1139" s="196" t="s">
        <v>244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1.2600000000000001E-3</v>
      </c>
      <c r="R1139" s="203">
        <f>Q1139*H1139</f>
        <v>0.30256127999999999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81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1138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692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08" t="s">
        <v>247</v>
      </c>
      <c r="E1141" s="230" t="s">
        <v>20</v>
      </c>
      <c r="F1141" s="231" t="s">
        <v>1139</v>
      </c>
      <c r="G1141" s="219"/>
      <c r="H1141" s="232">
        <v>95.647999999999996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2" customFormat="1" ht="13.5">
      <c r="B1142" s="206"/>
      <c r="C1142" s="207"/>
      <c r="D1142" s="208" t="s">
        <v>247</v>
      </c>
      <c r="E1142" s="209" t="s">
        <v>20</v>
      </c>
      <c r="F1142" s="210" t="s">
        <v>811</v>
      </c>
      <c r="G1142" s="207"/>
      <c r="H1142" s="211" t="s">
        <v>20</v>
      </c>
      <c r="I1142" s="212"/>
      <c r="J1142" s="207"/>
      <c r="K1142" s="207"/>
      <c r="L1142" s="213"/>
      <c r="M1142" s="214"/>
      <c r="N1142" s="215"/>
      <c r="O1142" s="215"/>
      <c r="P1142" s="215"/>
      <c r="Q1142" s="215"/>
      <c r="R1142" s="215"/>
      <c r="S1142" s="215"/>
      <c r="T1142" s="216"/>
      <c r="AT1142" s="217" t="s">
        <v>247</v>
      </c>
      <c r="AU1142" s="217" t="s">
        <v>81</v>
      </c>
      <c r="AV1142" s="12" t="s">
        <v>22</v>
      </c>
      <c r="AW1142" s="12" t="s">
        <v>37</v>
      </c>
      <c r="AX1142" s="12" t="s">
        <v>73</v>
      </c>
      <c r="AY1142" s="217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1140</v>
      </c>
      <c r="G1143" s="219"/>
      <c r="H1143" s="223">
        <v>144.47999999999999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1141</v>
      </c>
      <c r="D1144" s="194" t="s">
        <v>240</v>
      </c>
      <c r="E1144" s="195" t="s">
        <v>1142</v>
      </c>
      <c r="F1144" s="196" t="s">
        <v>1143</v>
      </c>
      <c r="G1144" s="197" t="s">
        <v>375</v>
      </c>
      <c r="H1144" s="198">
        <v>240.12799999999999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245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245</v>
      </c>
      <c r="BM1144" s="18" t="s">
        <v>1144</v>
      </c>
    </row>
    <row r="1145" spans="2:65" s="1" customFormat="1" ht="22.5" customHeight="1">
      <c r="B1145" s="35"/>
      <c r="C1145" s="194" t="s">
        <v>1145</v>
      </c>
      <c r="D1145" s="194" t="s">
        <v>240</v>
      </c>
      <c r="E1145" s="195" t="s">
        <v>1146</v>
      </c>
      <c r="F1145" s="196" t="s">
        <v>1147</v>
      </c>
      <c r="G1145" s="197" t="s">
        <v>375</v>
      </c>
      <c r="H1145" s="198">
        <v>64.356999999999999</v>
      </c>
      <c r="I1145" s="199"/>
      <c r="J1145" s="200">
        <f>ROUND(I1145*H1145,2)</f>
        <v>0</v>
      </c>
      <c r="K1145" s="196" t="s">
        <v>244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6.7000000000000002E-4</v>
      </c>
      <c r="R1145" s="203">
        <f>Q1145*H1145</f>
        <v>4.3119190000000002E-2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1148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692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20" t="s">
        <v>247</v>
      </c>
      <c r="E1147" s="221" t="s">
        <v>20</v>
      </c>
      <c r="F1147" s="222" t="s">
        <v>1149</v>
      </c>
      <c r="G1147" s="219"/>
      <c r="H1147" s="223">
        <v>64.356999999999999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" customFormat="1" ht="22.5" customHeight="1">
      <c r="B1148" s="35"/>
      <c r="C1148" s="194" t="s">
        <v>1150</v>
      </c>
      <c r="D1148" s="194" t="s">
        <v>240</v>
      </c>
      <c r="E1148" s="195" t="s">
        <v>1151</v>
      </c>
      <c r="F1148" s="196" t="s">
        <v>1152</v>
      </c>
      <c r="G1148" s="197" t="s">
        <v>375</v>
      </c>
      <c r="H1148" s="198">
        <v>64.356999999999999</v>
      </c>
      <c r="I1148" s="199"/>
      <c r="J1148" s="200">
        <f>ROUND(I1148*H1148,2)</f>
        <v>0</v>
      </c>
      <c r="K1148" s="196" t="s">
        <v>244</v>
      </c>
      <c r="L1148" s="55"/>
      <c r="M1148" s="201" t="s">
        <v>20</v>
      </c>
      <c r="N1148" s="202" t="s">
        <v>44</v>
      </c>
      <c r="O1148" s="36"/>
      <c r="P1148" s="203">
        <f>O1148*H1148</f>
        <v>0</v>
      </c>
      <c r="Q1148" s="203">
        <v>0</v>
      </c>
      <c r="R1148" s="203">
        <f>Q1148*H1148</f>
        <v>0</v>
      </c>
      <c r="S1148" s="203">
        <v>0</v>
      </c>
      <c r="T1148" s="204">
        <f>S1148*H1148</f>
        <v>0</v>
      </c>
      <c r="AR1148" s="18" t="s">
        <v>245</v>
      </c>
      <c r="AT1148" s="18" t="s">
        <v>240</v>
      </c>
      <c r="AU1148" s="18" t="s">
        <v>81</v>
      </c>
      <c r="AY1148" s="18" t="s">
        <v>238</v>
      </c>
      <c r="BE1148" s="205">
        <f>IF(N1148="základní",J1148,0)</f>
        <v>0</v>
      </c>
      <c r="BF1148" s="205">
        <f>IF(N1148="snížená",J1148,0)</f>
        <v>0</v>
      </c>
      <c r="BG1148" s="205">
        <f>IF(N1148="zákl. přenesená",J1148,0)</f>
        <v>0</v>
      </c>
      <c r="BH1148" s="205">
        <f>IF(N1148="sníž. přenesená",J1148,0)</f>
        <v>0</v>
      </c>
      <c r="BI1148" s="205">
        <f>IF(N1148="nulová",J1148,0)</f>
        <v>0</v>
      </c>
      <c r="BJ1148" s="18" t="s">
        <v>22</v>
      </c>
      <c r="BK1148" s="205">
        <f>ROUND(I1148*H1148,2)</f>
        <v>0</v>
      </c>
      <c r="BL1148" s="18" t="s">
        <v>245</v>
      </c>
      <c r="BM1148" s="18" t="s">
        <v>1153</v>
      </c>
    </row>
    <row r="1149" spans="2:65" s="1" customFormat="1" ht="22.5" customHeight="1">
      <c r="B1149" s="35"/>
      <c r="C1149" s="194" t="s">
        <v>1154</v>
      </c>
      <c r="D1149" s="194" t="s">
        <v>240</v>
      </c>
      <c r="E1149" s="195" t="s">
        <v>1155</v>
      </c>
      <c r="F1149" s="196" t="s">
        <v>1156</v>
      </c>
      <c r="G1149" s="197" t="s">
        <v>444</v>
      </c>
      <c r="H1149" s="198">
        <v>10.29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1.0519700000000001</v>
      </c>
      <c r="R1149" s="203">
        <f>Q1149*H1149</f>
        <v>10.8247713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1157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1158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1159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2" customFormat="1" ht="13.5">
      <c r="B1152" s="206"/>
      <c r="C1152" s="207"/>
      <c r="D1152" s="208" t="s">
        <v>247</v>
      </c>
      <c r="E1152" s="209" t="s">
        <v>20</v>
      </c>
      <c r="F1152" s="210" t="s">
        <v>249</v>
      </c>
      <c r="G1152" s="207"/>
      <c r="H1152" s="211" t="s">
        <v>20</v>
      </c>
      <c r="I1152" s="212"/>
      <c r="J1152" s="207"/>
      <c r="K1152" s="207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247</v>
      </c>
      <c r="AU1152" s="217" t="s">
        <v>81</v>
      </c>
      <c r="AV1152" s="12" t="s">
        <v>22</v>
      </c>
      <c r="AW1152" s="12" t="s">
        <v>37</v>
      </c>
      <c r="AX1152" s="12" t="s">
        <v>73</v>
      </c>
      <c r="AY1152" s="217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692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08" t="s">
        <v>247</v>
      </c>
      <c r="E1154" s="230" t="s">
        <v>20</v>
      </c>
      <c r="F1154" s="231" t="s">
        <v>1160</v>
      </c>
      <c r="G1154" s="219"/>
      <c r="H1154" s="232">
        <v>6.44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2" customFormat="1" ht="13.5">
      <c r="B1155" s="206"/>
      <c r="C1155" s="207"/>
      <c r="D1155" s="208" t="s">
        <v>247</v>
      </c>
      <c r="E1155" s="209" t="s">
        <v>20</v>
      </c>
      <c r="F1155" s="210" t="s">
        <v>811</v>
      </c>
      <c r="G1155" s="207"/>
      <c r="H1155" s="211" t="s">
        <v>20</v>
      </c>
      <c r="I1155" s="212"/>
      <c r="J1155" s="207"/>
      <c r="K1155" s="207"/>
      <c r="L1155" s="213"/>
      <c r="M1155" s="214"/>
      <c r="N1155" s="215"/>
      <c r="O1155" s="215"/>
      <c r="P1155" s="215"/>
      <c r="Q1155" s="215"/>
      <c r="R1155" s="215"/>
      <c r="S1155" s="215"/>
      <c r="T1155" s="216"/>
      <c r="AT1155" s="217" t="s">
        <v>247</v>
      </c>
      <c r="AU1155" s="217" t="s">
        <v>81</v>
      </c>
      <c r="AV1155" s="12" t="s">
        <v>22</v>
      </c>
      <c r="AW1155" s="12" t="s">
        <v>37</v>
      </c>
      <c r="AX1155" s="12" t="s">
        <v>73</v>
      </c>
      <c r="AY1155" s="217" t="s">
        <v>238</v>
      </c>
    </row>
    <row r="1156" spans="2:65" s="13" customFormat="1" ht="13.5">
      <c r="B1156" s="218"/>
      <c r="C1156" s="219"/>
      <c r="D1156" s="220" t="s">
        <v>247</v>
      </c>
      <c r="E1156" s="221" t="s">
        <v>20</v>
      </c>
      <c r="F1156" s="222" t="s">
        <v>1161</v>
      </c>
      <c r="G1156" s="219"/>
      <c r="H1156" s="223">
        <v>3.85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81</v>
      </c>
      <c r="AV1156" s="13" t="s">
        <v>81</v>
      </c>
      <c r="AW1156" s="13" t="s">
        <v>37</v>
      </c>
      <c r="AX1156" s="13" t="s">
        <v>73</v>
      </c>
      <c r="AY1156" s="229" t="s">
        <v>238</v>
      </c>
    </row>
    <row r="1157" spans="2:65" s="1" customFormat="1" ht="31.5" customHeight="1">
      <c r="B1157" s="35"/>
      <c r="C1157" s="194" t="s">
        <v>1162</v>
      </c>
      <c r="D1157" s="194" t="s">
        <v>240</v>
      </c>
      <c r="E1157" s="195" t="s">
        <v>1163</v>
      </c>
      <c r="F1157" s="196" t="s">
        <v>1164</v>
      </c>
      <c r="G1157" s="197" t="s">
        <v>651</v>
      </c>
      <c r="H1157" s="198">
        <v>10</v>
      </c>
      <c r="I1157" s="199"/>
      <c r="J1157" s="200">
        <f>ROUND(I1157*H1157,2)</f>
        <v>0</v>
      </c>
      <c r="K1157" s="196" t="s">
        <v>20</v>
      </c>
      <c r="L1157" s="55"/>
      <c r="M1157" s="201" t="s">
        <v>20</v>
      </c>
      <c r="N1157" s="202" t="s">
        <v>44</v>
      </c>
      <c r="O1157" s="36"/>
      <c r="P1157" s="203">
        <f>O1157*H1157</f>
        <v>0</v>
      </c>
      <c r="Q1157" s="203">
        <v>9.4299999999999995E-2</v>
      </c>
      <c r="R1157" s="203">
        <f>Q1157*H1157</f>
        <v>0.94299999999999995</v>
      </c>
      <c r="S1157" s="203">
        <v>0</v>
      </c>
      <c r="T1157" s="204">
        <f>S1157*H1157</f>
        <v>0</v>
      </c>
      <c r="AR1157" s="18" t="s">
        <v>245</v>
      </c>
      <c r="AT1157" s="18" t="s">
        <v>240</v>
      </c>
      <c r="AU1157" s="18" t="s">
        <v>81</v>
      </c>
      <c r="AY1157" s="18" t="s">
        <v>238</v>
      </c>
      <c r="BE1157" s="205">
        <f>IF(N1157="základní",J1157,0)</f>
        <v>0</v>
      </c>
      <c r="BF1157" s="205">
        <f>IF(N1157="snížená",J1157,0)</f>
        <v>0</v>
      </c>
      <c r="BG1157" s="205">
        <f>IF(N1157="zákl. přenesená",J1157,0)</f>
        <v>0</v>
      </c>
      <c r="BH1157" s="205">
        <f>IF(N1157="sníž. přenesená",J1157,0)</f>
        <v>0</v>
      </c>
      <c r="BI1157" s="205">
        <f>IF(N1157="nulová",J1157,0)</f>
        <v>0</v>
      </c>
      <c r="BJ1157" s="18" t="s">
        <v>22</v>
      </c>
      <c r="BK1157" s="205">
        <f>ROUND(I1157*H1157,2)</f>
        <v>0</v>
      </c>
      <c r="BL1157" s="18" t="s">
        <v>245</v>
      </c>
      <c r="BM1157" s="18" t="s">
        <v>1165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792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869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81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1166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20" t="s">
        <v>247</v>
      </c>
      <c r="E1162" s="221" t="s">
        <v>20</v>
      </c>
      <c r="F1162" s="222" t="s">
        <v>1167</v>
      </c>
      <c r="G1162" s="219"/>
      <c r="H1162" s="223">
        <v>10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" customFormat="1" ht="31.5" customHeight="1">
      <c r="B1163" s="35"/>
      <c r="C1163" s="194" t="s">
        <v>1168</v>
      </c>
      <c r="D1163" s="194" t="s">
        <v>240</v>
      </c>
      <c r="E1163" s="195" t="s">
        <v>1169</v>
      </c>
      <c r="F1163" s="196" t="s">
        <v>1170</v>
      </c>
      <c r="G1163" s="197" t="s">
        <v>651</v>
      </c>
      <c r="H1163" s="198">
        <v>10</v>
      </c>
      <c r="I1163" s="199"/>
      <c r="J1163" s="200">
        <f>ROUND(I1163*H1163,2)</f>
        <v>0</v>
      </c>
      <c r="K1163" s="196" t="s">
        <v>20</v>
      </c>
      <c r="L1163" s="55"/>
      <c r="M1163" s="201" t="s">
        <v>20</v>
      </c>
      <c r="N1163" s="202" t="s">
        <v>44</v>
      </c>
      <c r="O1163" s="36"/>
      <c r="P1163" s="203">
        <f>O1163*H1163</f>
        <v>0</v>
      </c>
      <c r="Q1163" s="203">
        <v>9.9699999999999997E-2</v>
      </c>
      <c r="R1163" s="203">
        <f>Q1163*H1163</f>
        <v>0.997</v>
      </c>
      <c r="S1163" s="203">
        <v>0</v>
      </c>
      <c r="T1163" s="204">
        <f>S1163*H1163</f>
        <v>0</v>
      </c>
      <c r="AR1163" s="18" t="s">
        <v>245</v>
      </c>
      <c r="AT1163" s="18" t="s">
        <v>240</v>
      </c>
      <c r="AU1163" s="18" t="s">
        <v>81</v>
      </c>
      <c r="AY1163" s="18" t="s">
        <v>238</v>
      </c>
      <c r="BE1163" s="205">
        <f>IF(N1163="základní",J1163,0)</f>
        <v>0</v>
      </c>
      <c r="BF1163" s="205">
        <f>IF(N1163="snížená",J1163,0)</f>
        <v>0</v>
      </c>
      <c r="BG1163" s="205">
        <f>IF(N1163="zákl. přenesená",J1163,0)</f>
        <v>0</v>
      </c>
      <c r="BH1163" s="205">
        <f>IF(N1163="sníž. přenesená",J1163,0)</f>
        <v>0</v>
      </c>
      <c r="BI1163" s="205">
        <f>IF(N1163="nulová",J1163,0)</f>
        <v>0</v>
      </c>
      <c r="BJ1163" s="18" t="s">
        <v>22</v>
      </c>
      <c r="BK1163" s="205">
        <f>ROUND(I1163*H1163,2)</f>
        <v>0</v>
      </c>
      <c r="BL1163" s="18" t="s">
        <v>245</v>
      </c>
      <c r="BM1163" s="18" t="s">
        <v>1171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792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869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249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1166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81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1172</v>
      </c>
      <c r="G1168" s="219"/>
      <c r="H1168" s="223">
        <v>10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1173</v>
      </c>
      <c r="D1169" s="194" t="s">
        <v>240</v>
      </c>
      <c r="E1169" s="195" t="s">
        <v>1174</v>
      </c>
      <c r="F1169" s="196" t="s">
        <v>1175</v>
      </c>
      <c r="G1169" s="197" t="s">
        <v>375</v>
      </c>
      <c r="H1169" s="198">
        <v>136.01300000000001</v>
      </c>
      <c r="I1169" s="199"/>
      <c r="J1169" s="200">
        <f>ROUND(I1169*H1169,2)</f>
        <v>0</v>
      </c>
      <c r="K1169" s="196" t="s">
        <v>20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9.2319999999999999E-2</v>
      </c>
      <c r="R1169" s="203">
        <f>Q1169*H1169</f>
        <v>12.556720160000001</v>
      </c>
      <c r="S1169" s="203">
        <v>0</v>
      </c>
      <c r="T1169" s="204">
        <f>S1169*H1169</f>
        <v>0</v>
      </c>
      <c r="AR1169" s="18" t="s">
        <v>245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245</v>
      </c>
      <c r="BM1169" s="18" t="s">
        <v>1176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249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13.5">
      <c r="B1172" s="206"/>
      <c r="C1172" s="207"/>
      <c r="D1172" s="208" t="s">
        <v>247</v>
      </c>
      <c r="E1172" s="209" t="s">
        <v>20</v>
      </c>
      <c r="F1172" s="210" t="s">
        <v>692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81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1177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81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3" customFormat="1" ht="13.5">
      <c r="B1174" s="218"/>
      <c r="C1174" s="219"/>
      <c r="D1174" s="208" t="s">
        <v>247</v>
      </c>
      <c r="E1174" s="230" t="s">
        <v>20</v>
      </c>
      <c r="F1174" s="231" t="s">
        <v>1178</v>
      </c>
      <c r="G1174" s="219"/>
      <c r="H1174" s="232">
        <v>12.907999999999999</v>
      </c>
      <c r="I1174" s="224"/>
      <c r="J1174" s="219"/>
      <c r="K1174" s="219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247</v>
      </c>
      <c r="AU1174" s="229" t="s">
        <v>81</v>
      </c>
      <c r="AV1174" s="13" t="s">
        <v>81</v>
      </c>
      <c r="AW1174" s="13" t="s">
        <v>37</v>
      </c>
      <c r="AX1174" s="13" t="s">
        <v>73</v>
      </c>
      <c r="AY1174" s="229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9.8699999999999992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4.05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2" customFormat="1" ht="13.5">
      <c r="B1178" s="206"/>
      <c r="C1178" s="207"/>
      <c r="D1178" s="208" t="s">
        <v>247</v>
      </c>
      <c r="E1178" s="209" t="s">
        <v>20</v>
      </c>
      <c r="F1178" s="210" t="s">
        <v>1182</v>
      </c>
      <c r="G1178" s="207"/>
      <c r="H1178" s="211" t="s">
        <v>20</v>
      </c>
      <c r="I1178" s="212"/>
      <c r="J1178" s="207"/>
      <c r="K1178" s="207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247</v>
      </c>
      <c r="AU1178" s="217" t="s">
        <v>81</v>
      </c>
      <c r="AV1178" s="12" t="s">
        <v>22</v>
      </c>
      <c r="AW1178" s="12" t="s">
        <v>37</v>
      </c>
      <c r="AX1178" s="12" t="s">
        <v>73</v>
      </c>
      <c r="AY1178" s="217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1183</v>
      </c>
      <c r="G1179" s="219"/>
      <c r="H1179" s="232">
        <v>22.68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1184</v>
      </c>
      <c r="G1180" s="219"/>
      <c r="H1180" s="232">
        <v>43.77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811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81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13.5">
      <c r="B1182" s="206"/>
      <c r="C1182" s="207"/>
      <c r="D1182" s="208" t="s">
        <v>247</v>
      </c>
      <c r="E1182" s="209" t="s">
        <v>20</v>
      </c>
      <c r="F1182" s="210" t="s">
        <v>1182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81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3" customFormat="1" ht="13.5">
      <c r="B1183" s="218"/>
      <c r="C1183" s="219"/>
      <c r="D1183" s="208" t="s">
        <v>247</v>
      </c>
      <c r="E1183" s="230" t="s">
        <v>20</v>
      </c>
      <c r="F1183" s="231" t="s">
        <v>1185</v>
      </c>
      <c r="G1183" s="219"/>
      <c r="H1183" s="232">
        <v>11.88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1186</v>
      </c>
      <c r="G1184" s="219"/>
      <c r="H1184" s="232">
        <v>23.76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1187</v>
      </c>
      <c r="G1185" s="219"/>
      <c r="H1185" s="223">
        <v>7.0949999999999998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" customFormat="1" ht="22.5" customHeight="1">
      <c r="B1186" s="35"/>
      <c r="C1186" s="194" t="s">
        <v>1188</v>
      </c>
      <c r="D1186" s="194" t="s">
        <v>240</v>
      </c>
      <c r="E1186" s="195" t="s">
        <v>1189</v>
      </c>
      <c r="F1186" s="196" t="s">
        <v>1190</v>
      </c>
      <c r="G1186" s="197" t="s">
        <v>375</v>
      </c>
      <c r="H1186" s="198">
        <v>1492.21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0.11669</v>
      </c>
      <c r="R1186" s="203">
        <f>Q1186*H1186</f>
        <v>174.12598490000002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81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1191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792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81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692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1192</v>
      </c>
      <c r="G1190" s="219"/>
      <c r="H1190" s="232">
        <v>2.93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68.188999999999993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1194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81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99.15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65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87.977000000000004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65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109.476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128.51599999999999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08" t="s">
        <v>247</v>
      </c>
      <c r="E1197" s="230" t="s">
        <v>20</v>
      </c>
      <c r="F1197" s="231" t="s">
        <v>1199</v>
      </c>
      <c r="G1197" s="219"/>
      <c r="H1197" s="232">
        <v>3.84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3" customFormat="1" ht="13.5">
      <c r="B1198" s="218"/>
      <c r="C1198" s="219"/>
      <c r="D1198" s="208" t="s">
        <v>247</v>
      </c>
      <c r="E1198" s="230" t="s">
        <v>20</v>
      </c>
      <c r="F1198" s="231" t="s">
        <v>1200</v>
      </c>
      <c r="G1198" s="219"/>
      <c r="H1198" s="232">
        <v>22.463000000000001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65" s="12" customFormat="1" ht="13.5">
      <c r="B1199" s="206"/>
      <c r="C1199" s="207"/>
      <c r="D1199" s="208" t="s">
        <v>247</v>
      </c>
      <c r="E1199" s="209" t="s">
        <v>20</v>
      </c>
      <c r="F1199" s="210" t="s">
        <v>1180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65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3.92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1202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3" customFormat="1" ht="13.5">
      <c r="B1202" s="218"/>
      <c r="C1202" s="219"/>
      <c r="D1202" s="208" t="s">
        <v>247</v>
      </c>
      <c r="E1202" s="230" t="s">
        <v>20</v>
      </c>
      <c r="F1202" s="231" t="s">
        <v>1203</v>
      </c>
      <c r="G1202" s="219"/>
      <c r="H1202" s="232">
        <v>20.100000000000001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51" s="12" customFormat="1" ht="13.5">
      <c r="B1203" s="206"/>
      <c r="C1203" s="207"/>
      <c r="D1203" s="208" t="s">
        <v>247</v>
      </c>
      <c r="E1203" s="209" t="s">
        <v>20</v>
      </c>
      <c r="F1203" s="210" t="s">
        <v>811</v>
      </c>
      <c r="G1203" s="207"/>
      <c r="H1203" s="211" t="s">
        <v>20</v>
      </c>
      <c r="I1203" s="212"/>
      <c r="J1203" s="207"/>
      <c r="K1203" s="207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247</v>
      </c>
      <c r="AU1203" s="217" t="s">
        <v>81</v>
      </c>
      <c r="AV1203" s="12" t="s">
        <v>22</v>
      </c>
      <c r="AW1203" s="12" t="s">
        <v>37</v>
      </c>
      <c r="AX1203" s="12" t="s">
        <v>73</v>
      </c>
      <c r="AY1203" s="217" t="s">
        <v>238</v>
      </c>
    </row>
    <row r="1204" spans="2:51" s="12" customFormat="1" ht="13.5">
      <c r="B1204" s="206"/>
      <c r="C1204" s="207"/>
      <c r="D1204" s="208" t="s">
        <v>247</v>
      </c>
      <c r="E1204" s="209" t="s">
        <v>20</v>
      </c>
      <c r="F1204" s="210" t="s">
        <v>1177</v>
      </c>
      <c r="G1204" s="207"/>
      <c r="H1204" s="211" t="s">
        <v>20</v>
      </c>
      <c r="I1204" s="212"/>
      <c r="J1204" s="207"/>
      <c r="K1204" s="207"/>
      <c r="L1204" s="213"/>
      <c r="M1204" s="214"/>
      <c r="N1204" s="215"/>
      <c r="O1204" s="215"/>
      <c r="P1204" s="215"/>
      <c r="Q1204" s="215"/>
      <c r="R1204" s="215"/>
      <c r="S1204" s="215"/>
      <c r="T1204" s="216"/>
      <c r="AT1204" s="217" t="s">
        <v>247</v>
      </c>
      <c r="AU1204" s="217" t="s">
        <v>81</v>
      </c>
      <c r="AV1204" s="12" t="s">
        <v>22</v>
      </c>
      <c r="AW1204" s="12" t="s">
        <v>37</v>
      </c>
      <c r="AX1204" s="12" t="s">
        <v>73</v>
      </c>
      <c r="AY1204" s="217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42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11.573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13.83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62.143000000000001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16.917999999999999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11.718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13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20.93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84.138000000000005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40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363.096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45.31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3" customFormat="1" ht="13.5">
      <c r="B1215" s="218"/>
      <c r="C1215" s="219"/>
      <c r="D1215" s="208" t="s">
        <v>247</v>
      </c>
      <c r="E1215" s="230" t="s">
        <v>20</v>
      </c>
      <c r="F1215" s="231" t="s">
        <v>1214</v>
      </c>
      <c r="G1215" s="219"/>
      <c r="H1215" s="232">
        <v>16.170000000000002</v>
      </c>
      <c r="I1215" s="224"/>
      <c r="J1215" s="219"/>
      <c r="K1215" s="219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247</v>
      </c>
      <c r="AU1215" s="229" t="s">
        <v>81</v>
      </c>
      <c r="AV1215" s="13" t="s">
        <v>81</v>
      </c>
      <c r="AW1215" s="13" t="s">
        <v>37</v>
      </c>
      <c r="AX1215" s="13" t="s">
        <v>73</v>
      </c>
      <c r="AY1215" s="229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1215</v>
      </c>
      <c r="G1216" s="219"/>
      <c r="H1216" s="232">
        <v>7.2030000000000003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2" customFormat="1" ht="13.5">
      <c r="B1217" s="206"/>
      <c r="C1217" s="207"/>
      <c r="D1217" s="208" t="s">
        <v>247</v>
      </c>
      <c r="E1217" s="209" t="s">
        <v>20</v>
      </c>
      <c r="F1217" s="210" t="s">
        <v>1194</v>
      </c>
      <c r="G1217" s="207"/>
      <c r="H1217" s="211" t="s">
        <v>20</v>
      </c>
      <c r="I1217" s="212"/>
      <c r="J1217" s="207"/>
      <c r="K1217" s="207"/>
      <c r="L1217" s="213"/>
      <c r="M1217" s="214"/>
      <c r="N1217" s="215"/>
      <c r="O1217" s="215"/>
      <c r="P1217" s="215"/>
      <c r="Q1217" s="215"/>
      <c r="R1217" s="215"/>
      <c r="S1217" s="215"/>
      <c r="T1217" s="216"/>
      <c r="AT1217" s="217" t="s">
        <v>247</v>
      </c>
      <c r="AU1217" s="217" t="s">
        <v>81</v>
      </c>
      <c r="AV1217" s="12" t="s">
        <v>22</v>
      </c>
      <c r="AW1217" s="12" t="s">
        <v>37</v>
      </c>
      <c r="AX1217" s="12" t="s">
        <v>73</v>
      </c>
      <c r="AY1217" s="217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141.77000000000001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08" t="s">
        <v>247</v>
      </c>
      <c r="E1219" s="230" t="s">
        <v>20</v>
      </c>
      <c r="F1219" s="231" t="s">
        <v>1217</v>
      </c>
      <c r="G1219" s="219"/>
      <c r="H1219" s="232">
        <v>14.445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1218</v>
      </c>
      <c r="G1220" s="219"/>
      <c r="H1220" s="232">
        <v>6.92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1180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1219</v>
      </c>
      <c r="G1222" s="219"/>
      <c r="H1222" s="232">
        <v>58.244999999999997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08" t="s">
        <v>247</v>
      </c>
      <c r="E1223" s="230" t="s">
        <v>20</v>
      </c>
      <c r="F1223" s="231" t="s">
        <v>1220</v>
      </c>
      <c r="G1223" s="219"/>
      <c r="H1223" s="232">
        <v>7.74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2" customFormat="1" ht="13.5">
      <c r="B1224" s="206"/>
      <c r="C1224" s="207"/>
      <c r="D1224" s="208" t="s">
        <v>247</v>
      </c>
      <c r="E1224" s="209" t="s">
        <v>20</v>
      </c>
      <c r="F1224" s="210" t="s">
        <v>1202</v>
      </c>
      <c r="G1224" s="207"/>
      <c r="H1224" s="211" t="s">
        <v>20</v>
      </c>
      <c r="I1224" s="212"/>
      <c r="J1224" s="207"/>
      <c r="K1224" s="207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247</v>
      </c>
      <c r="AU1224" s="217" t="s">
        <v>81</v>
      </c>
      <c r="AV1224" s="12" t="s">
        <v>22</v>
      </c>
      <c r="AW1224" s="12" t="s">
        <v>37</v>
      </c>
      <c r="AX1224" s="12" t="s">
        <v>73</v>
      </c>
      <c r="AY1224" s="217" t="s">
        <v>238</v>
      </c>
    </row>
    <row r="1225" spans="2:65" s="13" customFormat="1" ht="13.5">
      <c r="B1225" s="218"/>
      <c r="C1225" s="219"/>
      <c r="D1225" s="220" t="s">
        <v>247</v>
      </c>
      <c r="E1225" s="221" t="s">
        <v>20</v>
      </c>
      <c r="F1225" s="222" t="s">
        <v>1221</v>
      </c>
      <c r="G1225" s="219"/>
      <c r="H1225" s="223">
        <v>21.5</v>
      </c>
      <c r="I1225" s="224"/>
      <c r="J1225" s="219"/>
      <c r="K1225" s="219"/>
      <c r="L1225" s="225"/>
      <c r="M1225" s="226"/>
      <c r="N1225" s="227"/>
      <c r="O1225" s="227"/>
      <c r="P1225" s="227"/>
      <c r="Q1225" s="227"/>
      <c r="R1225" s="227"/>
      <c r="S1225" s="227"/>
      <c r="T1225" s="228"/>
      <c r="AT1225" s="229" t="s">
        <v>247</v>
      </c>
      <c r="AU1225" s="229" t="s">
        <v>81</v>
      </c>
      <c r="AV1225" s="13" t="s">
        <v>81</v>
      </c>
      <c r="AW1225" s="13" t="s">
        <v>37</v>
      </c>
      <c r="AX1225" s="13" t="s">
        <v>73</v>
      </c>
      <c r="AY1225" s="229" t="s">
        <v>238</v>
      </c>
    </row>
    <row r="1226" spans="2:65" s="1" customFormat="1" ht="22.5" customHeight="1">
      <c r="B1226" s="35"/>
      <c r="C1226" s="194" t="s">
        <v>1222</v>
      </c>
      <c r="D1226" s="194" t="s">
        <v>240</v>
      </c>
      <c r="E1226" s="195" t="s">
        <v>1223</v>
      </c>
      <c r="F1226" s="196" t="s">
        <v>1224</v>
      </c>
      <c r="G1226" s="197" t="s">
        <v>375</v>
      </c>
      <c r="H1226" s="198">
        <v>1136.444</v>
      </c>
      <c r="I1226" s="199"/>
      <c r="J1226" s="200">
        <f>ROUND(I1226*H1226,2)</f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>O1226*H1226</f>
        <v>0</v>
      </c>
      <c r="Q1226" s="203">
        <v>0.1434</v>
      </c>
      <c r="R1226" s="203">
        <f>Q1226*H1226</f>
        <v>162.9660696</v>
      </c>
      <c r="S1226" s="203">
        <v>0</v>
      </c>
      <c r="T1226" s="204">
        <f>S1226*H1226</f>
        <v>0</v>
      </c>
      <c r="AR1226" s="18" t="s">
        <v>245</v>
      </c>
      <c r="AT1226" s="18" t="s">
        <v>240</v>
      </c>
      <c r="AU1226" s="18" t="s">
        <v>81</v>
      </c>
      <c r="AY1226" s="18" t="s">
        <v>238</v>
      </c>
      <c r="BE1226" s="205">
        <f>IF(N1226="základní",J1226,0)</f>
        <v>0</v>
      </c>
      <c r="BF1226" s="205">
        <f>IF(N1226="snížená",J1226,0)</f>
        <v>0</v>
      </c>
      <c r="BG1226" s="205">
        <f>IF(N1226="zákl. přenesená",J1226,0)</f>
        <v>0</v>
      </c>
      <c r="BH1226" s="205">
        <f>IF(N1226="sníž. přenesená",J1226,0)</f>
        <v>0</v>
      </c>
      <c r="BI1226" s="205">
        <f>IF(N1226="nulová",J1226,0)</f>
        <v>0</v>
      </c>
      <c r="BJ1226" s="18" t="s">
        <v>22</v>
      </c>
      <c r="BK1226" s="205">
        <f>ROUND(I1226*H1226,2)</f>
        <v>0</v>
      </c>
      <c r="BL1226" s="18" t="s">
        <v>245</v>
      </c>
      <c r="BM1226" s="18" t="s">
        <v>1225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792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2" customFormat="1" ht="13.5">
      <c r="B1228" s="206"/>
      <c r="C1228" s="207"/>
      <c r="D1228" s="208" t="s">
        <v>247</v>
      </c>
      <c r="E1228" s="209" t="s">
        <v>20</v>
      </c>
      <c r="F1228" s="210" t="s">
        <v>249</v>
      </c>
      <c r="G1228" s="207"/>
      <c r="H1228" s="211" t="s">
        <v>20</v>
      </c>
      <c r="I1228" s="212"/>
      <c r="J1228" s="207"/>
      <c r="K1228" s="207"/>
      <c r="L1228" s="213"/>
      <c r="M1228" s="214"/>
      <c r="N1228" s="215"/>
      <c r="O1228" s="215"/>
      <c r="P1228" s="215"/>
      <c r="Q1228" s="215"/>
      <c r="R1228" s="215"/>
      <c r="S1228" s="215"/>
      <c r="T1228" s="216"/>
      <c r="AT1228" s="217" t="s">
        <v>247</v>
      </c>
      <c r="AU1228" s="217" t="s">
        <v>81</v>
      </c>
      <c r="AV1228" s="12" t="s">
        <v>22</v>
      </c>
      <c r="AW1228" s="12" t="s">
        <v>37</v>
      </c>
      <c r="AX1228" s="12" t="s">
        <v>73</v>
      </c>
      <c r="AY1228" s="217" t="s">
        <v>238</v>
      </c>
    </row>
    <row r="1229" spans="2:65" s="12" customFormat="1" ht="13.5">
      <c r="B1229" s="206"/>
      <c r="C1229" s="207"/>
      <c r="D1229" s="208" t="s">
        <v>247</v>
      </c>
      <c r="E1229" s="209" t="s">
        <v>20</v>
      </c>
      <c r="F1229" s="210" t="s">
        <v>692</v>
      </c>
      <c r="G1229" s="207"/>
      <c r="H1229" s="211" t="s">
        <v>20</v>
      </c>
      <c r="I1229" s="212"/>
      <c r="J1229" s="207"/>
      <c r="K1229" s="207"/>
      <c r="L1229" s="213"/>
      <c r="M1229" s="214"/>
      <c r="N1229" s="215"/>
      <c r="O1229" s="215"/>
      <c r="P1229" s="215"/>
      <c r="Q1229" s="215"/>
      <c r="R1229" s="215"/>
      <c r="S1229" s="215"/>
      <c r="T1229" s="216"/>
      <c r="AT1229" s="217" t="s">
        <v>247</v>
      </c>
      <c r="AU1229" s="217" t="s">
        <v>81</v>
      </c>
      <c r="AV1229" s="12" t="s">
        <v>22</v>
      </c>
      <c r="AW1229" s="12" t="s">
        <v>37</v>
      </c>
      <c r="AX1229" s="12" t="s">
        <v>73</v>
      </c>
      <c r="AY1229" s="217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1.85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3.7189999999999999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11.073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14.271000000000001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3.6179999999999999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3" customFormat="1" ht="13.5">
      <c r="B1235" s="218"/>
      <c r="C1235" s="219"/>
      <c r="D1235" s="208" t="s">
        <v>247</v>
      </c>
      <c r="E1235" s="230" t="s">
        <v>20</v>
      </c>
      <c r="F1235" s="231" t="s">
        <v>1231</v>
      </c>
      <c r="G1235" s="219"/>
      <c r="H1235" s="232">
        <v>3.6179999999999999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1232</v>
      </c>
      <c r="G1236" s="219"/>
      <c r="H1236" s="232">
        <v>38.390999999999998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2" customFormat="1" ht="13.5">
      <c r="B1237" s="206"/>
      <c r="C1237" s="207"/>
      <c r="D1237" s="208" t="s">
        <v>247</v>
      </c>
      <c r="E1237" s="209" t="s">
        <v>20</v>
      </c>
      <c r="F1237" s="210" t="s">
        <v>811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81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57.62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7.74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105.333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8.2780000000000005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4.125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10.78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177.68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45.31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13.5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23.22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155.13999999999999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27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192.25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6.6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08" t="s">
        <v>247</v>
      </c>
      <c r="E1250" s="230" t="s">
        <v>20</v>
      </c>
      <c r="F1250" s="231" t="s">
        <v>1245</v>
      </c>
      <c r="G1250" s="219"/>
      <c r="H1250" s="232">
        <v>123.88500000000001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3" customFormat="1" ht="13.5">
      <c r="B1251" s="218"/>
      <c r="C1251" s="219"/>
      <c r="D1251" s="208" t="s">
        <v>247</v>
      </c>
      <c r="E1251" s="230" t="s">
        <v>20</v>
      </c>
      <c r="F1251" s="231" t="s">
        <v>1246</v>
      </c>
      <c r="G1251" s="219"/>
      <c r="H1251" s="232">
        <v>94.363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3" customFormat="1" ht="13.5">
      <c r="B1252" s="218"/>
      <c r="C1252" s="219"/>
      <c r="D1252" s="220" t="s">
        <v>247</v>
      </c>
      <c r="E1252" s="221" t="s">
        <v>20</v>
      </c>
      <c r="F1252" s="222" t="s">
        <v>1247</v>
      </c>
      <c r="G1252" s="219"/>
      <c r="H1252" s="223">
        <v>47.58</v>
      </c>
      <c r="I1252" s="224"/>
      <c r="J1252" s="219"/>
      <c r="K1252" s="219"/>
      <c r="L1252" s="225"/>
      <c r="M1252" s="226"/>
      <c r="N1252" s="227"/>
      <c r="O1252" s="227"/>
      <c r="P1252" s="227"/>
      <c r="Q1252" s="227"/>
      <c r="R1252" s="227"/>
      <c r="S1252" s="227"/>
      <c r="T1252" s="228"/>
      <c r="AT1252" s="229" t="s">
        <v>247</v>
      </c>
      <c r="AU1252" s="229" t="s">
        <v>81</v>
      </c>
      <c r="AV1252" s="13" t="s">
        <v>81</v>
      </c>
      <c r="AW1252" s="13" t="s">
        <v>37</v>
      </c>
      <c r="AX1252" s="13" t="s">
        <v>73</v>
      </c>
      <c r="AY1252" s="229" t="s">
        <v>238</v>
      </c>
    </row>
    <row r="1253" spans="2:65" s="1" customFormat="1" ht="22.5" customHeight="1">
      <c r="B1253" s="35"/>
      <c r="C1253" s="194" t="s">
        <v>1248</v>
      </c>
      <c r="D1253" s="194" t="s">
        <v>240</v>
      </c>
      <c r="E1253" s="195" t="s">
        <v>1249</v>
      </c>
      <c r="F1253" s="196" t="s">
        <v>1250</v>
      </c>
      <c r="G1253" s="197" t="s">
        <v>375</v>
      </c>
      <c r="H1253" s="198">
        <v>32.1</v>
      </c>
      <c r="I1253" s="199"/>
      <c r="J1253" s="200">
        <f>ROUND(I1253*H1253,2)</f>
        <v>0</v>
      </c>
      <c r="K1253" s="196" t="s">
        <v>244</v>
      </c>
      <c r="L1253" s="55"/>
      <c r="M1253" s="201" t="s">
        <v>20</v>
      </c>
      <c r="N1253" s="202" t="s">
        <v>44</v>
      </c>
      <c r="O1253" s="36"/>
      <c r="P1253" s="203">
        <f>O1253*H1253</f>
        <v>0</v>
      </c>
      <c r="Q1253" s="203">
        <v>0.32594000000000001</v>
      </c>
      <c r="R1253" s="203">
        <f>Q1253*H1253</f>
        <v>10.462674000000002</v>
      </c>
      <c r="S1253" s="203">
        <v>0</v>
      </c>
      <c r="T1253" s="204">
        <f>S1253*H1253</f>
        <v>0</v>
      </c>
      <c r="AR1253" s="18" t="s">
        <v>245</v>
      </c>
      <c r="AT1253" s="18" t="s">
        <v>240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245</v>
      </c>
      <c r="BM1253" s="18" t="s">
        <v>1251</v>
      </c>
    </row>
    <row r="1254" spans="2:65" s="12" customFormat="1" ht="27">
      <c r="B1254" s="206"/>
      <c r="C1254" s="207"/>
      <c r="D1254" s="208" t="s">
        <v>247</v>
      </c>
      <c r="E1254" s="209" t="s">
        <v>20</v>
      </c>
      <c r="F1254" s="210" t="s">
        <v>671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249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2" customFormat="1" ht="13.5">
      <c r="B1256" s="206"/>
      <c r="C1256" s="207"/>
      <c r="D1256" s="208" t="s">
        <v>247</v>
      </c>
      <c r="E1256" s="209" t="s">
        <v>20</v>
      </c>
      <c r="F1256" s="210" t="s">
        <v>1252</v>
      </c>
      <c r="G1256" s="207"/>
      <c r="H1256" s="211" t="s">
        <v>20</v>
      </c>
      <c r="I1256" s="212"/>
      <c r="J1256" s="207"/>
      <c r="K1256" s="207"/>
      <c r="L1256" s="213"/>
      <c r="M1256" s="214"/>
      <c r="N1256" s="215"/>
      <c r="O1256" s="215"/>
      <c r="P1256" s="215"/>
      <c r="Q1256" s="215"/>
      <c r="R1256" s="215"/>
      <c r="S1256" s="215"/>
      <c r="T1256" s="216"/>
      <c r="AT1256" s="217" t="s">
        <v>247</v>
      </c>
      <c r="AU1256" s="217" t="s">
        <v>81</v>
      </c>
      <c r="AV1256" s="12" t="s">
        <v>22</v>
      </c>
      <c r="AW1256" s="12" t="s">
        <v>37</v>
      </c>
      <c r="AX1256" s="12" t="s">
        <v>73</v>
      </c>
      <c r="AY1256" s="217" t="s">
        <v>238</v>
      </c>
    </row>
    <row r="1257" spans="2:65" s="12" customFormat="1" ht="13.5">
      <c r="B1257" s="206"/>
      <c r="C1257" s="207"/>
      <c r="D1257" s="208" t="s">
        <v>247</v>
      </c>
      <c r="E1257" s="209" t="s">
        <v>20</v>
      </c>
      <c r="F1257" s="210" t="s">
        <v>666</v>
      </c>
      <c r="G1257" s="207"/>
      <c r="H1257" s="211" t="s">
        <v>20</v>
      </c>
      <c r="I1257" s="212"/>
      <c r="J1257" s="207"/>
      <c r="K1257" s="207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247</v>
      </c>
      <c r="AU1257" s="217" t="s">
        <v>81</v>
      </c>
      <c r="AV1257" s="12" t="s">
        <v>22</v>
      </c>
      <c r="AW1257" s="12" t="s">
        <v>37</v>
      </c>
      <c r="AX1257" s="12" t="s">
        <v>73</v>
      </c>
      <c r="AY1257" s="217" t="s">
        <v>238</v>
      </c>
    </row>
    <row r="1258" spans="2:65" s="13" customFormat="1" ht="13.5">
      <c r="B1258" s="218"/>
      <c r="C1258" s="219"/>
      <c r="D1258" s="220" t="s">
        <v>247</v>
      </c>
      <c r="E1258" s="221" t="s">
        <v>20</v>
      </c>
      <c r="F1258" s="222" t="s">
        <v>1253</v>
      </c>
      <c r="G1258" s="219"/>
      <c r="H1258" s="223">
        <v>32.1</v>
      </c>
      <c r="I1258" s="224"/>
      <c r="J1258" s="219"/>
      <c r="K1258" s="219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247</v>
      </c>
      <c r="AU1258" s="229" t="s">
        <v>81</v>
      </c>
      <c r="AV1258" s="13" t="s">
        <v>81</v>
      </c>
      <c r="AW1258" s="13" t="s">
        <v>37</v>
      </c>
      <c r="AX1258" s="13" t="s">
        <v>73</v>
      </c>
      <c r="AY1258" s="229" t="s">
        <v>238</v>
      </c>
    </row>
    <row r="1259" spans="2:65" s="1" customFormat="1" ht="22.5" customHeight="1">
      <c r="B1259" s="35"/>
      <c r="C1259" s="194" t="s">
        <v>1254</v>
      </c>
      <c r="D1259" s="194" t="s">
        <v>240</v>
      </c>
      <c r="E1259" s="195" t="s">
        <v>1255</v>
      </c>
      <c r="F1259" s="196" t="s">
        <v>1256</v>
      </c>
      <c r="G1259" s="197" t="s">
        <v>517</v>
      </c>
      <c r="H1259" s="198">
        <v>7.35</v>
      </c>
      <c r="I1259" s="199"/>
      <c r="J1259" s="200">
        <f>ROUND(I1259*H1259,2)</f>
        <v>0</v>
      </c>
      <c r="K1259" s="196" t="s">
        <v>244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8.0000000000000007E-5</v>
      </c>
      <c r="R1259" s="203">
        <f>Q1259*H1259</f>
        <v>5.8799999999999998E-4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81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1257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792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692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1177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81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08" t="s">
        <v>247</v>
      </c>
      <c r="E1264" s="230" t="s">
        <v>20</v>
      </c>
      <c r="F1264" s="231" t="s">
        <v>1258</v>
      </c>
      <c r="G1264" s="219"/>
      <c r="H1264" s="232">
        <v>3.55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3" customFormat="1" ht="13.5">
      <c r="B1265" s="218"/>
      <c r="C1265" s="219"/>
      <c r="D1265" s="208" t="s">
        <v>247</v>
      </c>
      <c r="E1265" s="230" t="s">
        <v>20</v>
      </c>
      <c r="F1265" s="231" t="s">
        <v>1259</v>
      </c>
      <c r="G1265" s="219"/>
      <c r="H1265" s="232">
        <v>2.8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2" customFormat="1" ht="13.5">
      <c r="B1266" s="206"/>
      <c r="C1266" s="207"/>
      <c r="D1266" s="208" t="s">
        <v>247</v>
      </c>
      <c r="E1266" s="209" t="s">
        <v>20</v>
      </c>
      <c r="F1266" s="210" t="s">
        <v>1180</v>
      </c>
      <c r="G1266" s="207"/>
      <c r="H1266" s="211" t="s">
        <v>20</v>
      </c>
      <c r="I1266" s="212"/>
      <c r="J1266" s="207"/>
      <c r="K1266" s="207"/>
      <c r="L1266" s="213"/>
      <c r="M1266" s="214"/>
      <c r="N1266" s="215"/>
      <c r="O1266" s="215"/>
      <c r="P1266" s="215"/>
      <c r="Q1266" s="215"/>
      <c r="R1266" s="215"/>
      <c r="S1266" s="215"/>
      <c r="T1266" s="216"/>
      <c r="AT1266" s="217" t="s">
        <v>247</v>
      </c>
      <c r="AU1266" s="217" t="s">
        <v>81</v>
      </c>
      <c r="AV1266" s="12" t="s">
        <v>22</v>
      </c>
      <c r="AW1266" s="12" t="s">
        <v>37</v>
      </c>
      <c r="AX1266" s="12" t="s">
        <v>73</v>
      </c>
      <c r="AY1266" s="217" t="s">
        <v>238</v>
      </c>
    </row>
    <row r="1267" spans="2:65" s="13" customFormat="1" ht="13.5">
      <c r="B1267" s="218"/>
      <c r="C1267" s="219"/>
      <c r="D1267" s="220" t="s">
        <v>247</v>
      </c>
      <c r="E1267" s="221" t="s">
        <v>20</v>
      </c>
      <c r="F1267" s="222" t="s">
        <v>1260</v>
      </c>
      <c r="G1267" s="219"/>
      <c r="H1267" s="223">
        <v>1</v>
      </c>
      <c r="I1267" s="224"/>
      <c r="J1267" s="219"/>
      <c r="K1267" s="219"/>
      <c r="L1267" s="225"/>
      <c r="M1267" s="226"/>
      <c r="N1267" s="227"/>
      <c r="O1267" s="227"/>
      <c r="P1267" s="227"/>
      <c r="Q1267" s="227"/>
      <c r="R1267" s="227"/>
      <c r="S1267" s="227"/>
      <c r="T1267" s="228"/>
      <c r="AT1267" s="229" t="s">
        <v>247</v>
      </c>
      <c r="AU1267" s="229" t="s">
        <v>81</v>
      </c>
      <c r="AV1267" s="13" t="s">
        <v>81</v>
      </c>
      <c r="AW1267" s="13" t="s">
        <v>37</v>
      </c>
      <c r="AX1267" s="13" t="s">
        <v>73</v>
      </c>
      <c r="AY1267" s="229" t="s">
        <v>238</v>
      </c>
    </row>
    <row r="1268" spans="2:65" s="1" customFormat="1" ht="22.5" customHeight="1">
      <c r="B1268" s="35"/>
      <c r="C1268" s="194" t="s">
        <v>1261</v>
      </c>
      <c r="D1268" s="194" t="s">
        <v>240</v>
      </c>
      <c r="E1268" s="195" t="s">
        <v>1262</v>
      </c>
      <c r="F1268" s="196" t="s">
        <v>1263</v>
      </c>
      <c r="G1268" s="197" t="s">
        <v>517</v>
      </c>
      <c r="H1268" s="198">
        <v>760.18499999999995</v>
      </c>
      <c r="I1268" s="199"/>
      <c r="J1268" s="200">
        <f>ROUND(I1268*H1268,2)</f>
        <v>0</v>
      </c>
      <c r="K1268" s="196" t="s">
        <v>244</v>
      </c>
      <c r="L1268" s="55"/>
      <c r="M1268" s="201" t="s">
        <v>20</v>
      </c>
      <c r="N1268" s="202" t="s">
        <v>44</v>
      </c>
      <c r="O1268" s="36"/>
      <c r="P1268" s="203">
        <f>O1268*H1268</f>
        <v>0</v>
      </c>
      <c r="Q1268" s="203">
        <v>1.2E-4</v>
      </c>
      <c r="R1268" s="203">
        <f>Q1268*H1268</f>
        <v>9.1222199999999989E-2</v>
      </c>
      <c r="S1268" s="203">
        <v>0</v>
      </c>
      <c r="T1268" s="204">
        <f>S1268*H1268</f>
        <v>0</v>
      </c>
      <c r="AR1268" s="18" t="s">
        <v>245</v>
      </c>
      <c r="AT1268" s="18" t="s">
        <v>240</v>
      </c>
      <c r="AU1268" s="18" t="s">
        <v>81</v>
      </c>
      <c r="AY1268" s="18" t="s">
        <v>238</v>
      </c>
      <c r="BE1268" s="205">
        <f>IF(N1268="základní",J1268,0)</f>
        <v>0</v>
      </c>
      <c r="BF1268" s="205">
        <f>IF(N1268="snížená",J1268,0)</f>
        <v>0</v>
      </c>
      <c r="BG1268" s="205">
        <f>IF(N1268="zákl. přenesená",J1268,0)</f>
        <v>0</v>
      </c>
      <c r="BH1268" s="205">
        <f>IF(N1268="sníž. přenesená",J1268,0)</f>
        <v>0</v>
      </c>
      <c r="BI1268" s="205">
        <f>IF(N1268="nulová",J1268,0)</f>
        <v>0</v>
      </c>
      <c r="BJ1268" s="18" t="s">
        <v>22</v>
      </c>
      <c r="BK1268" s="205">
        <f>ROUND(I1268*H1268,2)</f>
        <v>0</v>
      </c>
      <c r="BL1268" s="18" t="s">
        <v>245</v>
      </c>
      <c r="BM1268" s="18" t="s">
        <v>1264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792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249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2" customFormat="1" ht="13.5">
      <c r="B1271" s="206"/>
      <c r="C1271" s="207"/>
      <c r="D1271" s="208" t="s">
        <v>247</v>
      </c>
      <c r="E1271" s="209" t="s">
        <v>20</v>
      </c>
      <c r="F1271" s="210" t="s">
        <v>1265</v>
      </c>
      <c r="G1271" s="207"/>
      <c r="H1271" s="211" t="s">
        <v>20</v>
      </c>
      <c r="I1271" s="212"/>
      <c r="J1271" s="207"/>
      <c r="K1271" s="207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247</v>
      </c>
      <c r="AU1271" s="217" t="s">
        <v>81</v>
      </c>
      <c r="AV1271" s="12" t="s">
        <v>22</v>
      </c>
      <c r="AW1271" s="12" t="s">
        <v>37</v>
      </c>
      <c r="AX1271" s="12" t="s">
        <v>73</v>
      </c>
      <c r="AY1271" s="217" t="s">
        <v>238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692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18.425000000000001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12.75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22.824999999999999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14.4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1271</v>
      </c>
      <c r="G1278" s="219"/>
      <c r="H1278" s="232">
        <v>35.024999999999999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08" t="s">
        <v>247</v>
      </c>
      <c r="E1279" s="230" t="s">
        <v>20</v>
      </c>
      <c r="F1279" s="231" t="s">
        <v>1272</v>
      </c>
      <c r="G1279" s="219"/>
      <c r="H1279" s="232">
        <v>0.97499999999999998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1273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81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51" s="12" customFormat="1" ht="13.5">
      <c r="B1281" s="206"/>
      <c r="C1281" s="207"/>
      <c r="D1281" s="208" t="s">
        <v>247</v>
      </c>
      <c r="E1281" s="209" t="s">
        <v>20</v>
      </c>
      <c r="F1281" s="210" t="s">
        <v>811</v>
      </c>
      <c r="G1281" s="207"/>
      <c r="H1281" s="211" t="s">
        <v>20</v>
      </c>
      <c r="I1281" s="212"/>
      <c r="J1281" s="207"/>
      <c r="K1281" s="207"/>
      <c r="L1281" s="213"/>
      <c r="M1281" s="214"/>
      <c r="N1281" s="215"/>
      <c r="O1281" s="215"/>
      <c r="P1281" s="215"/>
      <c r="Q1281" s="215"/>
      <c r="R1281" s="215"/>
      <c r="S1281" s="215"/>
      <c r="T1281" s="216"/>
      <c r="AT1281" s="217" t="s">
        <v>247</v>
      </c>
      <c r="AU1281" s="217" t="s">
        <v>81</v>
      </c>
      <c r="AV1281" s="12" t="s">
        <v>22</v>
      </c>
      <c r="AW1281" s="12" t="s">
        <v>37</v>
      </c>
      <c r="AX1281" s="12" t="s">
        <v>73</v>
      </c>
      <c r="AY1281" s="217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10.5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3.375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3.9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16.625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4.3250000000000002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2.7250000000000001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5.6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21.324999999999999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95.025000000000006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4.2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2.1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16.899999999999999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3.75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2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3" customFormat="1" ht="13.5">
      <c r="B1296" s="218"/>
      <c r="C1296" s="219"/>
      <c r="D1296" s="208" t="s">
        <v>247</v>
      </c>
      <c r="E1296" s="230" t="s">
        <v>20</v>
      </c>
      <c r="F1296" s="231" t="s">
        <v>1288</v>
      </c>
      <c r="G1296" s="219"/>
      <c r="H1296" s="232">
        <v>15.45</v>
      </c>
      <c r="I1296" s="224"/>
      <c r="J1296" s="219"/>
      <c r="K1296" s="219"/>
      <c r="L1296" s="225"/>
      <c r="M1296" s="226"/>
      <c r="N1296" s="227"/>
      <c r="O1296" s="227"/>
      <c r="P1296" s="227"/>
      <c r="Q1296" s="227"/>
      <c r="R1296" s="227"/>
      <c r="S1296" s="227"/>
      <c r="T1296" s="228"/>
      <c r="AT1296" s="229" t="s">
        <v>247</v>
      </c>
      <c r="AU1296" s="229" t="s">
        <v>81</v>
      </c>
      <c r="AV1296" s="13" t="s">
        <v>81</v>
      </c>
      <c r="AW1296" s="13" t="s">
        <v>37</v>
      </c>
      <c r="AX1296" s="13" t="s">
        <v>73</v>
      </c>
      <c r="AY1296" s="229" t="s">
        <v>238</v>
      </c>
    </row>
    <row r="1297" spans="2:51" s="13" customFormat="1" ht="13.5">
      <c r="B1297" s="218"/>
      <c r="C1297" s="219"/>
      <c r="D1297" s="208" t="s">
        <v>247</v>
      </c>
      <c r="E1297" s="230" t="s">
        <v>20</v>
      </c>
      <c r="F1297" s="231" t="s">
        <v>1289</v>
      </c>
      <c r="G1297" s="219"/>
      <c r="H1297" s="232">
        <v>1.8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81</v>
      </c>
      <c r="AV1297" s="13" t="s">
        <v>81</v>
      </c>
      <c r="AW1297" s="13" t="s">
        <v>37</v>
      </c>
      <c r="AX1297" s="13" t="s">
        <v>73</v>
      </c>
      <c r="AY1297" s="229" t="s">
        <v>238</v>
      </c>
    </row>
    <row r="1298" spans="2:51" s="12" customFormat="1" ht="13.5">
      <c r="B1298" s="206"/>
      <c r="C1298" s="207"/>
      <c r="D1298" s="208" t="s">
        <v>247</v>
      </c>
      <c r="E1298" s="209" t="s">
        <v>20</v>
      </c>
      <c r="F1298" s="210" t="s">
        <v>1290</v>
      </c>
      <c r="G1298" s="207"/>
      <c r="H1298" s="211" t="s">
        <v>20</v>
      </c>
      <c r="I1298" s="212"/>
      <c r="J1298" s="207"/>
      <c r="K1298" s="207"/>
      <c r="L1298" s="213"/>
      <c r="M1298" s="214"/>
      <c r="N1298" s="215"/>
      <c r="O1298" s="215"/>
      <c r="P1298" s="215"/>
      <c r="Q1298" s="215"/>
      <c r="R1298" s="215"/>
      <c r="S1298" s="215"/>
      <c r="T1298" s="216"/>
      <c r="AT1298" s="217" t="s">
        <v>247</v>
      </c>
      <c r="AU1298" s="217" t="s">
        <v>81</v>
      </c>
      <c r="AV1298" s="12" t="s">
        <v>22</v>
      </c>
      <c r="AW1298" s="12" t="s">
        <v>37</v>
      </c>
      <c r="AX1298" s="12" t="s">
        <v>73</v>
      </c>
      <c r="AY1298" s="217" t="s">
        <v>238</v>
      </c>
    </row>
    <row r="1299" spans="2:51" s="12" customFormat="1" ht="13.5">
      <c r="B1299" s="206"/>
      <c r="C1299" s="207"/>
      <c r="D1299" s="208" t="s">
        <v>247</v>
      </c>
      <c r="E1299" s="209" t="s">
        <v>20</v>
      </c>
      <c r="F1299" s="210" t="s">
        <v>692</v>
      </c>
      <c r="G1299" s="207"/>
      <c r="H1299" s="211" t="s">
        <v>20</v>
      </c>
      <c r="I1299" s="212"/>
      <c r="J1299" s="207"/>
      <c r="K1299" s="207"/>
      <c r="L1299" s="213"/>
      <c r="M1299" s="214"/>
      <c r="N1299" s="215"/>
      <c r="O1299" s="215"/>
      <c r="P1299" s="215"/>
      <c r="Q1299" s="215"/>
      <c r="R1299" s="215"/>
      <c r="S1299" s="215"/>
      <c r="T1299" s="216"/>
      <c r="AT1299" s="217" t="s">
        <v>247</v>
      </c>
      <c r="AU1299" s="217" t="s">
        <v>81</v>
      </c>
      <c r="AV1299" s="12" t="s">
        <v>22</v>
      </c>
      <c r="AW1299" s="12" t="s">
        <v>37</v>
      </c>
      <c r="AX1299" s="12" t="s">
        <v>73</v>
      </c>
      <c r="AY1299" s="217" t="s">
        <v>238</v>
      </c>
    </row>
    <row r="1300" spans="2:51" s="13" customFormat="1" ht="13.5">
      <c r="B1300" s="218"/>
      <c r="C1300" s="219"/>
      <c r="D1300" s="208" t="s">
        <v>247</v>
      </c>
      <c r="E1300" s="230" t="s">
        <v>20</v>
      </c>
      <c r="F1300" s="231" t="s">
        <v>1291</v>
      </c>
      <c r="G1300" s="219"/>
      <c r="H1300" s="232">
        <v>13.26</v>
      </c>
      <c r="I1300" s="224"/>
      <c r="J1300" s="219"/>
      <c r="K1300" s="219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247</v>
      </c>
      <c r="AU1300" s="229" t="s">
        <v>81</v>
      </c>
      <c r="AV1300" s="13" t="s">
        <v>81</v>
      </c>
      <c r="AW1300" s="13" t="s">
        <v>37</v>
      </c>
      <c r="AX1300" s="13" t="s">
        <v>73</v>
      </c>
      <c r="AY1300" s="229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1292</v>
      </c>
      <c r="G1301" s="219"/>
      <c r="H1301" s="232">
        <v>4.7750000000000004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2" customFormat="1" ht="13.5">
      <c r="B1302" s="206"/>
      <c r="C1302" s="207"/>
      <c r="D1302" s="208" t="s">
        <v>247</v>
      </c>
      <c r="E1302" s="209" t="s">
        <v>20</v>
      </c>
      <c r="F1302" s="210" t="s">
        <v>811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3.2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13.4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25.375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32.5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37.799999999999997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40.299999999999997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23.25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3" customFormat="1" ht="13.5">
      <c r="B1310" s="218"/>
      <c r="C1310" s="219"/>
      <c r="D1310" s="208" t="s">
        <v>247</v>
      </c>
      <c r="E1310" s="230" t="s">
        <v>20</v>
      </c>
      <c r="F1310" s="231" t="s">
        <v>1300</v>
      </c>
      <c r="G1310" s="219"/>
      <c r="H1310" s="232">
        <v>22.774999999999999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81</v>
      </c>
      <c r="AV1310" s="13" t="s">
        <v>81</v>
      </c>
      <c r="AW1310" s="13" t="s">
        <v>37</v>
      </c>
      <c r="AX1310" s="13" t="s">
        <v>73</v>
      </c>
      <c r="AY1310" s="229" t="s">
        <v>238</v>
      </c>
    </row>
    <row r="1311" spans="2:51" s="13" customFormat="1" ht="13.5">
      <c r="B1311" s="218"/>
      <c r="C1311" s="219"/>
      <c r="D1311" s="208" t="s">
        <v>247</v>
      </c>
      <c r="E1311" s="230" t="s">
        <v>20</v>
      </c>
      <c r="F1311" s="231" t="s">
        <v>1301</v>
      </c>
      <c r="G1311" s="219"/>
      <c r="H1311" s="232">
        <v>11.7</v>
      </c>
      <c r="I1311" s="224"/>
      <c r="J1311" s="219"/>
      <c r="K1311" s="219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247</v>
      </c>
      <c r="AU1311" s="229" t="s">
        <v>81</v>
      </c>
      <c r="AV1311" s="13" t="s">
        <v>81</v>
      </c>
      <c r="AW1311" s="13" t="s">
        <v>37</v>
      </c>
      <c r="AX1311" s="13" t="s">
        <v>73</v>
      </c>
      <c r="AY1311" s="229" t="s">
        <v>238</v>
      </c>
    </row>
    <row r="1312" spans="2:51" s="12" customFormat="1" ht="13.5">
      <c r="B1312" s="206"/>
      <c r="C1312" s="207"/>
      <c r="D1312" s="208" t="s">
        <v>247</v>
      </c>
      <c r="E1312" s="209" t="s">
        <v>20</v>
      </c>
      <c r="F1312" s="210" t="s">
        <v>1302</v>
      </c>
      <c r="G1312" s="207"/>
      <c r="H1312" s="211" t="s">
        <v>20</v>
      </c>
      <c r="I1312" s="212"/>
      <c r="J1312" s="207"/>
      <c r="K1312" s="207"/>
      <c r="L1312" s="213"/>
      <c r="M1312" s="214"/>
      <c r="N1312" s="215"/>
      <c r="O1312" s="215"/>
      <c r="P1312" s="215"/>
      <c r="Q1312" s="215"/>
      <c r="R1312" s="215"/>
      <c r="S1312" s="215"/>
      <c r="T1312" s="216"/>
      <c r="AT1312" s="217" t="s">
        <v>247</v>
      </c>
      <c r="AU1312" s="217" t="s">
        <v>81</v>
      </c>
      <c r="AV1312" s="12" t="s">
        <v>22</v>
      </c>
      <c r="AW1312" s="12" t="s">
        <v>37</v>
      </c>
      <c r="AX1312" s="12" t="s">
        <v>73</v>
      </c>
      <c r="AY1312" s="217" t="s">
        <v>238</v>
      </c>
    </row>
    <row r="1313" spans="2:51" s="12" customFormat="1" ht="13.5">
      <c r="B1313" s="206"/>
      <c r="C1313" s="207"/>
      <c r="D1313" s="208" t="s">
        <v>247</v>
      </c>
      <c r="E1313" s="209" t="s">
        <v>20</v>
      </c>
      <c r="F1313" s="210" t="s">
        <v>692</v>
      </c>
      <c r="G1313" s="207"/>
      <c r="H1313" s="211" t="s">
        <v>20</v>
      </c>
      <c r="I1313" s="212"/>
      <c r="J1313" s="207"/>
      <c r="K1313" s="207"/>
      <c r="L1313" s="213"/>
      <c r="M1313" s="214"/>
      <c r="N1313" s="215"/>
      <c r="O1313" s="215"/>
      <c r="P1313" s="215"/>
      <c r="Q1313" s="215"/>
      <c r="R1313" s="215"/>
      <c r="S1313" s="215"/>
      <c r="T1313" s="216"/>
      <c r="AT1313" s="217" t="s">
        <v>247</v>
      </c>
      <c r="AU1313" s="217" t="s">
        <v>81</v>
      </c>
      <c r="AV1313" s="12" t="s">
        <v>22</v>
      </c>
      <c r="AW1313" s="12" t="s">
        <v>37</v>
      </c>
      <c r="AX1313" s="12" t="s">
        <v>73</v>
      </c>
      <c r="AY1313" s="217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12.525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4.7750000000000004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6.8250000000000002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9.3249999999999993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29.35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25.7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32.6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24.1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3" customFormat="1" ht="13.5">
      <c r="B1322" s="218"/>
      <c r="C1322" s="219"/>
      <c r="D1322" s="208" t="s">
        <v>247</v>
      </c>
      <c r="E1322" s="230" t="s">
        <v>20</v>
      </c>
      <c r="F1322" s="231" t="s">
        <v>1311</v>
      </c>
      <c r="G1322" s="219"/>
      <c r="H1322" s="232">
        <v>29.85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1312</v>
      </c>
      <c r="G1323" s="219"/>
      <c r="H1323" s="232">
        <v>21.85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2" customFormat="1" ht="13.5">
      <c r="B1324" s="206"/>
      <c r="C1324" s="207"/>
      <c r="D1324" s="208" t="s">
        <v>247</v>
      </c>
      <c r="E1324" s="209" t="s">
        <v>20</v>
      </c>
      <c r="F1324" s="210" t="s">
        <v>811</v>
      </c>
      <c r="G1324" s="207"/>
      <c r="H1324" s="211" t="s">
        <v>20</v>
      </c>
      <c r="I1324" s="212"/>
      <c r="J1324" s="207"/>
      <c r="K1324" s="207"/>
      <c r="L1324" s="213"/>
      <c r="M1324" s="214"/>
      <c r="N1324" s="215"/>
      <c r="O1324" s="215"/>
      <c r="P1324" s="215"/>
      <c r="Q1324" s="215"/>
      <c r="R1324" s="215"/>
      <c r="S1324" s="215"/>
      <c r="T1324" s="216"/>
      <c r="AT1324" s="217" t="s">
        <v>247</v>
      </c>
      <c r="AU1324" s="217" t="s">
        <v>81</v>
      </c>
      <c r="AV1324" s="12" t="s">
        <v>22</v>
      </c>
      <c r="AW1324" s="12" t="s">
        <v>37</v>
      </c>
      <c r="AX1324" s="12" t="s">
        <v>73</v>
      </c>
      <c r="AY1324" s="217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6.8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3" customFormat="1" ht="13.5">
      <c r="B1326" s="218"/>
      <c r="C1326" s="219"/>
      <c r="D1326" s="208" t="s">
        <v>247</v>
      </c>
      <c r="E1326" s="230" t="s">
        <v>20</v>
      </c>
      <c r="F1326" s="231" t="s">
        <v>1314</v>
      </c>
      <c r="G1326" s="219"/>
      <c r="H1326" s="232">
        <v>4.95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1.7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08" t="s">
        <v>247</v>
      </c>
      <c r="E1329" s="230" t="s">
        <v>20</v>
      </c>
      <c r="F1329" s="231" t="s">
        <v>1317</v>
      </c>
      <c r="G1329" s="219"/>
      <c r="H1329" s="232">
        <v>3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1318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20" t="s">
        <v>247</v>
      </c>
      <c r="E1331" s="221" t="s">
        <v>20</v>
      </c>
      <c r="F1331" s="222" t="s">
        <v>1319</v>
      </c>
      <c r="G1331" s="219"/>
      <c r="H1331" s="223">
        <v>3.5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" customFormat="1" ht="22.5" customHeight="1">
      <c r="B1332" s="35"/>
      <c r="C1332" s="194" t="s">
        <v>1320</v>
      </c>
      <c r="D1332" s="194" t="s">
        <v>240</v>
      </c>
      <c r="E1332" s="195" t="s">
        <v>1321</v>
      </c>
      <c r="F1332" s="196" t="s">
        <v>1322</v>
      </c>
      <c r="G1332" s="197" t="s">
        <v>517</v>
      </c>
      <c r="H1332" s="198">
        <v>193.52</v>
      </c>
      <c r="I1332" s="199"/>
      <c r="J1332" s="200">
        <f>ROUND(I1332*H1332,2)</f>
        <v>0</v>
      </c>
      <c r="K1332" s="196" t="s">
        <v>244</v>
      </c>
      <c r="L1332" s="55"/>
      <c r="M1332" s="201" t="s">
        <v>20</v>
      </c>
      <c r="N1332" s="202" t="s">
        <v>44</v>
      </c>
      <c r="O1332" s="36"/>
      <c r="P1332" s="203">
        <f>O1332*H1332</f>
        <v>0</v>
      </c>
      <c r="Q1332" s="203">
        <v>1.3999999999999999E-4</v>
      </c>
      <c r="R1332" s="203">
        <f>Q1332*H1332</f>
        <v>2.70928E-2</v>
      </c>
      <c r="S1332" s="203">
        <v>0</v>
      </c>
      <c r="T1332" s="204">
        <f>S1332*H1332</f>
        <v>0</v>
      </c>
      <c r="AR1332" s="18" t="s">
        <v>245</v>
      </c>
      <c r="AT1332" s="18" t="s">
        <v>240</v>
      </c>
      <c r="AU1332" s="18" t="s">
        <v>81</v>
      </c>
      <c r="AY1332" s="18" t="s">
        <v>238</v>
      </c>
      <c r="BE1332" s="205">
        <f>IF(N1332="základní",J1332,0)</f>
        <v>0</v>
      </c>
      <c r="BF1332" s="205">
        <f>IF(N1332="snížená",J1332,0)</f>
        <v>0</v>
      </c>
      <c r="BG1332" s="205">
        <f>IF(N1332="zákl. přenesená",J1332,0)</f>
        <v>0</v>
      </c>
      <c r="BH1332" s="205">
        <f>IF(N1332="sníž. přenesená",J1332,0)</f>
        <v>0</v>
      </c>
      <c r="BI1332" s="205">
        <f>IF(N1332="nulová",J1332,0)</f>
        <v>0</v>
      </c>
      <c r="BJ1332" s="18" t="s">
        <v>22</v>
      </c>
      <c r="BK1332" s="205">
        <f>ROUND(I1332*H1332,2)</f>
        <v>0</v>
      </c>
      <c r="BL1332" s="18" t="s">
        <v>245</v>
      </c>
      <c r="BM1332" s="18" t="s">
        <v>1323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792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249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692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08" t="s">
        <v>247</v>
      </c>
      <c r="E1336" s="230" t="s">
        <v>20</v>
      </c>
      <c r="F1336" s="231" t="s">
        <v>1324</v>
      </c>
      <c r="G1336" s="219"/>
      <c r="H1336" s="232">
        <v>87.96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2" customFormat="1" ht="13.5">
      <c r="B1337" s="206"/>
      <c r="C1337" s="207"/>
      <c r="D1337" s="208" t="s">
        <v>247</v>
      </c>
      <c r="E1337" s="209" t="s">
        <v>20</v>
      </c>
      <c r="F1337" s="210" t="s">
        <v>811</v>
      </c>
      <c r="G1337" s="207"/>
      <c r="H1337" s="211" t="s">
        <v>20</v>
      </c>
      <c r="I1337" s="212"/>
      <c r="J1337" s="207"/>
      <c r="K1337" s="207"/>
      <c r="L1337" s="213"/>
      <c r="M1337" s="214"/>
      <c r="N1337" s="215"/>
      <c r="O1337" s="215"/>
      <c r="P1337" s="215"/>
      <c r="Q1337" s="215"/>
      <c r="R1337" s="215"/>
      <c r="S1337" s="215"/>
      <c r="T1337" s="216"/>
      <c r="AT1337" s="217" t="s">
        <v>247</v>
      </c>
      <c r="AU1337" s="217" t="s">
        <v>81</v>
      </c>
      <c r="AV1337" s="12" t="s">
        <v>22</v>
      </c>
      <c r="AW1337" s="12" t="s">
        <v>37</v>
      </c>
      <c r="AX1337" s="12" t="s">
        <v>73</v>
      </c>
      <c r="AY1337" s="217" t="s">
        <v>238</v>
      </c>
    </row>
    <row r="1338" spans="2:65" s="13" customFormat="1" ht="13.5">
      <c r="B1338" s="218"/>
      <c r="C1338" s="219"/>
      <c r="D1338" s="220" t="s">
        <v>247</v>
      </c>
      <c r="E1338" s="221" t="s">
        <v>20</v>
      </c>
      <c r="F1338" s="222" t="s">
        <v>1325</v>
      </c>
      <c r="G1338" s="219"/>
      <c r="H1338" s="223">
        <v>105.56</v>
      </c>
      <c r="I1338" s="224"/>
      <c r="J1338" s="219"/>
      <c r="K1338" s="219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247</v>
      </c>
      <c r="AU1338" s="229" t="s">
        <v>81</v>
      </c>
      <c r="AV1338" s="13" t="s">
        <v>81</v>
      </c>
      <c r="AW1338" s="13" t="s">
        <v>37</v>
      </c>
      <c r="AX1338" s="13" t="s">
        <v>73</v>
      </c>
      <c r="AY1338" s="229" t="s">
        <v>238</v>
      </c>
    </row>
    <row r="1339" spans="2:65" s="1" customFormat="1" ht="22.5" customHeight="1">
      <c r="B1339" s="35"/>
      <c r="C1339" s="194" t="s">
        <v>1326</v>
      </c>
      <c r="D1339" s="194" t="s">
        <v>240</v>
      </c>
      <c r="E1339" s="195" t="s">
        <v>1327</v>
      </c>
      <c r="F1339" s="196" t="s">
        <v>1328</v>
      </c>
      <c r="G1339" s="197" t="s">
        <v>517</v>
      </c>
      <c r="H1339" s="198">
        <v>655.88</v>
      </c>
      <c r="I1339" s="199"/>
      <c r="J1339" s="200">
        <f>ROUND(I1339*H1339,2)</f>
        <v>0</v>
      </c>
      <c r="K1339" s="196" t="s">
        <v>244</v>
      </c>
      <c r="L1339" s="55"/>
      <c r="M1339" s="201" t="s">
        <v>20</v>
      </c>
      <c r="N1339" s="202" t="s">
        <v>44</v>
      </c>
      <c r="O1339" s="36"/>
      <c r="P1339" s="203">
        <f>O1339*H1339</f>
        <v>0</v>
      </c>
      <c r="Q1339" s="203">
        <v>2.0000000000000001E-4</v>
      </c>
      <c r="R1339" s="203">
        <f>Q1339*H1339</f>
        <v>0.13117600000000001</v>
      </c>
      <c r="S1339" s="203">
        <v>0</v>
      </c>
      <c r="T1339" s="204">
        <f>S1339*H1339</f>
        <v>0</v>
      </c>
      <c r="AR1339" s="18" t="s">
        <v>245</v>
      </c>
      <c r="AT1339" s="18" t="s">
        <v>240</v>
      </c>
      <c r="AU1339" s="18" t="s">
        <v>81</v>
      </c>
      <c r="AY1339" s="18" t="s">
        <v>238</v>
      </c>
      <c r="BE1339" s="205">
        <f>IF(N1339="základní",J1339,0)</f>
        <v>0</v>
      </c>
      <c r="BF1339" s="205">
        <f>IF(N1339="snížená",J1339,0)</f>
        <v>0</v>
      </c>
      <c r="BG1339" s="205">
        <f>IF(N1339="zákl. přenesená",J1339,0)</f>
        <v>0</v>
      </c>
      <c r="BH1339" s="205">
        <f>IF(N1339="sníž. přenesená",J1339,0)</f>
        <v>0</v>
      </c>
      <c r="BI1339" s="205">
        <f>IF(N1339="nulová",J1339,0)</f>
        <v>0</v>
      </c>
      <c r="BJ1339" s="18" t="s">
        <v>22</v>
      </c>
      <c r="BK1339" s="205">
        <f>ROUND(I1339*H1339,2)</f>
        <v>0</v>
      </c>
      <c r="BL1339" s="18" t="s">
        <v>245</v>
      </c>
      <c r="BM1339" s="18" t="s">
        <v>1329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792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249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81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692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1330</v>
      </c>
      <c r="G1343" s="219"/>
      <c r="H1343" s="232">
        <v>354.64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2" customFormat="1" ht="13.5">
      <c r="B1344" s="206"/>
      <c r="C1344" s="207"/>
      <c r="D1344" s="208" t="s">
        <v>247</v>
      </c>
      <c r="E1344" s="209" t="s">
        <v>20</v>
      </c>
      <c r="F1344" s="210" t="s">
        <v>811</v>
      </c>
      <c r="G1344" s="207"/>
      <c r="H1344" s="211" t="s">
        <v>20</v>
      </c>
      <c r="I1344" s="212"/>
      <c r="J1344" s="207"/>
      <c r="K1344" s="207"/>
      <c r="L1344" s="213"/>
      <c r="M1344" s="214"/>
      <c r="N1344" s="215"/>
      <c r="O1344" s="215"/>
      <c r="P1344" s="215"/>
      <c r="Q1344" s="215"/>
      <c r="R1344" s="215"/>
      <c r="S1344" s="215"/>
      <c r="T1344" s="216"/>
      <c r="AT1344" s="217" t="s">
        <v>247</v>
      </c>
      <c r="AU1344" s="217" t="s">
        <v>81</v>
      </c>
      <c r="AV1344" s="12" t="s">
        <v>22</v>
      </c>
      <c r="AW1344" s="12" t="s">
        <v>37</v>
      </c>
      <c r="AX1344" s="12" t="s">
        <v>73</v>
      </c>
      <c r="AY1344" s="217" t="s">
        <v>238</v>
      </c>
    </row>
    <row r="1345" spans="2:65" s="13" customFormat="1" ht="13.5">
      <c r="B1345" s="218"/>
      <c r="C1345" s="219"/>
      <c r="D1345" s="208" t="s">
        <v>247</v>
      </c>
      <c r="E1345" s="230" t="s">
        <v>20</v>
      </c>
      <c r="F1345" s="231" t="s">
        <v>1331</v>
      </c>
      <c r="G1345" s="219"/>
      <c r="H1345" s="232">
        <v>301.24</v>
      </c>
      <c r="I1345" s="224"/>
      <c r="J1345" s="219"/>
      <c r="K1345" s="219"/>
      <c r="L1345" s="225"/>
      <c r="M1345" s="226"/>
      <c r="N1345" s="227"/>
      <c r="O1345" s="227"/>
      <c r="P1345" s="227"/>
      <c r="Q1345" s="227"/>
      <c r="R1345" s="227"/>
      <c r="S1345" s="227"/>
      <c r="T1345" s="228"/>
      <c r="AT1345" s="229" t="s">
        <v>247</v>
      </c>
      <c r="AU1345" s="229" t="s">
        <v>81</v>
      </c>
      <c r="AV1345" s="13" t="s">
        <v>81</v>
      </c>
      <c r="AW1345" s="13" t="s">
        <v>37</v>
      </c>
      <c r="AX1345" s="13" t="s">
        <v>73</v>
      </c>
      <c r="AY1345" s="229" t="s">
        <v>238</v>
      </c>
    </row>
    <row r="1346" spans="2:65" s="11" customFormat="1" ht="29.85" customHeight="1">
      <c r="B1346" s="177"/>
      <c r="C1346" s="178"/>
      <c r="D1346" s="191" t="s">
        <v>72</v>
      </c>
      <c r="E1346" s="192" t="s">
        <v>245</v>
      </c>
      <c r="F1346" s="192" t="s">
        <v>1332</v>
      </c>
      <c r="G1346" s="178"/>
      <c r="H1346" s="178"/>
      <c r="I1346" s="181"/>
      <c r="J1346" s="193">
        <f>BK1346</f>
        <v>0</v>
      </c>
      <c r="K1346" s="178"/>
      <c r="L1346" s="183"/>
      <c r="M1346" s="184"/>
      <c r="N1346" s="185"/>
      <c r="O1346" s="185"/>
      <c r="P1346" s="186">
        <f>SUM(P1347:P1580)</f>
        <v>0</v>
      </c>
      <c r="Q1346" s="185"/>
      <c r="R1346" s="186">
        <f>SUM(R1347:R1580)</f>
        <v>2632.2975182200003</v>
      </c>
      <c r="S1346" s="185"/>
      <c r="T1346" s="187">
        <f>SUM(T1347:T1580)</f>
        <v>0</v>
      </c>
      <c r="AR1346" s="188" t="s">
        <v>22</v>
      </c>
      <c r="AT1346" s="189" t="s">
        <v>72</v>
      </c>
      <c r="AU1346" s="189" t="s">
        <v>22</v>
      </c>
      <c r="AY1346" s="188" t="s">
        <v>238</v>
      </c>
      <c r="BK1346" s="190">
        <f>SUM(BK1347:BK1580)</f>
        <v>0</v>
      </c>
    </row>
    <row r="1347" spans="2:65" s="1" customFormat="1" ht="22.5" customHeight="1">
      <c r="B1347" s="35"/>
      <c r="C1347" s="194" t="s">
        <v>1333</v>
      </c>
      <c r="D1347" s="194" t="s">
        <v>240</v>
      </c>
      <c r="E1347" s="195" t="s">
        <v>1334</v>
      </c>
      <c r="F1347" s="196" t="s">
        <v>1335</v>
      </c>
      <c r="G1347" s="197" t="s">
        <v>243</v>
      </c>
      <c r="H1347" s="198">
        <v>1016.277</v>
      </c>
      <c r="I1347" s="199"/>
      <c r="J1347" s="200">
        <f>ROUND(I1347*H1347,2)</f>
        <v>0</v>
      </c>
      <c r="K1347" s="196" t="s">
        <v>244</v>
      </c>
      <c r="L1347" s="55"/>
      <c r="M1347" s="201" t="s">
        <v>20</v>
      </c>
      <c r="N1347" s="202" t="s">
        <v>44</v>
      </c>
      <c r="O1347" s="36"/>
      <c r="P1347" s="203">
        <f>O1347*H1347</f>
        <v>0</v>
      </c>
      <c r="Q1347" s="203">
        <v>2.45343</v>
      </c>
      <c r="R1347" s="203">
        <f>Q1347*H1347</f>
        <v>2493.3644801099999</v>
      </c>
      <c r="S1347" s="203">
        <v>0</v>
      </c>
      <c r="T1347" s="204">
        <f>S1347*H1347</f>
        <v>0</v>
      </c>
      <c r="AR1347" s="18" t="s">
        <v>245</v>
      </c>
      <c r="AT1347" s="18" t="s">
        <v>240</v>
      </c>
      <c r="AU1347" s="18" t="s">
        <v>81</v>
      </c>
      <c r="AY1347" s="18" t="s">
        <v>238</v>
      </c>
      <c r="BE1347" s="205">
        <f>IF(N1347="základní",J1347,0)</f>
        <v>0</v>
      </c>
      <c r="BF1347" s="205">
        <f>IF(N1347="snížená",J1347,0)</f>
        <v>0</v>
      </c>
      <c r="BG1347" s="205">
        <f>IF(N1347="zákl. přenesená",J1347,0)</f>
        <v>0</v>
      </c>
      <c r="BH1347" s="205">
        <f>IF(N1347="sníž. přenesená",J1347,0)</f>
        <v>0</v>
      </c>
      <c r="BI1347" s="205">
        <f>IF(N1347="nulová",J1347,0)</f>
        <v>0</v>
      </c>
      <c r="BJ1347" s="18" t="s">
        <v>22</v>
      </c>
      <c r="BK1347" s="205">
        <f>ROUND(I1347*H1347,2)</f>
        <v>0</v>
      </c>
      <c r="BL1347" s="18" t="s">
        <v>245</v>
      </c>
      <c r="BM1347" s="18" t="s">
        <v>1336</v>
      </c>
    </row>
    <row r="1348" spans="2:65" s="12" customFormat="1" ht="27">
      <c r="B1348" s="206"/>
      <c r="C1348" s="207"/>
      <c r="D1348" s="208" t="s">
        <v>247</v>
      </c>
      <c r="E1348" s="209" t="s">
        <v>20</v>
      </c>
      <c r="F1348" s="210" t="s">
        <v>799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869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2" customFormat="1" ht="13.5">
      <c r="B1350" s="206"/>
      <c r="C1350" s="207"/>
      <c r="D1350" s="208" t="s">
        <v>247</v>
      </c>
      <c r="E1350" s="209" t="s">
        <v>20</v>
      </c>
      <c r="F1350" s="210" t="s">
        <v>249</v>
      </c>
      <c r="G1350" s="207"/>
      <c r="H1350" s="211" t="s">
        <v>20</v>
      </c>
      <c r="I1350" s="212"/>
      <c r="J1350" s="207"/>
      <c r="K1350" s="207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247</v>
      </c>
      <c r="AU1350" s="217" t="s">
        <v>81</v>
      </c>
      <c r="AV1350" s="12" t="s">
        <v>22</v>
      </c>
      <c r="AW1350" s="12" t="s">
        <v>37</v>
      </c>
      <c r="AX1350" s="12" t="s">
        <v>73</v>
      </c>
      <c r="AY1350" s="217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1337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1338</v>
      </c>
      <c r="G1352" s="219"/>
      <c r="H1352" s="232">
        <v>20.631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2" customFormat="1" ht="13.5">
      <c r="B1353" s="206"/>
      <c r="C1353" s="207"/>
      <c r="D1353" s="208" t="s">
        <v>247</v>
      </c>
      <c r="E1353" s="209" t="s">
        <v>20</v>
      </c>
      <c r="F1353" s="210" t="s">
        <v>692</v>
      </c>
      <c r="G1353" s="207"/>
      <c r="H1353" s="211" t="s">
        <v>20</v>
      </c>
      <c r="I1353" s="212"/>
      <c r="J1353" s="207"/>
      <c r="K1353" s="207"/>
      <c r="L1353" s="213"/>
      <c r="M1353" s="214"/>
      <c r="N1353" s="215"/>
      <c r="O1353" s="215"/>
      <c r="P1353" s="215"/>
      <c r="Q1353" s="215"/>
      <c r="R1353" s="215"/>
      <c r="S1353" s="215"/>
      <c r="T1353" s="216"/>
      <c r="AT1353" s="217" t="s">
        <v>247</v>
      </c>
      <c r="AU1353" s="217" t="s">
        <v>81</v>
      </c>
      <c r="AV1353" s="12" t="s">
        <v>22</v>
      </c>
      <c r="AW1353" s="12" t="s">
        <v>37</v>
      </c>
      <c r="AX1353" s="12" t="s">
        <v>73</v>
      </c>
      <c r="AY1353" s="217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291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1339</v>
      </c>
      <c r="G1355" s="219"/>
      <c r="H1355" s="232">
        <v>469.25299999999999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695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1340</v>
      </c>
      <c r="G1357" s="219"/>
      <c r="H1357" s="232">
        <v>15.138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293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3" customFormat="1" ht="13.5">
      <c r="B1359" s="218"/>
      <c r="C1359" s="219"/>
      <c r="D1359" s="208" t="s">
        <v>247</v>
      </c>
      <c r="E1359" s="230" t="s">
        <v>20</v>
      </c>
      <c r="F1359" s="231" t="s">
        <v>1341</v>
      </c>
      <c r="G1359" s="219"/>
      <c r="H1359" s="232">
        <v>6.2619999999999996</v>
      </c>
      <c r="I1359" s="224"/>
      <c r="J1359" s="219"/>
      <c r="K1359" s="219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247</v>
      </c>
      <c r="AU1359" s="229" t="s">
        <v>81</v>
      </c>
      <c r="AV1359" s="13" t="s">
        <v>81</v>
      </c>
      <c r="AW1359" s="13" t="s">
        <v>37</v>
      </c>
      <c r="AX1359" s="13" t="s">
        <v>73</v>
      </c>
      <c r="AY1359" s="229" t="s">
        <v>238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811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291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1342</v>
      </c>
      <c r="G1362" s="219"/>
      <c r="H1362" s="232">
        <v>471.346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695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08" t="s">
        <v>247</v>
      </c>
      <c r="E1364" s="230" t="s">
        <v>20</v>
      </c>
      <c r="F1364" s="231" t="s">
        <v>1343</v>
      </c>
      <c r="G1364" s="219"/>
      <c r="H1364" s="232">
        <v>22.474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293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1344</v>
      </c>
      <c r="G1366" s="219"/>
      <c r="H1366" s="223">
        <v>11.173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" customFormat="1" ht="22.5" customHeight="1">
      <c r="B1367" s="35"/>
      <c r="C1367" s="194" t="s">
        <v>1345</v>
      </c>
      <c r="D1367" s="194" t="s">
        <v>240</v>
      </c>
      <c r="E1367" s="195" t="s">
        <v>1346</v>
      </c>
      <c r="F1367" s="196" t="s">
        <v>1347</v>
      </c>
      <c r="G1367" s="197" t="s">
        <v>243</v>
      </c>
      <c r="H1367" s="198">
        <v>55.046999999999997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81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1348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1349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692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81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1350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1340</v>
      </c>
      <c r="G1371" s="219"/>
      <c r="H1371" s="232">
        <v>15.138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1351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3" customFormat="1" ht="13.5">
      <c r="B1373" s="218"/>
      <c r="C1373" s="219"/>
      <c r="D1373" s="208" t="s">
        <v>247</v>
      </c>
      <c r="E1373" s="230" t="s">
        <v>20</v>
      </c>
      <c r="F1373" s="231" t="s">
        <v>1341</v>
      </c>
      <c r="G1373" s="219"/>
      <c r="H1373" s="232">
        <v>6.2619999999999996</v>
      </c>
      <c r="I1373" s="224"/>
      <c r="J1373" s="219"/>
      <c r="K1373" s="219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247</v>
      </c>
      <c r="AU1373" s="229" t="s">
        <v>81</v>
      </c>
      <c r="AV1373" s="13" t="s">
        <v>81</v>
      </c>
      <c r="AW1373" s="13" t="s">
        <v>37</v>
      </c>
      <c r="AX1373" s="13" t="s">
        <v>73</v>
      </c>
      <c r="AY1373" s="229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811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1352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08" t="s">
        <v>247</v>
      </c>
      <c r="E1376" s="230" t="s">
        <v>20</v>
      </c>
      <c r="F1376" s="231" t="s">
        <v>1343</v>
      </c>
      <c r="G1376" s="219"/>
      <c r="H1376" s="232">
        <v>22.474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1353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81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3" customFormat="1" ht="13.5">
      <c r="B1378" s="218"/>
      <c r="C1378" s="219"/>
      <c r="D1378" s="220" t="s">
        <v>247</v>
      </c>
      <c r="E1378" s="221" t="s">
        <v>20</v>
      </c>
      <c r="F1378" s="222" t="s">
        <v>1344</v>
      </c>
      <c r="G1378" s="219"/>
      <c r="H1378" s="223">
        <v>11.173</v>
      </c>
      <c r="I1378" s="224"/>
      <c r="J1378" s="219"/>
      <c r="K1378" s="219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247</v>
      </c>
      <c r="AU1378" s="229" t="s">
        <v>81</v>
      </c>
      <c r="AV1378" s="13" t="s">
        <v>81</v>
      </c>
      <c r="AW1378" s="13" t="s">
        <v>37</v>
      </c>
      <c r="AX1378" s="13" t="s">
        <v>73</v>
      </c>
      <c r="AY1378" s="229" t="s">
        <v>238</v>
      </c>
    </row>
    <row r="1379" spans="2:65" s="1" customFormat="1" ht="22.5" customHeight="1">
      <c r="B1379" s="35"/>
      <c r="C1379" s="194" t="s">
        <v>1354</v>
      </c>
      <c r="D1379" s="194" t="s">
        <v>240</v>
      </c>
      <c r="E1379" s="195" t="s">
        <v>1355</v>
      </c>
      <c r="F1379" s="196" t="s">
        <v>1356</v>
      </c>
      <c r="G1379" s="197" t="s">
        <v>375</v>
      </c>
      <c r="H1379" s="198">
        <v>3747.17</v>
      </c>
      <c r="I1379" s="199"/>
      <c r="J1379" s="200">
        <f>ROUND(I1379*H1379,2)</f>
        <v>0</v>
      </c>
      <c r="K1379" s="196" t="s">
        <v>244</v>
      </c>
      <c r="L1379" s="55"/>
      <c r="M1379" s="201" t="s">
        <v>20</v>
      </c>
      <c r="N1379" s="202" t="s">
        <v>44</v>
      </c>
      <c r="O1379" s="36"/>
      <c r="P1379" s="203">
        <f>O1379*H1379</f>
        <v>0</v>
      </c>
      <c r="Q1379" s="203">
        <v>2.15E-3</v>
      </c>
      <c r="R1379" s="203">
        <f>Q1379*H1379</f>
        <v>8.0564155</v>
      </c>
      <c r="S1379" s="203">
        <v>0</v>
      </c>
      <c r="T1379" s="204">
        <f>S1379*H1379</f>
        <v>0</v>
      </c>
      <c r="AR1379" s="18" t="s">
        <v>245</v>
      </c>
      <c r="AT1379" s="18" t="s">
        <v>240</v>
      </c>
      <c r="AU1379" s="18" t="s">
        <v>81</v>
      </c>
      <c r="AY1379" s="18" t="s">
        <v>238</v>
      </c>
      <c r="BE1379" s="205">
        <f>IF(N1379="základní",J1379,0)</f>
        <v>0</v>
      </c>
      <c r="BF1379" s="205">
        <f>IF(N1379="snížená",J1379,0)</f>
        <v>0</v>
      </c>
      <c r="BG1379" s="205">
        <f>IF(N1379="zákl. přenesená",J1379,0)</f>
        <v>0</v>
      </c>
      <c r="BH1379" s="205">
        <f>IF(N1379="sníž. přenesená",J1379,0)</f>
        <v>0</v>
      </c>
      <c r="BI1379" s="205">
        <f>IF(N1379="nulová",J1379,0)</f>
        <v>0</v>
      </c>
      <c r="BJ1379" s="18" t="s">
        <v>22</v>
      </c>
      <c r="BK1379" s="205">
        <f>ROUND(I1379*H1379,2)</f>
        <v>0</v>
      </c>
      <c r="BL1379" s="18" t="s">
        <v>245</v>
      </c>
      <c r="BM1379" s="18" t="s">
        <v>1357</v>
      </c>
    </row>
    <row r="1380" spans="2:65" s="12" customFormat="1" ht="27">
      <c r="B1380" s="206"/>
      <c r="C1380" s="207"/>
      <c r="D1380" s="208" t="s">
        <v>247</v>
      </c>
      <c r="E1380" s="209" t="s">
        <v>20</v>
      </c>
      <c r="F1380" s="210" t="s">
        <v>799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869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249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1358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1337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3" customFormat="1" ht="13.5">
      <c r="B1385" s="218"/>
      <c r="C1385" s="219"/>
      <c r="D1385" s="208" t="s">
        <v>247</v>
      </c>
      <c r="E1385" s="230" t="s">
        <v>20</v>
      </c>
      <c r="F1385" s="231" t="s">
        <v>1359</v>
      </c>
      <c r="G1385" s="219"/>
      <c r="H1385" s="232">
        <v>65.165000000000006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2" customFormat="1" ht="13.5">
      <c r="B1386" s="206"/>
      <c r="C1386" s="207"/>
      <c r="D1386" s="208" t="s">
        <v>247</v>
      </c>
      <c r="E1386" s="209" t="s">
        <v>20</v>
      </c>
      <c r="F1386" s="210" t="s">
        <v>692</v>
      </c>
      <c r="G1386" s="207"/>
      <c r="H1386" s="211" t="s">
        <v>20</v>
      </c>
      <c r="I1386" s="212"/>
      <c r="J1386" s="207"/>
      <c r="K1386" s="207"/>
      <c r="L1386" s="213"/>
      <c r="M1386" s="214"/>
      <c r="N1386" s="215"/>
      <c r="O1386" s="215"/>
      <c r="P1386" s="215"/>
      <c r="Q1386" s="215"/>
      <c r="R1386" s="215"/>
      <c r="S1386" s="215"/>
      <c r="T1386" s="216"/>
      <c r="AT1386" s="217" t="s">
        <v>247</v>
      </c>
      <c r="AU1386" s="217" t="s">
        <v>81</v>
      </c>
      <c r="AV1386" s="12" t="s">
        <v>22</v>
      </c>
      <c r="AW1386" s="12" t="s">
        <v>37</v>
      </c>
      <c r="AX1386" s="12" t="s">
        <v>73</v>
      </c>
      <c r="AY1386" s="217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291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1360</v>
      </c>
      <c r="G1388" s="219"/>
      <c r="H1388" s="232">
        <v>1646.9549999999999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695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1361</v>
      </c>
      <c r="G1390" s="219"/>
      <c r="H1390" s="232">
        <v>67.263999999999996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293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3" customFormat="1" ht="13.5">
      <c r="B1392" s="218"/>
      <c r="C1392" s="219"/>
      <c r="D1392" s="208" t="s">
        <v>247</v>
      </c>
      <c r="E1392" s="230" t="s">
        <v>20</v>
      </c>
      <c r="F1392" s="231" t="s">
        <v>1362</v>
      </c>
      <c r="G1392" s="219"/>
      <c r="H1392" s="232">
        <v>21.574999999999999</v>
      </c>
      <c r="I1392" s="224"/>
      <c r="J1392" s="219"/>
      <c r="K1392" s="219"/>
      <c r="L1392" s="225"/>
      <c r="M1392" s="226"/>
      <c r="N1392" s="227"/>
      <c r="O1392" s="227"/>
      <c r="P1392" s="227"/>
      <c r="Q1392" s="227"/>
      <c r="R1392" s="227"/>
      <c r="S1392" s="227"/>
      <c r="T1392" s="228"/>
      <c r="AT1392" s="229" t="s">
        <v>247</v>
      </c>
      <c r="AU1392" s="229" t="s">
        <v>81</v>
      </c>
      <c r="AV1392" s="13" t="s">
        <v>81</v>
      </c>
      <c r="AW1392" s="13" t="s">
        <v>37</v>
      </c>
      <c r="AX1392" s="13" t="s">
        <v>73</v>
      </c>
      <c r="AY1392" s="229" t="s">
        <v>238</v>
      </c>
    </row>
    <row r="1393" spans="2:51" s="12" customFormat="1" ht="13.5">
      <c r="B1393" s="206"/>
      <c r="C1393" s="207"/>
      <c r="D1393" s="208" t="s">
        <v>247</v>
      </c>
      <c r="E1393" s="209" t="s">
        <v>20</v>
      </c>
      <c r="F1393" s="210" t="s">
        <v>811</v>
      </c>
      <c r="G1393" s="207"/>
      <c r="H1393" s="211" t="s">
        <v>20</v>
      </c>
      <c r="I1393" s="212"/>
      <c r="J1393" s="207"/>
      <c r="K1393" s="207"/>
      <c r="L1393" s="213"/>
      <c r="M1393" s="214"/>
      <c r="N1393" s="215"/>
      <c r="O1393" s="215"/>
      <c r="P1393" s="215"/>
      <c r="Q1393" s="215"/>
      <c r="R1393" s="215"/>
      <c r="S1393" s="215"/>
      <c r="T1393" s="216"/>
      <c r="AT1393" s="217" t="s">
        <v>247</v>
      </c>
      <c r="AU1393" s="217" t="s">
        <v>81</v>
      </c>
      <c r="AV1393" s="12" t="s">
        <v>22</v>
      </c>
      <c r="AW1393" s="12" t="s">
        <v>37</v>
      </c>
      <c r="AX1393" s="12" t="s">
        <v>73</v>
      </c>
      <c r="AY1393" s="217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291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1363</v>
      </c>
      <c r="G1395" s="219"/>
      <c r="H1395" s="232">
        <v>1637.35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705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1364</v>
      </c>
      <c r="G1397" s="219"/>
      <c r="H1397" s="232">
        <v>98.733999999999995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293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3" customFormat="1" ht="13.5">
      <c r="B1399" s="218"/>
      <c r="C1399" s="219"/>
      <c r="D1399" s="208" t="s">
        <v>247</v>
      </c>
      <c r="E1399" s="230" t="s">
        <v>20</v>
      </c>
      <c r="F1399" s="231" t="s">
        <v>1365</v>
      </c>
      <c r="G1399" s="219"/>
      <c r="H1399" s="232">
        <v>43.295000000000002</v>
      </c>
      <c r="I1399" s="224"/>
      <c r="J1399" s="219"/>
      <c r="K1399" s="219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247</v>
      </c>
      <c r="AU1399" s="229" t="s">
        <v>81</v>
      </c>
      <c r="AV1399" s="13" t="s">
        <v>81</v>
      </c>
      <c r="AW1399" s="13" t="s">
        <v>37</v>
      </c>
      <c r="AX1399" s="13" t="s">
        <v>73</v>
      </c>
      <c r="AY1399" s="229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249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2" customFormat="1" ht="13.5">
      <c r="B1401" s="206"/>
      <c r="C1401" s="207"/>
      <c r="D1401" s="208" t="s">
        <v>247</v>
      </c>
      <c r="E1401" s="209" t="s">
        <v>20</v>
      </c>
      <c r="F1401" s="210" t="s">
        <v>1366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1367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3" customFormat="1" ht="13.5">
      <c r="B1403" s="218"/>
      <c r="C1403" s="219"/>
      <c r="D1403" s="208" t="s">
        <v>247</v>
      </c>
      <c r="E1403" s="230" t="s">
        <v>20</v>
      </c>
      <c r="F1403" s="231" t="s">
        <v>1368</v>
      </c>
      <c r="G1403" s="219"/>
      <c r="H1403" s="232">
        <v>14.413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51" s="12" customFormat="1" ht="13.5">
      <c r="B1404" s="206"/>
      <c r="C1404" s="207"/>
      <c r="D1404" s="208" t="s">
        <v>247</v>
      </c>
      <c r="E1404" s="209" t="s">
        <v>20</v>
      </c>
      <c r="F1404" s="210" t="s">
        <v>692</v>
      </c>
      <c r="G1404" s="207"/>
      <c r="H1404" s="211" t="s">
        <v>20</v>
      </c>
      <c r="I1404" s="212"/>
      <c r="J1404" s="207"/>
      <c r="K1404" s="207"/>
      <c r="L1404" s="213"/>
      <c r="M1404" s="214"/>
      <c r="N1404" s="215"/>
      <c r="O1404" s="215"/>
      <c r="P1404" s="215"/>
      <c r="Q1404" s="215"/>
      <c r="R1404" s="215"/>
      <c r="S1404" s="215"/>
      <c r="T1404" s="216"/>
      <c r="AT1404" s="217" t="s">
        <v>247</v>
      </c>
      <c r="AU1404" s="217" t="s">
        <v>81</v>
      </c>
      <c r="AV1404" s="12" t="s">
        <v>22</v>
      </c>
      <c r="AW1404" s="12" t="s">
        <v>37</v>
      </c>
      <c r="AX1404" s="12" t="s">
        <v>73</v>
      </c>
      <c r="AY1404" s="217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291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27">
      <c r="B1406" s="218"/>
      <c r="C1406" s="219"/>
      <c r="D1406" s="208" t="s">
        <v>247</v>
      </c>
      <c r="E1406" s="230" t="s">
        <v>20</v>
      </c>
      <c r="F1406" s="231" t="s">
        <v>1369</v>
      </c>
      <c r="G1406" s="219"/>
      <c r="H1406" s="232">
        <v>61.81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695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1370</v>
      </c>
      <c r="G1408" s="219"/>
      <c r="H1408" s="232">
        <v>20.16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293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3" customFormat="1" ht="13.5">
      <c r="B1410" s="218"/>
      <c r="C1410" s="219"/>
      <c r="D1410" s="208" t="s">
        <v>247</v>
      </c>
      <c r="E1410" s="230" t="s">
        <v>20</v>
      </c>
      <c r="F1410" s="231" t="s">
        <v>1371</v>
      </c>
      <c r="G1410" s="219"/>
      <c r="H1410" s="232">
        <v>7.0179999999999998</v>
      </c>
      <c r="I1410" s="224"/>
      <c r="J1410" s="219"/>
      <c r="K1410" s="219"/>
      <c r="L1410" s="225"/>
      <c r="M1410" s="226"/>
      <c r="N1410" s="227"/>
      <c r="O1410" s="227"/>
      <c r="P1410" s="227"/>
      <c r="Q1410" s="227"/>
      <c r="R1410" s="227"/>
      <c r="S1410" s="227"/>
      <c r="T1410" s="228"/>
      <c r="AT1410" s="229" t="s">
        <v>247</v>
      </c>
      <c r="AU1410" s="229" t="s">
        <v>81</v>
      </c>
      <c r="AV1410" s="13" t="s">
        <v>81</v>
      </c>
      <c r="AW1410" s="13" t="s">
        <v>37</v>
      </c>
      <c r="AX1410" s="13" t="s">
        <v>73</v>
      </c>
      <c r="AY1410" s="229" t="s">
        <v>238</v>
      </c>
    </row>
    <row r="1411" spans="2:65" s="12" customFormat="1" ht="13.5">
      <c r="B1411" s="206"/>
      <c r="C1411" s="207"/>
      <c r="D1411" s="208" t="s">
        <v>247</v>
      </c>
      <c r="E1411" s="209" t="s">
        <v>20</v>
      </c>
      <c r="F1411" s="210" t="s">
        <v>811</v>
      </c>
      <c r="G1411" s="207"/>
      <c r="H1411" s="211" t="s">
        <v>20</v>
      </c>
      <c r="I1411" s="212"/>
      <c r="J1411" s="207"/>
      <c r="K1411" s="207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247</v>
      </c>
      <c r="AU1411" s="217" t="s">
        <v>81</v>
      </c>
      <c r="AV1411" s="12" t="s">
        <v>22</v>
      </c>
      <c r="AW1411" s="12" t="s">
        <v>37</v>
      </c>
      <c r="AX1411" s="12" t="s">
        <v>73</v>
      </c>
      <c r="AY1411" s="217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291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1372</v>
      </c>
      <c r="G1413" s="219"/>
      <c r="H1413" s="232">
        <v>48.636000000000003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695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08" t="s">
        <v>247</v>
      </c>
      <c r="E1415" s="230" t="s">
        <v>20</v>
      </c>
      <c r="F1415" s="231" t="s">
        <v>1373</v>
      </c>
      <c r="G1415" s="219"/>
      <c r="H1415" s="232">
        <v>7.7770000000000001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2" customFormat="1" ht="13.5">
      <c r="B1416" s="206"/>
      <c r="C1416" s="207"/>
      <c r="D1416" s="208" t="s">
        <v>247</v>
      </c>
      <c r="E1416" s="209" t="s">
        <v>20</v>
      </c>
      <c r="F1416" s="210" t="s">
        <v>293</v>
      </c>
      <c r="G1416" s="207"/>
      <c r="H1416" s="211" t="s">
        <v>20</v>
      </c>
      <c r="I1416" s="212"/>
      <c r="J1416" s="207"/>
      <c r="K1416" s="207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247</v>
      </c>
      <c r="AU1416" s="217" t="s">
        <v>81</v>
      </c>
      <c r="AV1416" s="12" t="s">
        <v>22</v>
      </c>
      <c r="AW1416" s="12" t="s">
        <v>37</v>
      </c>
      <c r="AX1416" s="12" t="s">
        <v>73</v>
      </c>
      <c r="AY1416" s="217" t="s">
        <v>238</v>
      </c>
    </row>
    <row r="1417" spans="2:65" s="13" customFormat="1" ht="13.5">
      <c r="B1417" s="218"/>
      <c r="C1417" s="219"/>
      <c r="D1417" s="220" t="s">
        <v>247</v>
      </c>
      <c r="E1417" s="221" t="s">
        <v>20</v>
      </c>
      <c r="F1417" s="222" t="s">
        <v>1371</v>
      </c>
      <c r="G1417" s="219"/>
      <c r="H1417" s="223">
        <v>7.0179999999999998</v>
      </c>
      <c r="I1417" s="224"/>
      <c r="J1417" s="219"/>
      <c r="K1417" s="219"/>
      <c r="L1417" s="225"/>
      <c r="M1417" s="226"/>
      <c r="N1417" s="227"/>
      <c r="O1417" s="227"/>
      <c r="P1417" s="227"/>
      <c r="Q1417" s="227"/>
      <c r="R1417" s="227"/>
      <c r="S1417" s="227"/>
      <c r="T1417" s="228"/>
      <c r="AT1417" s="229" t="s">
        <v>247</v>
      </c>
      <c r="AU1417" s="229" t="s">
        <v>81</v>
      </c>
      <c r="AV1417" s="13" t="s">
        <v>81</v>
      </c>
      <c r="AW1417" s="13" t="s">
        <v>37</v>
      </c>
      <c r="AX1417" s="13" t="s">
        <v>73</v>
      </c>
      <c r="AY1417" s="229" t="s">
        <v>238</v>
      </c>
    </row>
    <row r="1418" spans="2:65" s="1" customFormat="1" ht="22.5" customHeight="1">
      <c r="B1418" s="35"/>
      <c r="C1418" s="194" t="s">
        <v>1374</v>
      </c>
      <c r="D1418" s="194" t="s">
        <v>240</v>
      </c>
      <c r="E1418" s="195" t="s">
        <v>1375</v>
      </c>
      <c r="F1418" s="196" t="s">
        <v>1376</v>
      </c>
      <c r="G1418" s="197" t="s">
        <v>375</v>
      </c>
      <c r="H1418" s="198">
        <v>270.68099999999998</v>
      </c>
      <c r="I1418" s="199"/>
      <c r="J1418" s="200">
        <f>ROUND(I1418*H1418,2)</f>
        <v>0</v>
      </c>
      <c r="K1418" s="196" t="s">
        <v>20</v>
      </c>
      <c r="L1418" s="55"/>
      <c r="M1418" s="201" t="s">
        <v>20</v>
      </c>
      <c r="N1418" s="202" t="s">
        <v>44</v>
      </c>
      <c r="O1418" s="36"/>
      <c r="P1418" s="203">
        <f>O1418*H1418</f>
        <v>0</v>
      </c>
      <c r="Q1418" s="203">
        <v>0</v>
      </c>
      <c r="R1418" s="203">
        <f>Q1418*H1418</f>
        <v>0</v>
      </c>
      <c r="S1418" s="203">
        <v>0</v>
      </c>
      <c r="T1418" s="204">
        <f>S1418*H1418</f>
        <v>0</v>
      </c>
      <c r="AR1418" s="18" t="s">
        <v>245</v>
      </c>
      <c r="AT1418" s="18" t="s">
        <v>240</v>
      </c>
      <c r="AU1418" s="18" t="s">
        <v>81</v>
      </c>
      <c r="AY1418" s="18" t="s">
        <v>238</v>
      </c>
      <c r="BE1418" s="205">
        <f>IF(N1418="základní",J1418,0)</f>
        <v>0</v>
      </c>
      <c r="BF1418" s="205">
        <f>IF(N1418="snížená",J1418,0)</f>
        <v>0</v>
      </c>
      <c r="BG1418" s="205">
        <f>IF(N1418="zákl. přenesená",J1418,0)</f>
        <v>0</v>
      </c>
      <c r="BH1418" s="205">
        <f>IF(N1418="sníž. přenesená",J1418,0)</f>
        <v>0</v>
      </c>
      <c r="BI1418" s="205">
        <f>IF(N1418="nulová",J1418,0)</f>
        <v>0</v>
      </c>
      <c r="BJ1418" s="18" t="s">
        <v>22</v>
      </c>
      <c r="BK1418" s="205">
        <f>ROUND(I1418*H1418,2)</f>
        <v>0</v>
      </c>
      <c r="BL1418" s="18" t="s">
        <v>245</v>
      </c>
      <c r="BM1418" s="18" t="s">
        <v>1377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1378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1358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2" customFormat="1" ht="13.5">
      <c r="B1421" s="206"/>
      <c r="C1421" s="207"/>
      <c r="D1421" s="208" t="s">
        <v>247</v>
      </c>
      <c r="E1421" s="209" t="s">
        <v>20</v>
      </c>
      <c r="F1421" s="210" t="s">
        <v>692</v>
      </c>
      <c r="G1421" s="207"/>
      <c r="H1421" s="211" t="s">
        <v>20</v>
      </c>
      <c r="I1421" s="212"/>
      <c r="J1421" s="207"/>
      <c r="K1421" s="207"/>
      <c r="L1421" s="213"/>
      <c r="M1421" s="214"/>
      <c r="N1421" s="215"/>
      <c r="O1421" s="215"/>
      <c r="P1421" s="215"/>
      <c r="Q1421" s="215"/>
      <c r="R1421" s="215"/>
      <c r="S1421" s="215"/>
      <c r="T1421" s="216"/>
      <c r="AT1421" s="217" t="s">
        <v>247</v>
      </c>
      <c r="AU1421" s="217" t="s">
        <v>81</v>
      </c>
      <c r="AV1421" s="12" t="s">
        <v>22</v>
      </c>
      <c r="AW1421" s="12" t="s">
        <v>37</v>
      </c>
      <c r="AX1421" s="12" t="s">
        <v>73</v>
      </c>
      <c r="AY1421" s="217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1379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1361</v>
      </c>
      <c r="G1423" s="219"/>
      <c r="H1423" s="232">
        <v>67.263999999999996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1380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51" s="13" customFormat="1" ht="13.5">
      <c r="B1425" s="218"/>
      <c r="C1425" s="219"/>
      <c r="D1425" s="208" t="s">
        <v>247</v>
      </c>
      <c r="E1425" s="230" t="s">
        <v>20</v>
      </c>
      <c r="F1425" s="231" t="s">
        <v>1362</v>
      </c>
      <c r="G1425" s="219"/>
      <c r="H1425" s="232">
        <v>21.574999999999999</v>
      </c>
      <c r="I1425" s="224"/>
      <c r="J1425" s="219"/>
      <c r="K1425" s="219"/>
      <c r="L1425" s="225"/>
      <c r="M1425" s="226"/>
      <c r="N1425" s="227"/>
      <c r="O1425" s="227"/>
      <c r="P1425" s="227"/>
      <c r="Q1425" s="227"/>
      <c r="R1425" s="227"/>
      <c r="S1425" s="227"/>
      <c r="T1425" s="228"/>
      <c r="AT1425" s="229" t="s">
        <v>247</v>
      </c>
      <c r="AU1425" s="229" t="s">
        <v>81</v>
      </c>
      <c r="AV1425" s="13" t="s">
        <v>81</v>
      </c>
      <c r="AW1425" s="13" t="s">
        <v>37</v>
      </c>
      <c r="AX1425" s="13" t="s">
        <v>73</v>
      </c>
      <c r="AY1425" s="229" t="s">
        <v>238</v>
      </c>
    </row>
    <row r="1426" spans="2:51" s="12" customFormat="1" ht="13.5">
      <c r="B1426" s="206"/>
      <c r="C1426" s="207"/>
      <c r="D1426" s="208" t="s">
        <v>247</v>
      </c>
      <c r="E1426" s="209" t="s">
        <v>20</v>
      </c>
      <c r="F1426" s="210" t="s">
        <v>811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51" s="12" customFormat="1" ht="13.5">
      <c r="B1427" s="206"/>
      <c r="C1427" s="207"/>
      <c r="D1427" s="208" t="s">
        <v>247</v>
      </c>
      <c r="E1427" s="209" t="s">
        <v>20</v>
      </c>
      <c r="F1427" s="210" t="s">
        <v>1381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51" s="13" customFormat="1" ht="13.5">
      <c r="B1428" s="218"/>
      <c r="C1428" s="219"/>
      <c r="D1428" s="208" t="s">
        <v>247</v>
      </c>
      <c r="E1428" s="230" t="s">
        <v>20</v>
      </c>
      <c r="F1428" s="231" t="s">
        <v>1364</v>
      </c>
      <c r="G1428" s="219"/>
      <c r="H1428" s="232">
        <v>98.733999999999995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51" s="12" customFormat="1" ht="13.5">
      <c r="B1429" s="206"/>
      <c r="C1429" s="207"/>
      <c r="D1429" s="208" t="s">
        <v>247</v>
      </c>
      <c r="E1429" s="209" t="s">
        <v>20</v>
      </c>
      <c r="F1429" s="210" t="s">
        <v>1382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51" s="13" customFormat="1" ht="13.5">
      <c r="B1430" s="218"/>
      <c r="C1430" s="219"/>
      <c r="D1430" s="208" t="s">
        <v>247</v>
      </c>
      <c r="E1430" s="230" t="s">
        <v>20</v>
      </c>
      <c r="F1430" s="231" t="s">
        <v>1365</v>
      </c>
      <c r="G1430" s="219"/>
      <c r="H1430" s="232">
        <v>43.295000000000002</v>
      </c>
      <c r="I1430" s="224"/>
      <c r="J1430" s="219"/>
      <c r="K1430" s="219"/>
      <c r="L1430" s="225"/>
      <c r="M1430" s="226"/>
      <c r="N1430" s="227"/>
      <c r="O1430" s="227"/>
      <c r="P1430" s="227"/>
      <c r="Q1430" s="227"/>
      <c r="R1430" s="227"/>
      <c r="S1430" s="227"/>
      <c r="T1430" s="228"/>
      <c r="AT1430" s="229" t="s">
        <v>247</v>
      </c>
      <c r="AU1430" s="229" t="s">
        <v>81</v>
      </c>
      <c r="AV1430" s="13" t="s">
        <v>81</v>
      </c>
      <c r="AW1430" s="13" t="s">
        <v>37</v>
      </c>
      <c r="AX1430" s="13" t="s">
        <v>73</v>
      </c>
      <c r="AY1430" s="229" t="s">
        <v>238</v>
      </c>
    </row>
    <row r="1431" spans="2:51" s="12" customFormat="1" ht="13.5">
      <c r="B1431" s="206"/>
      <c r="C1431" s="207"/>
      <c r="D1431" s="208" t="s">
        <v>247</v>
      </c>
      <c r="E1431" s="209" t="s">
        <v>20</v>
      </c>
      <c r="F1431" s="210" t="s">
        <v>1366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51" s="12" customFormat="1" ht="13.5">
      <c r="B1432" s="206"/>
      <c r="C1432" s="207"/>
      <c r="D1432" s="208" t="s">
        <v>247</v>
      </c>
      <c r="E1432" s="209" t="s">
        <v>20</v>
      </c>
      <c r="F1432" s="210" t="s">
        <v>692</v>
      </c>
      <c r="G1432" s="207"/>
      <c r="H1432" s="211" t="s">
        <v>20</v>
      </c>
      <c r="I1432" s="212"/>
      <c r="J1432" s="207"/>
      <c r="K1432" s="207"/>
      <c r="L1432" s="213"/>
      <c r="M1432" s="214"/>
      <c r="N1432" s="215"/>
      <c r="O1432" s="215"/>
      <c r="P1432" s="215"/>
      <c r="Q1432" s="215"/>
      <c r="R1432" s="215"/>
      <c r="S1432" s="215"/>
      <c r="T1432" s="216"/>
      <c r="AT1432" s="217" t="s">
        <v>247</v>
      </c>
      <c r="AU1432" s="217" t="s">
        <v>81</v>
      </c>
      <c r="AV1432" s="12" t="s">
        <v>22</v>
      </c>
      <c r="AW1432" s="12" t="s">
        <v>37</v>
      </c>
      <c r="AX1432" s="12" t="s">
        <v>73</v>
      </c>
      <c r="AY1432" s="217" t="s">
        <v>238</v>
      </c>
    </row>
    <row r="1433" spans="2:51" s="12" customFormat="1" ht="13.5">
      <c r="B1433" s="206"/>
      <c r="C1433" s="207"/>
      <c r="D1433" s="208" t="s">
        <v>247</v>
      </c>
      <c r="E1433" s="209" t="s">
        <v>20</v>
      </c>
      <c r="F1433" s="210" t="s">
        <v>695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51" s="13" customFormat="1" ht="13.5">
      <c r="B1434" s="218"/>
      <c r="C1434" s="219"/>
      <c r="D1434" s="208" t="s">
        <v>247</v>
      </c>
      <c r="E1434" s="230" t="s">
        <v>20</v>
      </c>
      <c r="F1434" s="231" t="s">
        <v>1383</v>
      </c>
      <c r="G1434" s="219"/>
      <c r="H1434" s="232">
        <v>18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51" s="12" customFormat="1" ht="13.5">
      <c r="B1435" s="206"/>
      <c r="C1435" s="207"/>
      <c r="D1435" s="208" t="s">
        <v>247</v>
      </c>
      <c r="E1435" s="209" t="s">
        <v>20</v>
      </c>
      <c r="F1435" s="210" t="s">
        <v>293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51" s="13" customFormat="1" ht="13.5">
      <c r="B1436" s="218"/>
      <c r="C1436" s="219"/>
      <c r="D1436" s="208" t="s">
        <v>247</v>
      </c>
      <c r="E1436" s="230" t="s">
        <v>20</v>
      </c>
      <c r="F1436" s="231" t="s">
        <v>1371</v>
      </c>
      <c r="G1436" s="219"/>
      <c r="H1436" s="232">
        <v>7.0179999999999998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51" s="12" customFormat="1" ht="13.5">
      <c r="B1437" s="206"/>
      <c r="C1437" s="207"/>
      <c r="D1437" s="208" t="s">
        <v>247</v>
      </c>
      <c r="E1437" s="209" t="s">
        <v>20</v>
      </c>
      <c r="F1437" s="210" t="s">
        <v>811</v>
      </c>
      <c r="G1437" s="207"/>
      <c r="H1437" s="211" t="s">
        <v>20</v>
      </c>
      <c r="I1437" s="212"/>
      <c r="J1437" s="207"/>
      <c r="K1437" s="207"/>
      <c r="L1437" s="213"/>
      <c r="M1437" s="214"/>
      <c r="N1437" s="215"/>
      <c r="O1437" s="215"/>
      <c r="P1437" s="215"/>
      <c r="Q1437" s="215"/>
      <c r="R1437" s="215"/>
      <c r="S1437" s="215"/>
      <c r="T1437" s="216"/>
      <c r="AT1437" s="217" t="s">
        <v>247</v>
      </c>
      <c r="AU1437" s="217" t="s">
        <v>81</v>
      </c>
      <c r="AV1437" s="12" t="s">
        <v>22</v>
      </c>
      <c r="AW1437" s="12" t="s">
        <v>37</v>
      </c>
      <c r="AX1437" s="12" t="s">
        <v>73</v>
      </c>
      <c r="AY1437" s="217" t="s">
        <v>238</v>
      </c>
    </row>
    <row r="1438" spans="2:51" s="12" customFormat="1" ht="13.5">
      <c r="B1438" s="206"/>
      <c r="C1438" s="207"/>
      <c r="D1438" s="208" t="s">
        <v>247</v>
      </c>
      <c r="E1438" s="209" t="s">
        <v>20</v>
      </c>
      <c r="F1438" s="210" t="s">
        <v>695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51" s="13" customFormat="1" ht="13.5">
      <c r="B1439" s="218"/>
      <c r="C1439" s="219"/>
      <c r="D1439" s="208" t="s">
        <v>247</v>
      </c>
      <c r="E1439" s="230" t="s">
        <v>20</v>
      </c>
      <c r="F1439" s="231" t="s">
        <v>1373</v>
      </c>
      <c r="G1439" s="219"/>
      <c r="H1439" s="232">
        <v>7.7770000000000001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51" s="12" customFormat="1" ht="13.5">
      <c r="B1440" s="206"/>
      <c r="C1440" s="207"/>
      <c r="D1440" s="208" t="s">
        <v>247</v>
      </c>
      <c r="E1440" s="209" t="s">
        <v>20</v>
      </c>
      <c r="F1440" s="210" t="s">
        <v>293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20" t="s">
        <v>247</v>
      </c>
      <c r="E1441" s="221" t="s">
        <v>20</v>
      </c>
      <c r="F1441" s="222" t="s">
        <v>1371</v>
      </c>
      <c r="G1441" s="219"/>
      <c r="H1441" s="223">
        <v>7.0179999999999998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" customFormat="1" ht="22.5" customHeight="1">
      <c r="B1442" s="35"/>
      <c r="C1442" s="194" t="s">
        <v>1384</v>
      </c>
      <c r="D1442" s="194" t="s">
        <v>240</v>
      </c>
      <c r="E1442" s="195" t="s">
        <v>1385</v>
      </c>
      <c r="F1442" s="196" t="s">
        <v>1386</v>
      </c>
      <c r="G1442" s="197" t="s">
        <v>375</v>
      </c>
      <c r="H1442" s="198">
        <v>3747.17</v>
      </c>
      <c r="I1442" s="199"/>
      <c r="J1442" s="200">
        <f>ROUND(I1442*H1442,2)</f>
        <v>0</v>
      </c>
      <c r="K1442" s="196" t="s">
        <v>244</v>
      </c>
      <c r="L1442" s="55"/>
      <c r="M1442" s="201" t="s">
        <v>20</v>
      </c>
      <c r="N1442" s="202" t="s">
        <v>44</v>
      </c>
      <c r="O1442" s="36"/>
      <c r="P1442" s="203">
        <f>O1442*H1442</f>
        <v>0</v>
      </c>
      <c r="Q1442" s="203">
        <v>0</v>
      </c>
      <c r="R1442" s="203">
        <f>Q1442*H1442</f>
        <v>0</v>
      </c>
      <c r="S1442" s="203">
        <v>0</v>
      </c>
      <c r="T1442" s="204">
        <f>S1442*H1442</f>
        <v>0</v>
      </c>
      <c r="AR1442" s="18" t="s">
        <v>245</v>
      </c>
      <c r="AT1442" s="18" t="s">
        <v>240</v>
      </c>
      <c r="AU1442" s="18" t="s">
        <v>81</v>
      </c>
      <c r="AY1442" s="18" t="s">
        <v>238</v>
      </c>
      <c r="BE1442" s="205">
        <f>IF(N1442="základní",J1442,0)</f>
        <v>0</v>
      </c>
      <c r="BF1442" s="205">
        <f>IF(N1442="snížená",J1442,0)</f>
        <v>0</v>
      </c>
      <c r="BG1442" s="205">
        <f>IF(N1442="zákl. přenesená",J1442,0)</f>
        <v>0</v>
      </c>
      <c r="BH1442" s="205">
        <f>IF(N1442="sníž. přenesená",J1442,0)</f>
        <v>0</v>
      </c>
      <c r="BI1442" s="205">
        <f>IF(N1442="nulová",J1442,0)</f>
        <v>0</v>
      </c>
      <c r="BJ1442" s="18" t="s">
        <v>22</v>
      </c>
      <c r="BK1442" s="205">
        <f>ROUND(I1442*H1442,2)</f>
        <v>0</v>
      </c>
      <c r="BL1442" s="18" t="s">
        <v>245</v>
      </c>
      <c r="BM1442" s="18" t="s">
        <v>1387</v>
      </c>
    </row>
    <row r="1443" spans="2:65" s="1" customFormat="1" ht="22.5" customHeight="1">
      <c r="B1443" s="35"/>
      <c r="C1443" s="194" t="s">
        <v>1388</v>
      </c>
      <c r="D1443" s="194" t="s">
        <v>240</v>
      </c>
      <c r="E1443" s="195" t="s">
        <v>1389</v>
      </c>
      <c r="F1443" s="196" t="s">
        <v>1390</v>
      </c>
      <c r="G1443" s="197" t="s">
        <v>375</v>
      </c>
      <c r="H1443" s="198">
        <v>3515.1729999999998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5.2399999999999999E-3</v>
      </c>
      <c r="R1443" s="203">
        <f>Q1443*H1443</f>
        <v>18.419506519999999</v>
      </c>
      <c r="S1443" s="203">
        <v>0</v>
      </c>
      <c r="T1443" s="204">
        <f>S1443*H1443</f>
        <v>0</v>
      </c>
      <c r="AR1443" s="18" t="s">
        <v>245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245</v>
      </c>
      <c r="BM1443" s="18" t="s">
        <v>1391</v>
      </c>
    </row>
    <row r="1444" spans="2:65" s="12" customFormat="1" ht="27">
      <c r="B1444" s="206"/>
      <c r="C1444" s="207"/>
      <c r="D1444" s="208" t="s">
        <v>247</v>
      </c>
      <c r="E1444" s="209" t="s">
        <v>20</v>
      </c>
      <c r="F1444" s="210" t="s">
        <v>799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869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1358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249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1337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692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291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1360</v>
      </c>
      <c r="G1452" s="219"/>
      <c r="H1452" s="232">
        <v>1646.9549999999999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695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1361</v>
      </c>
      <c r="G1454" s="219"/>
      <c r="H1454" s="232">
        <v>67.263999999999996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293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1362</v>
      </c>
      <c r="G1456" s="219"/>
      <c r="H1456" s="232">
        <v>21.574999999999999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2" customFormat="1" ht="13.5">
      <c r="B1457" s="206"/>
      <c r="C1457" s="207"/>
      <c r="D1457" s="208" t="s">
        <v>247</v>
      </c>
      <c r="E1457" s="209" t="s">
        <v>20</v>
      </c>
      <c r="F1457" s="210" t="s">
        <v>811</v>
      </c>
      <c r="G1457" s="207"/>
      <c r="H1457" s="211" t="s">
        <v>20</v>
      </c>
      <c r="I1457" s="212"/>
      <c r="J1457" s="207"/>
      <c r="K1457" s="207"/>
      <c r="L1457" s="213"/>
      <c r="M1457" s="214"/>
      <c r="N1457" s="215"/>
      <c r="O1457" s="215"/>
      <c r="P1457" s="215"/>
      <c r="Q1457" s="215"/>
      <c r="R1457" s="215"/>
      <c r="S1457" s="215"/>
      <c r="T1457" s="216"/>
      <c r="AT1457" s="217" t="s">
        <v>247</v>
      </c>
      <c r="AU1457" s="217" t="s">
        <v>81</v>
      </c>
      <c r="AV1457" s="12" t="s">
        <v>22</v>
      </c>
      <c r="AW1457" s="12" t="s">
        <v>37</v>
      </c>
      <c r="AX1457" s="12" t="s">
        <v>73</v>
      </c>
      <c r="AY1457" s="217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291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1363</v>
      </c>
      <c r="G1459" s="219"/>
      <c r="H1459" s="232">
        <v>1637.35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695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1364</v>
      </c>
      <c r="G1461" s="219"/>
      <c r="H1461" s="232">
        <v>98.733999999999995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2" customFormat="1" ht="13.5">
      <c r="B1462" s="206"/>
      <c r="C1462" s="207"/>
      <c r="D1462" s="208" t="s">
        <v>247</v>
      </c>
      <c r="E1462" s="209" t="s">
        <v>20</v>
      </c>
      <c r="F1462" s="210" t="s">
        <v>293</v>
      </c>
      <c r="G1462" s="207"/>
      <c r="H1462" s="211" t="s">
        <v>20</v>
      </c>
      <c r="I1462" s="212"/>
      <c r="J1462" s="207"/>
      <c r="K1462" s="207"/>
      <c r="L1462" s="213"/>
      <c r="M1462" s="214"/>
      <c r="N1462" s="215"/>
      <c r="O1462" s="215"/>
      <c r="P1462" s="215"/>
      <c r="Q1462" s="215"/>
      <c r="R1462" s="215"/>
      <c r="S1462" s="215"/>
      <c r="T1462" s="216"/>
      <c r="AT1462" s="217" t="s">
        <v>247</v>
      </c>
      <c r="AU1462" s="217" t="s">
        <v>81</v>
      </c>
      <c r="AV1462" s="12" t="s">
        <v>22</v>
      </c>
      <c r="AW1462" s="12" t="s">
        <v>37</v>
      </c>
      <c r="AX1462" s="12" t="s">
        <v>73</v>
      </c>
      <c r="AY1462" s="217" t="s">
        <v>238</v>
      </c>
    </row>
    <row r="1463" spans="2:65" s="13" customFormat="1" ht="13.5">
      <c r="B1463" s="218"/>
      <c r="C1463" s="219"/>
      <c r="D1463" s="220" t="s">
        <v>247</v>
      </c>
      <c r="E1463" s="221" t="s">
        <v>20</v>
      </c>
      <c r="F1463" s="222" t="s">
        <v>1365</v>
      </c>
      <c r="G1463" s="219"/>
      <c r="H1463" s="223">
        <v>43.295000000000002</v>
      </c>
      <c r="I1463" s="224"/>
      <c r="J1463" s="219"/>
      <c r="K1463" s="219"/>
      <c r="L1463" s="225"/>
      <c r="M1463" s="226"/>
      <c r="N1463" s="227"/>
      <c r="O1463" s="227"/>
      <c r="P1463" s="227"/>
      <c r="Q1463" s="227"/>
      <c r="R1463" s="227"/>
      <c r="S1463" s="227"/>
      <c r="T1463" s="228"/>
      <c r="AT1463" s="229" t="s">
        <v>247</v>
      </c>
      <c r="AU1463" s="229" t="s">
        <v>81</v>
      </c>
      <c r="AV1463" s="13" t="s">
        <v>81</v>
      </c>
      <c r="AW1463" s="13" t="s">
        <v>37</v>
      </c>
      <c r="AX1463" s="13" t="s">
        <v>73</v>
      </c>
      <c r="AY1463" s="229" t="s">
        <v>238</v>
      </c>
    </row>
    <row r="1464" spans="2:65" s="1" customFormat="1" ht="22.5" customHeight="1">
      <c r="B1464" s="35"/>
      <c r="C1464" s="194" t="s">
        <v>1392</v>
      </c>
      <c r="D1464" s="194" t="s">
        <v>240</v>
      </c>
      <c r="E1464" s="195" t="s">
        <v>1393</v>
      </c>
      <c r="F1464" s="196" t="s">
        <v>1394</v>
      </c>
      <c r="G1464" s="197" t="s">
        <v>375</v>
      </c>
      <c r="H1464" s="198">
        <v>3515.1729999999998</v>
      </c>
      <c r="I1464" s="199"/>
      <c r="J1464" s="200">
        <f>ROUND(I1464*H1464,2)</f>
        <v>0</v>
      </c>
      <c r="K1464" s="196" t="s">
        <v>244</v>
      </c>
      <c r="L1464" s="55"/>
      <c r="M1464" s="201" t="s">
        <v>20</v>
      </c>
      <c r="N1464" s="20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245</v>
      </c>
      <c r="AT1464" s="18" t="s">
        <v>240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245</v>
      </c>
      <c r="BM1464" s="18" t="s">
        <v>1395</v>
      </c>
    </row>
    <row r="1465" spans="2:65" s="1" customFormat="1" ht="31.5" customHeight="1">
      <c r="B1465" s="35"/>
      <c r="C1465" s="194" t="s">
        <v>1396</v>
      </c>
      <c r="D1465" s="194" t="s">
        <v>240</v>
      </c>
      <c r="E1465" s="195" t="s">
        <v>1397</v>
      </c>
      <c r="F1465" s="196" t="s">
        <v>1398</v>
      </c>
      <c r="G1465" s="197" t="s">
        <v>375</v>
      </c>
      <c r="H1465" s="198">
        <v>3515.1729999999998</v>
      </c>
      <c r="I1465" s="199"/>
      <c r="J1465" s="200">
        <f>ROUND(I1465*H1465,2)</f>
        <v>0</v>
      </c>
      <c r="K1465" s="196" t="s">
        <v>244</v>
      </c>
      <c r="L1465" s="55"/>
      <c r="M1465" s="201" t="s">
        <v>20</v>
      </c>
      <c r="N1465" s="202" t="s">
        <v>44</v>
      </c>
      <c r="O1465" s="36"/>
      <c r="P1465" s="203">
        <f>O1465*H1465</f>
        <v>0</v>
      </c>
      <c r="Q1465" s="203">
        <v>1.8600000000000001E-3</v>
      </c>
      <c r="R1465" s="203">
        <f>Q1465*H1465</f>
        <v>6.5382217799999998</v>
      </c>
      <c r="S1465" s="203">
        <v>0</v>
      </c>
      <c r="T1465" s="204">
        <f>S1465*H1465</f>
        <v>0</v>
      </c>
      <c r="AR1465" s="18" t="s">
        <v>245</v>
      </c>
      <c r="AT1465" s="18" t="s">
        <v>240</v>
      </c>
      <c r="AU1465" s="18" t="s">
        <v>81</v>
      </c>
      <c r="AY1465" s="18" t="s">
        <v>238</v>
      </c>
      <c r="BE1465" s="205">
        <f>IF(N1465="základní",J1465,0)</f>
        <v>0</v>
      </c>
      <c r="BF1465" s="205">
        <f>IF(N1465="snížená",J1465,0)</f>
        <v>0</v>
      </c>
      <c r="BG1465" s="205">
        <f>IF(N1465="zákl. přenesená",J1465,0)</f>
        <v>0</v>
      </c>
      <c r="BH1465" s="205">
        <f>IF(N1465="sníž. přenesená",J1465,0)</f>
        <v>0</v>
      </c>
      <c r="BI1465" s="205">
        <f>IF(N1465="nulová",J1465,0)</f>
        <v>0</v>
      </c>
      <c r="BJ1465" s="18" t="s">
        <v>22</v>
      </c>
      <c r="BK1465" s="205">
        <f>ROUND(I1465*H1465,2)</f>
        <v>0</v>
      </c>
      <c r="BL1465" s="18" t="s">
        <v>245</v>
      </c>
      <c r="BM1465" s="18" t="s">
        <v>1399</v>
      </c>
    </row>
    <row r="1466" spans="2:65" s="12" customFormat="1" ht="27">
      <c r="B1466" s="206"/>
      <c r="C1466" s="207"/>
      <c r="D1466" s="208" t="s">
        <v>247</v>
      </c>
      <c r="E1466" s="209" t="s">
        <v>20</v>
      </c>
      <c r="F1466" s="210" t="s">
        <v>799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869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1358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249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1337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2" customFormat="1" ht="13.5">
      <c r="B1472" s="206"/>
      <c r="C1472" s="207"/>
      <c r="D1472" s="208" t="s">
        <v>247</v>
      </c>
      <c r="E1472" s="209" t="s">
        <v>20</v>
      </c>
      <c r="F1472" s="210" t="s">
        <v>692</v>
      </c>
      <c r="G1472" s="207"/>
      <c r="H1472" s="211" t="s">
        <v>20</v>
      </c>
      <c r="I1472" s="212"/>
      <c r="J1472" s="207"/>
      <c r="K1472" s="207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247</v>
      </c>
      <c r="AU1472" s="217" t="s">
        <v>81</v>
      </c>
      <c r="AV1472" s="12" t="s">
        <v>22</v>
      </c>
      <c r="AW1472" s="12" t="s">
        <v>37</v>
      </c>
      <c r="AX1472" s="12" t="s">
        <v>73</v>
      </c>
      <c r="AY1472" s="217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291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1360</v>
      </c>
      <c r="G1474" s="219"/>
      <c r="H1474" s="232">
        <v>1646.9549999999999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695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1361</v>
      </c>
      <c r="G1476" s="219"/>
      <c r="H1476" s="232">
        <v>67.263999999999996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293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3" customFormat="1" ht="13.5">
      <c r="B1478" s="218"/>
      <c r="C1478" s="219"/>
      <c r="D1478" s="208" t="s">
        <v>247</v>
      </c>
      <c r="E1478" s="230" t="s">
        <v>20</v>
      </c>
      <c r="F1478" s="231" t="s">
        <v>1362</v>
      </c>
      <c r="G1478" s="219"/>
      <c r="H1478" s="232">
        <v>21.574999999999999</v>
      </c>
      <c r="I1478" s="224"/>
      <c r="J1478" s="219"/>
      <c r="K1478" s="219"/>
      <c r="L1478" s="225"/>
      <c r="M1478" s="226"/>
      <c r="N1478" s="227"/>
      <c r="O1478" s="227"/>
      <c r="P1478" s="227"/>
      <c r="Q1478" s="227"/>
      <c r="R1478" s="227"/>
      <c r="S1478" s="227"/>
      <c r="T1478" s="228"/>
      <c r="AT1478" s="229" t="s">
        <v>247</v>
      </c>
      <c r="AU1478" s="229" t="s">
        <v>81</v>
      </c>
      <c r="AV1478" s="13" t="s">
        <v>81</v>
      </c>
      <c r="AW1478" s="13" t="s">
        <v>37</v>
      </c>
      <c r="AX1478" s="13" t="s">
        <v>73</v>
      </c>
      <c r="AY1478" s="229" t="s">
        <v>238</v>
      </c>
    </row>
    <row r="1479" spans="2:65" s="12" customFormat="1" ht="13.5">
      <c r="B1479" s="206"/>
      <c r="C1479" s="207"/>
      <c r="D1479" s="208" t="s">
        <v>247</v>
      </c>
      <c r="E1479" s="209" t="s">
        <v>20</v>
      </c>
      <c r="F1479" s="210" t="s">
        <v>811</v>
      </c>
      <c r="G1479" s="207"/>
      <c r="H1479" s="211" t="s">
        <v>20</v>
      </c>
      <c r="I1479" s="212"/>
      <c r="J1479" s="207"/>
      <c r="K1479" s="207"/>
      <c r="L1479" s="213"/>
      <c r="M1479" s="214"/>
      <c r="N1479" s="215"/>
      <c r="O1479" s="215"/>
      <c r="P1479" s="215"/>
      <c r="Q1479" s="215"/>
      <c r="R1479" s="215"/>
      <c r="S1479" s="215"/>
      <c r="T1479" s="216"/>
      <c r="AT1479" s="217" t="s">
        <v>247</v>
      </c>
      <c r="AU1479" s="217" t="s">
        <v>81</v>
      </c>
      <c r="AV1479" s="12" t="s">
        <v>22</v>
      </c>
      <c r="AW1479" s="12" t="s">
        <v>37</v>
      </c>
      <c r="AX1479" s="12" t="s">
        <v>73</v>
      </c>
      <c r="AY1479" s="217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291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1363</v>
      </c>
      <c r="G1481" s="219"/>
      <c r="H1481" s="232">
        <v>1637.35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695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08" t="s">
        <v>247</v>
      </c>
      <c r="E1483" s="230" t="s">
        <v>20</v>
      </c>
      <c r="F1483" s="231" t="s">
        <v>1364</v>
      </c>
      <c r="G1483" s="219"/>
      <c r="H1483" s="232">
        <v>98.733999999999995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293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20" t="s">
        <v>247</v>
      </c>
      <c r="E1485" s="221" t="s">
        <v>20</v>
      </c>
      <c r="F1485" s="222" t="s">
        <v>1365</v>
      </c>
      <c r="G1485" s="219"/>
      <c r="H1485" s="223">
        <v>43.295000000000002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" customFormat="1" ht="31.5" customHeight="1">
      <c r="B1486" s="35"/>
      <c r="C1486" s="194" t="s">
        <v>1400</v>
      </c>
      <c r="D1486" s="194" t="s">
        <v>240</v>
      </c>
      <c r="E1486" s="195" t="s">
        <v>1401</v>
      </c>
      <c r="F1486" s="196" t="s">
        <v>1402</v>
      </c>
      <c r="G1486" s="197" t="s">
        <v>375</v>
      </c>
      <c r="H1486" s="198">
        <v>3515.1729999999998</v>
      </c>
      <c r="I1486" s="199"/>
      <c r="J1486" s="200">
        <f>ROUND(I1486*H1486,2)</f>
        <v>0</v>
      </c>
      <c r="K1486" s="196" t="s">
        <v>244</v>
      </c>
      <c r="L1486" s="55"/>
      <c r="M1486" s="201" t="s">
        <v>20</v>
      </c>
      <c r="N1486" s="202" t="s">
        <v>44</v>
      </c>
      <c r="O1486" s="36"/>
      <c r="P1486" s="203">
        <f>O1486*H1486</f>
        <v>0</v>
      </c>
      <c r="Q1486" s="203">
        <v>0</v>
      </c>
      <c r="R1486" s="203">
        <f>Q1486*H1486</f>
        <v>0</v>
      </c>
      <c r="S1486" s="203">
        <v>0</v>
      </c>
      <c r="T1486" s="204">
        <f>S1486*H1486</f>
        <v>0</v>
      </c>
      <c r="AR1486" s="18" t="s">
        <v>245</v>
      </c>
      <c r="AT1486" s="18" t="s">
        <v>240</v>
      </c>
      <c r="AU1486" s="18" t="s">
        <v>81</v>
      </c>
      <c r="AY1486" s="18" t="s">
        <v>238</v>
      </c>
      <c r="BE1486" s="205">
        <f>IF(N1486="základní",J1486,0)</f>
        <v>0</v>
      </c>
      <c r="BF1486" s="205">
        <f>IF(N1486="snížená",J1486,0)</f>
        <v>0</v>
      </c>
      <c r="BG1486" s="205">
        <f>IF(N1486="zákl. přenesená",J1486,0)</f>
        <v>0</v>
      </c>
      <c r="BH1486" s="205">
        <f>IF(N1486="sníž. přenesená",J1486,0)</f>
        <v>0</v>
      </c>
      <c r="BI1486" s="205">
        <f>IF(N1486="nulová",J1486,0)</f>
        <v>0</v>
      </c>
      <c r="BJ1486" s="18" t="s">
        <v>22</v>
      </c>
      <c r="BK1486" s="205">
        <f>ROUND(I1486*H1486,2)</f>
        <v>0</v>
      </c>
      <c r="BL1486" s="18" t="s">
        <v>245</v>
      </c>
      <c r="BM1486" s="18" t="s">
        <v>1403</v>
      </c>
    </row>
    <row r="1487" spans="2:65" s="1" customFormat="1" ht="31.5" customHeight="1">
      <c r="B1487" s="35"/>
      <c r="C1487" s="194" t="s">
        <v>1404</v>
      </c>
      <c r="D1487" s="194" t="s">
        <v>240</v>
      </c>
      <c r="E1487" s="195" t="s">
        <v>1405</v>
      </c>
      <c r="F1487" s="196" t="s">
        <v>1406</v>
      </c>
      <c r="G1487" s="197" t="s">
        <v>517</v>
      </c>
      <c r="H1487" s="198">
        <v>116.8</v>
      </c>
      <c r="I1487" s="199"/>
      <c r="J1487" s="200">
        <f>ROUND(I1487*H1487,2)</f>
        <v>0</v>
      </c>
      <c r="K1487" s="196" t="s">
        <v>20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5.0000000000000001E-3</v>
      </c>
      <c r="R1487" s="203">
        <f>Q1487*H1487</f>
        <v>0.58399999999999996</v>
      </c>
      <c r="S1487" s="203">
        <v>0</v>
      </c>
      <c r="T1487" s="204">
        <f>S1487*H1487</f>
        <v>0</v>
      </c>
      <c r="AR1487" s="18" t="s">
        <v>245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245</v>
      </c>
      <c r="BM1487" s="18" t="s">
        <v>1407</v>
      </c>
    </row>
    <row r="1488" spans="2:65" s="12" customFormat="1" ht="27">
      <c r="B1488" s="206"/>
      <c r="C1488" s="207"/>
      <c r="D1488" s="208" t="s">
        <v>247</v>
      </c>
      <c r="E1488" s="209" t="s">
        <v>20</v>
      </c>
      <c r="F1488" s="210" t="s">
        <v>799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869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249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2" customFormat="1" ht="13.5">
      <c r="B1491" s="206"/>
      <c r="C1491" s="207"/>
      <c r="D1491" s="208" t="s">
        <v>247</v>
      </c>
      <c r="E1491" s="209" t="s">
        <v>20</v>
      </c>
      <c r="F1491" s="210" t="s">
        <v>291</v>
      </c>
      <c r="G1491" s="207"/>
      <c r="H1491" s="211" t="s">
        <v>20</v>
      </c>
      <c r="I1491" s="212"/>
      <c r="J1491" s="207"/>
      <c r="K1491" s="207"/>
      <c r="L1491" s="213"/>
      <c r="M1491" s="214"/>
      <c r="N1491" s="215"/>
      <c r="O1491" s="215"/>
      <c r="P1491" s="215"/>
      <c r="Q1491" s="215"/>
      <c r="R1491" s="215"/>
      <c r="S1491" s="215"/>
      <c r="T1491" s="216"/>
      <c r="AT1491" s="217" t="s">
        <v>247</v>
      </c>
      <c r="AU1491" s="217" t="s">
        <v>81</v>
      </c>
      <c r="AV1491" s="12" t="s">
        <v>22</v>
      </c>
      <c r="AW1491" s="12" t="s">
        <v>37</v>
      </c>
      <c r="AX1491" s="12" t="s">
        <v>73</v>
      </c>
      <c r="AY1491" s="217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1408</v>
      </c>
      <c r="G1492" s="219"/>
      <c r="H1492" s="223">
        <v>116.8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1409</v>
      </c>
      <c r="D1493" s="194" t="s">
        <v>240</v>
      </c>
      <c r="E1493" s="195" t="s">
        <v>1410</v>
      </c>
      <c r="F1493" s="196" t="s">
        <v>1411</v>
      </c>
      <c r="G1493" s="197" t="s">
        <v>444</v>
      </c>
      <c r="H1493" s="198">
        <v>88.76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1.0551600000000001</v>
      </c>
      <c r="R1493" s="203">
        <f>Q1493*H1493</f>
        <v>93.65600160000001</v>
      </c>
      <c r="S1493" s="203">
        <v>0</v>
      </c>
      <c r="T1493" s="204">
        <f>S1493*H1493</f>
        <v>0</v>
      </c>
      <c r="AR1493" s="18" t="s">
        <v>245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245</v>
      </c>
      <c r="BM1493" s="18" t="s">
        <v>1412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1413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249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2" customFormat="1" ht="13.5">
      <c r="B1496" s="206"/>
      <c r="C1496" s="207"/>
      <c r="D1496" s="208" t="s">
        <v>247</v>
      </c>
      <c r="E1496" s="209" t="s">
        <v>20</v>
      </c>
      <c r="F1496" s="210" t="s">
        <v>692</v>
      </c>
      <c r="G1496" s="207"/>
      <c r="H1496" s="211" t="s">
        <v>20</v>
      </c>
      <c r="I1496" s="212"/>
      <c r="J1496" s="207"/>
      <c r="K1496" s="207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247</v>
      </c>
      <c r="AU1496" s="217" t="s">
        <v>81</v>
      </c>
      <c r="AV1496" s="12" t="s">
        <v>22</v>
      </c>
      <c r="AW1496" s="12" t="s">
        <v>37</v>
      </c>
      <c r="AX1496" s="12" t="s">
        <v>73</v>
      </c>
      <c r="AY1496" s="217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41.68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3" customFormat="1" ht="13.5">
      <c r="B1498" s="218"/>
      <c r="C1498" s="219"/>
      <c r="D1498" s="208" t="s">
        <v>247</v>
      </c>
      <c r="E1498" s="230" t="s">
        <v>20</v>
      </c>
      <c r="F1498" s="231" t="s">
        <v>1415</v>
      </c>
      <c r="G1498" s="219"/>
      <c r="H1498" s="232">
        <v>1.56</v>
      </c>
      <c r="I1498" s="224"/>
      <c r="J1498" s="219"/>
      <c r="K1498" s="219"/>
      <c r="L1498" s="225"/>
      <c r="M1498" s="226"/>
      <c r="N1498" s="227"/>
      <c r="O1498" s="227"/>
      <c r="P1498" s="227"/>
      <c r="Q1498" s="227"/>
      <c r="R1498" s="227"/>
      <c r="S1498" s="227"/>
      <c r="T1498" s="228"/>
      <c r="AT1498" s="229" t="s">
        <v>247</v>
      </c>
      <c r="AU1498" s="229" t="s">
        <v>81</v>
      </c>
      <c r="AV1498" s="13" t="s">
        <v>81</v>
      </c>
      <c r="AW1498" s="13" t="s">
        <v>37</v>
      </c>
      <c r="AX1498" s="13" t="s">
        <v>73</v>
      </c>
      <c r="AY1498" s="229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1416</v>
      </c>
      <c r="G1499" s="219"/>
      <c r="H1499" s="232">
        <v>0.69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2" customFormat="1" ht="13.5">
      <c r="B1500" s="206"/>
      <c r="C1500" s="207"/>
      <c r="D1500" s="208" t="s">
        <v>247</v>
      </c>
      <c r="E1500" s="209" t="s">
        <v>20</v>
      </c>
      <c r="F1500" s="210" t="s">
        <v>811</v>
      </c>
      <c r="G1500" s="207"/>
      <c r="H1500" s="211" t="s">
        <v>20</v>
      </c>
      <c r="I1500" s="212"/>
      <c r="J1500" s="207"/>
      <c r="K1500" s="207"/>
      <c r="L1500" s="213"/>
      <c r="M1500" s="214"/>
      <c r="N1500" s="215"/>
      <c r="O1500" s="215"/>
      <c r="P1500" s="215"/>
      <c r="Q1500" s="215"/>
      <c r="R1500" s="215"/>
      <c r="S1500" s="215"/>
      <c r="T1500" s="216"/>
      <c r="AT1500" s="217" t="s">
        <v>247</v>
      </c>
      <c r="AU1500" s="217" t="s">
        <v>81</v>
      </c>
      <c r="AV1500" s="12" t="s">
        <v>22</v>
      </c>
      <c r="AW1500" s="12" t="s">
        <v>37</v>
      </c>
      <c r="AX1500" s="12" t="s">
        <v>73</v>
      </c>
      <c r="AY1500" s="217" t="s">
        <v>238</v>
      </c>
    </row>
    <row r="1501" spans="2:65" s="13" customFormat="1" ht="13.5">
      <c r="B1501" s="218"/>
      <c r="C1501" s="219"/>
      <c r="D1501" s="208" t="s">
        <v>247</v>
      </c>
      <c r="E1501" s="230" t="s">
        <v>20</v>
      </c>
      <c r="F1501" s="231" t="s">
        <v>1417</v>
      </c>
      <c r="G1501" s="219"/>
      <c r="H1501" s="232">
        <v>42.09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3" customFormat="1" ht="13.5">
      <c r="B1502" s="218"/>
      <c r="C1502" s="219"/>
      <c r="D1502" s="208" t="s">
        <v>247</v>
      </c>
      <c r="E1502" s="230" t="s">
        <v>20</v>
      </c>
      <c r="F1502" s="231" t="s">
        <v>1418</v>
      </c>
      <c r="G1502" s="219"/>
      <c r="H1502" s="232">
        <v>1.9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3" customFormat="1" ht="13.5">
      <c r="B1503" s="218"/>
      <c r="C1503" s="219"/>
      <c r="D1503" s="220" t="s">
        <v>247</v>
      </c>
      <c r="E1503" s="221" t="s">
        <v>20</v>
      </c>
      <c r="F1503" s="222" t="s">
        <v>1419</v>
      </c>
      <c r="G1503" s="219"/>
      <c r="H1503" s="223">
        <v>0.84</v>
      </c>
      <c r="I1503" s="224"/>
      <c r="J1503" s="219"/>
      <c r="K1503" s="219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247</v>
      </c>
      <c r="AU1503" s="229" t="s">
        <v>81</v>
      </c>
      <c r="AV1503" s="13" t="s">
        <v>81</v>
      </c>
      <c r="AW1503" s="13" t="s">
        <v>37</v>
      </c>
      <c r="AX1503" s="13" t="s">
        <v>73</v>
      </c>
      <c r="AY1503" s="229" t="s">
        <v>238</v>
      </c>
    </row>
    <row r="1504" spans="2:65" s="1" customFormat="1" ht="22.5" customHeight="1">
      <c r="B1504" s="35"/>
      <c r="C1504" s="194" t="s">
        <v>1420</v>
      </c>
      <c r="D1504" s="194" t="s">
        <v>240</v>
      </c>
      <c r="E1504" s="195" t="s">
        <v>1421</v>
      </c>
      <c r="F1504" s="196" t="s">
        <v>1422</v>
      </c>
      <c r="G1504" s="197" t="s">
        <v>375</v>
      </c>
      <c r="H1504" s="198">
        <v>12.494</v>
      </c>
      <c r="I1504" s="199"/>
      <c r="J1504" s="200">
        <f>ROUND(I1504*H1504,2)</f>
        <v>0</v>
      </c>
      <c r="K1504" s="196" t="s">
        <v>244</v>
      </c>
      <c r="L1504" s="55"/>
      <c r="M1504" s="201" t="s">
        <v>20</v>
      </c>
      <c r="N1504" s="202" t="s">
        <v>44</v>
      </c>
      <c r="O1504" s="36"/>
      <c r="P1504" s="203">
        <f>O1504*H1504</f>
        <v>0</v>
      </c>
      <c r="Q1504" s="203">
        <v>1.8339999999999999E-2</v>
      </c>
      <c r="R1504" s="203">
        <f>Q1504*H1504</f>
        <v>0.22913995999999998</v>
      </c>
      <c r="S1504" s="203">
        <v>0</v>
      </c>
      <c r="T1504" s="204">
        <f>S1504*H1504</f>
        <v>0</v>
      </c>
      <c r="AR1504" s="18" t="s">
        <v>245</v>
      </c>
      <c r="AT1504" s="18" t="s">
        <v>240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245</v>
      </c>
      <c r="BM1504" s="18" t="s">
        <v>1423</v>
      </c>
    </row>
    <row r="1505" spans="2:65" s="12" customFormat="1" ht="27">
      <c r="B1505" s="206"/>
      <c r="C1505" s="207"/>
      <c r="D1505" s="208" t="s">
        <v>247</v>
      </c>
      <c r="E1505" s="209" t="s">
        <v>20</v>
      </c>
      <c r="F1505" s="210" t="s">
        <v>799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869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249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2" customFormat="1" ht="13.5">
      <c r="B1508" s="206"/>
      <c r="C1508" s="207"/>
      <c r="D1508" s="208" t="s">
        <v>247</v>
      </c>
      <c r="E1508" s="209" t="s">
        <v>20</v>
      </c>
      <c r="F1508" s="210" t="s">
        <v>811</v>
      </c>
      <c r="G1508" s="207"/>
      <c r="H1508" s="211" t="s">
        <v>20</v>
      </c>
      <c r="I1508" s="212"/>
      <c r="J1508" s="207"/>
      <c r="K1508" s="207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247</v>
      </c>
      <c r="AU1508" s="217" t="s">
        <v>81</v>
      </c>
      <c r="AV1508" s="12" t="s">
        <v>22</v>
      </c>
      <c r="AW1508" s="12" t="s">
        <v>37</v>
      </c>
      <c r="AX1508" s="12" t="s">
        <v>73</v>
      </c>
      <c r="AY1508" s="217" t="s">
        <v>238</v>
      </c>
    </row>
    <row r="1509" spans="2:65" s="12" customFormat="1" ht="13.5">
      <c r="B1509" s="206"/>
      <c r="C1509" s="207"/>
      <c r="D1509" s="208" t="s">
        <v>247</v>
      </c>
      <c r="E1509" s="209" t="s">
        <v>20</v>
      </c>
      <c r="F1509" s="210" t="s">
        <v>1424</v>
      </c>
      <c r="G1509" s="207"/>
      <c r="H1509" s="211" t="s">
        <v>20</v>
      </c>
      <c r="I1509" s="212"/>
      <c r="J1509" s="207"/>
      <c r="K1509" s="207"/>
      <c r="L1509" s="213"/>
      <c r="M1509" s="214"/>
      <c r="N1509" s="215"/>
      <c r="O1509" s="215"/>
      <c r="P1509" s="215"/>
      <c r="Q1509" s="215"/>
      <c r="R1509" s="215"/>
      <c r="S1509" s="215"/>
      <c r="T1509" s="216"/>
      <c r="AT1509" s="217" t="s">
        <v>247</v>
      </c>
      <c r="AU1509" s="217" t="s">
        <v>81</v>
      </c>
      <c r="AV1509" s="12" t="s">
        <v>22</v>
      </c>
      <c r="AW1509" s="12" t="s">
        <v>37</v>
      </c>
      <c r="AX1509" s="12" t="s">
        <v>73</v>
      </c>
      <c r="AY1509" s="217" t="s">
        <v>238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843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1425</v>
      </c>
      <c r="G1511" s="219"/>
      <c r="H1511" s="232">
        <v>10.8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2" customFormat="1" ht="13.5">
      <c r="B1512" s="206"/>
      <c r="C1512" s="207"/>
      <c r="D1512" s="208" t="s">
        <v>247</v>
      </c>
      <c r="E1512" s="209" t="s">
        <v>20</v>
      </c>
      <c r="F1512" s="210" t="s">
        <v>831</v>
      </c>
      <c r="G1512" s="207"/>
      <c r="H1512" s="211" t="s">
        <v>20</v>
      </c>
      <c r="I1512" s="212"/>
      <c r="J1512" s="207"/>
      <c r="K1512" s="207"/>
      <c r="L1512" s="213"/>
      <c r="M1512" s="214"/>
      <c r="N1512" s="215"/>
      <c r="O1512" s="215"/>
      <c r="P1512" s="215"/>
      <c r="Q1512" s="215"/>
      <c r="R1512" s="215"/>
      <c r="S1512" s="215"/>
      <c r="T1512" s="216"/>
      <c r="AT1512" s="217" t="s">
        <v>247</v>
      </c>
      <c r="AU1512" s="217" t="s">
        <v>81</v>
      </c>
      <c r="AV1512" s="12" t="s">
        <v>22</v>
      </c>
      <c r="AW1512" s="12" t="s">
        <v>37</v>
      </c>
      <c r="AX1512" s="12" t="s">
        <v>73</v>
      </c>
      <c r="AY1512" s="217" t="s">
        <v>238</v>
      </c>
    </row>
    <row r="1513" spans="2:65" s="13" customFormat="1" ht="13.5">
      <c r="B1513" s="218"/>
      <c r="C1513" s="219"/>
      <c r="D1513" s="220" t="s">
        <v>247</v>
      </c>
      <c r="E1513" s="221" t="s">
        <v>20</v>
      </c>
      <c r="F1513" s="222" t="s">
        <v>1426</v>
      </c>
      <c r="G1513" s="219"/>
      <c r="H1513" s="223">
        <v>1.694</v>
      </c>
      <c r="I1513" s="224"/>
      <c r="J1513" s="219"/>
      <c r="K1513" s="219"/>
      <c r="L1513" s="225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247</v>
      </c>
      <c r="AU1513" s="229" t="s">
        <v>81</v>
      </c>
      <c r="AV1513" s="13" t="s">
        <v>81</v>
      </c>
      <c r="AW1513" s="13" t="s">
        <v>37</v>
      </c>
      <c r="AX1513" s="13" t="s">
        <v>73</v>
      </c>
      <c r="AY1513" s="229" t="s">
        <v>238</v>
      </c>
    </row>
    <row r="1514" spans="2:65" s="1" customFormat="1" ht="22.5" customHeight="1">
      <c r="B1514" s="35"/>
      <c r="C1514" s="194" t="s">
        <v>1427</v>
      </c>
      <c r="D1514" s="194" t="s">
        <v>240</v>
      </c>
      <c r="E1514" s="195" t="s">
        <v>1428</v>
      </c>
      <c r="F1514" s="196" t="s">
        <v>1429</v>
      </c>
      <c r="G1514" s="197" t="s">
        <v>375</v>
      </c>
      <c r="H1514" s="198">
        <v>12.494</v>
      </c>
      <c r="I1514" s="199"/>
      <c r="J1514" s="200">
        <f>ROUND(I1514*H1514,2)</f>
        <v>0</v>
      </c>
      <c r="K1514" s="196" t="s">
        <v>244</v>
      </c>
      <c r="L1514" s="55"/>
      <c r="M1514" s="201" t="s">
        <v>20</v>
      </c>
      <c r="N1514" s="20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245</v>
      </c>
      <c r="AT1514" s="18" t="s">
        <v>240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245</v>
      </c>
      <c r="BM1514" s="18" t="s">
        <v>1430</v>
      </c>
    </row>
    <row r="1515" spans="2:65" s="1" customFormat="1" ht="22.5" customHeight="1">
      <c r="B1515" s="35"/>
      <c r="C1515" s="194" t="s">
        <v>1431</v>
      </c>
      <c r="D1515" s="194" t="s">
        <v>240</v>
      </c>
      <c r="E1515" s="195" t="s">
        <v>1432</v>
      </c>
      <c r="F1515" s="196" t="s">
        <v>1433</v>
      </c>
      <c r="G1515" s="197" t="s">
        <v>375</v>
      </c>
      <c r="H1515" s="198">
        <v>25.785</v>
      </c>
      <c r="I1515" s="199"/>
      <c r="J1515" s="200">
        <f>ROUND(I1515*H1515,2)</f>
        <v>0</v>
      </c>
      <c r="K1515" s="196" t="s">
        <v>244</v>
      </c>
      <c r="L1515" s="55"/>
      <c r="M1515" s="201" t="s">
        <v>20</v>
      </c>
      <c r="N1515" s="202" t="s">
        <v>44</v>
      </c>
      <c r="O1515" s="36"/>
      <c r="P1515" s="203">
        <f>O1515*H1515</f>
        <v>0</v>
      </c>
      <c r="Q1515" s="203">
        <v>2.2349999999999998E-2</v>
      </c>
      <c r="R1515" s="203">
        <f>Q1515*H1515</f>
        <v>0.57629474999999997</v>
      </c>
      <c r="S1515" s="203">
        <v>0</v>
      </c>
      <c r="T1515" s="204">
        <f>S1515*H1515</f>
        <v>0</v>
      </c>
      <c r="AR1515" s="18" t="s">
        <v>245</v>
      </c>
      <c r="AT1515" s="18" t="s">
        <v>240</v>
      </c>
      <c r="AU1515" s="18" t="s">
        <v>81</v>
      </c>
      <c r="AY1515" s="18" t="s">
        <v>238</v>
      </c>
      <c r="BE1515" s="205">
        <f>IF(N1515="základní",J1515,0)</f>
        <v>0</v>
      </c>
      <c r="BF1515" s="205">
        <f>IF(N1515="snížená",J1515,0)</f>
        <v>0</v>
      </c>
      <c r="BG1515" s="205">
        <f>IF(N1515="zákl. přenesená",J1515,0)</f>
        <v>0</v>
      </c>
      <c r="BH1515" s="205">
        <f>IF(N1515="sníž. přenesená",J1515,0)</f>
        <v>0</v>
      </c>
      <c r="BI1515" s="205">
        <f>IF(N1515="nulová",J1515,0)</f>
        <v>0</v>
      </c>
      <c r="BJ1515" s="18" t="s">
        <v>22</v>
      </c>
      <c r="BK1515" s="205">
        <f>ROUND(I1515*H1515,2)</f>
        <v>0</v>
      </c>
      <c r="BL1515" s="18" t="s">
        <v>245</v>
      </c>
      <c r="BM1515" s="18" t="s">
        <v>1434</v>
      </c>
    </row>
    <row r="1516" spans="2:65" s="12" customFormat="1" ht="27">
      <c r="B1516" s="206"/>
      <c r="C1516" s="207"/>
      <c r="D1516" s="208" t="s">
        <v>247</v>
      </c>
      <c r="E1516" s="209" t="s">
        <v>20</v>
      </c>
      <c r="F1516" s="210" t="s">
        <v>799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2" customFormat="1" ht="13.5">
      <c r="B1517" s="206"/>
      <c r="C1517" s="207"/>
      <c r="D1517" s="208" t="s">
        <v>247</v>
      </c>
      <c r="E1517" s="209" t="s">
        <v>20</v>
      </c>
      <c r="F1517" s="210" t="s">
        <v>869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247</v>
      </c>
      <c r="AU1517" s="217" t="s">
        <v>81</v>
      </c>
      <c r="AV1517" s="12" t="s">
        <v>22</v>
      </c>
      <c r="AW1517" s="12" t="s">
        <v>37</v>
      </c>
      <c r="AX1517" s="12" t="s">
        <v>73</v>
      </c>
      <c r="AY1517" s="217" t="s">
        <v>238</v>
      </c>
    </row>
    <row r="1518" spans="2:65" s="12" customFormat="1" ht="13.5">
      <c r="B1518" s="206"/>
      <c r="C1518" s="207"/>
      <c r="D1518" s="208" t="s">
        <v>247</v>
      </c>
      <c r="E1518" s="209" t="s">
        <v>20</v>
      </c>
      <c r="F1518" s="210" t="s">
        <v>249</v>
      </c>
      <c r="G1518" s="207"/>
      <c r="H1518" s="211" t="s">
        <v>20</v>
      </c>
      <c r="I1518" s="212"/>
      <c r="J1518" s="207"/>
      <c r="K1518" s="207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247</v>
      </c>
      <c r="AU1518" s="217" t="s">
        <v>81</v>
      </c>
      <c r="AV1518" s="12" t="s">
        <v>22</v>
      </c>
      <c r="AW1518" s="12" t="s">
        <v>37</v>
      </c>
      <c r="AX1518" s="12" t="s">
        <v>73</v>
      </c>
      <c r="AY1518" s="217" t="s">
        <v>238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1435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843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65" s="13" customFormat="1" ht="13.5">
      <c r="B1521" s="218"/>
      <c r="C1521" s="219"/>
      <c r="D1521" s="208" t="s">
        <v>247</v>
      </c>
      <c r="E1521" s="230" t="s">
        <v>20</v>
      </c>
      <c r="F1521" s="231" t="s">
        <v>1436</v>
      </c>
      <c r="G1521" s="219"/>
      <c r="H1521" s="232">
        <v>13.5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2" customFormat="1" ht="13.5">
      <c r="B1522" s="206"/>
      <c r="C1522" s="207"/>
      <c r="D1522" s="208" t="s">
        <v>247</v>
      </c>
      <c r="E1522" s="209" t="s">
        <v>20</v>
      </c>
      <c r="F1522" s="210" t="s">
        <v>849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65" s="13" customFormat="1" ht="13.5">
      <c r="B1523" s="218"/>
      <c r="C1523" s="219"/>
      <c r="D1523" s="208" t="s">
        <v>247</v>
      </c>
      <c r="E1523" s="230" t="s">
        <v>20</v>
      </c>
      <c r="F1523" s="231" t="s">
        <v>1437</v>
      </c>
      <c r="G1523" s="219"/>
      <c r="H1523" s="232">
        <v>9.9450000000000003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831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20" t="s">
        <v>247</v>
      </c>
      <c r="E1525" s="221" t="s">
        <v>20</v>
      </c>
      <c r="F1525" s="222" t="s">
        <v>1438</v>
      </c>
      <c r="G1525" s="219"/>
      <c r="H1525" s="223">
        <v>2.34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" customFormat="1" ht="22.5" customHeight="1">
      <c r="B1526" s="35"/>
      <c r="C1526" s="194" t="s">
        <v>1439</v>
      </c>
      <c r="D1526" s="194" t="s">
        <v>240</v>
      </c>
      <c r="E1526" s="195" t="s">
        <v>1440</v>
      </c>
      <c r="F1526" s="196" t="s">
        <v>1441</v>
      </c>
      <c r="G1526" s="197" t="s">
        <v>375</v>
      </c>
      <c r="H1526" s="198">
        <v>25.785</v>
      </c>
      <c r="I1526" s="199"/>
      <c r="J1526" s="200">
        <f>ROUND(I1526*H1526,2)</f>
        <v>0</v>
      </c>
      <c r="K1526" s="196" t="s">
        <v>244</v>
      </c>
      <c r="L1526" s="55"/>
      <c r="M1526" s="201" t="s">
        <v>20</v>
      </c>
      <c r="N1526" s="202" t="s">
        <v>44</v>
      </c>
      <c r="O1526" s="36"/>
      <c r="P1526" s="203">
        <f>O1526*H1526</f>
        <v>0</v>
      </c>
      <c r="Q1526" s="203">
        <v>0</v>
      </c>
      <c r="R1526" s="203">
        <f>Q1526*H1526</f>
        <v>0</v>
      </c>
      <c r="S1526" s="203">
        <v>0</v>
      </c>
      <c r="T1526" s="204">
        <f>S1526*H1526</f>
        <v>0</v>
      </c>
      <c r="AR1526" s="18" t="s">
        <v>245</v>
      </c>
      <c r="AT1526" s="18" t="s">
        <v>240</v>
      </c>
      <c r="AU1526" s="18" t="s">
        <v>81</v>
      </c>
      <c r="AY1526" s="18" t="s">
        <v>238</v>
      </c>
      <c r="BE1526" s="205">
        <f>IF(N1526="základní",J1526,0)</f>
        <v>0</v>
      </c>
      <c r="BF1526" s="205">
        <f>IF(N1526="snížená",J1526,0)</f>
        <v>0</v>
      </c>
      <c r="BG1526" s="205">
        <f>IF(N1526="zákl. přenesená",J1526,0)</f>
        <v>0</v>
      </c>
      <c r="BH1526" s="205">
        <f>IF(N1526="sníž. přenesená",J1526,0)</f>
        <v>0</v>
      </c>
      <c r="BI1526" s="205">
        <f>IF(N1526="nulová",J1526,0)</f>
        <v>0</v>
      </c>
      <c r="BJ1526" s="18" t="s">
        <v>22</v>
      </c>
      <c r="BK1526" s="205">
        <f>ROUND(I1526*H1526,2)</f>
        <v>0</v>
      </c>
      <c r="BL1526" s="18" t="s">
        <v>245</v>
      </c>
      <c r="BM1526" s="18" t="s">
        <v>1442</v>
      </c>
    </row>
    <row r="1527" spans="2:65" s="1" customFormat="1" ht="31.5" customHeight="1">
      <c r="B1527" s="35"/>
      <c r="C1527" s="194" t="s">
        <v>1443</v>
      </c>
      <c r="D1527" s="194" t="s">
        <v>240</v>
      </c>
      <c r="E1527" s="195" t="s">
        <v>1444</v>
      </c>
      <c r="F1527" s="196" t="s">
        <v>1445</v>
      </c>
      <c r="G1527" s="197" t="s">
        <v>375</v>
      </c>
      <c r="H1527" s="198">
        <v>12.494</v>
      </c>
      <c r="I1527" s="199"/>
      <c r="J1527" s="200">
        <f>ROUND(I1527*H1527,2)</f>
        <v>0</v>
      </c>
      <c r="K1527" s="196" t="s">
        <v>244</v>
      </c>
      <c r="L1527" s="55"/>
      <c r="M1527" s="201" t="s">
        <v>20</v>
      </c>
      <c r="N1527" s="202" t="s">
        <v>44</v>
      </c>
      <c r="O1527" s="36"/>
      <c r="P1527" s="203">
        <f>O1527*H1527</f>
        <v>0</v>
      </c>
      <c r="Q1527" s="203">
        <v>9.0500000000000008E-3</v>
      </c>
      <c r="R1527" s="203">
        <f>Q1527*H1527</f>
        <v>0.11307070000000001</v>
      </c>
      <c r="S1527" s="203">
        <v>0</v>
      </c>
      <c r="T1527" s="204">
        <f>S1527*H1527</f>
        <v>0</v>
      </c>
      <c r="AR1527" s="18" t="s">
        <v>245</v>
      </c>
      <c r="AT1527" s="18" t="s">
        <v>240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245</v>
      </c>
      <c r="BM1527" s="18" t="s">
        <v>1446</v>
      </c>
    </row>
    <row r="1528" spans="2:65" s="12" customFormat="1" ht="27">
      <c r="B1528" s="206"/>
      <c r="C1528" s="207"/>
      <c r="D1528" s="208" t="s">
        <v>247</v>
      </c>
      <c r="E1528" s="209" t="s">
        <v>20</v>
      </c>
      <c r="F1528" s="210" t="s">
        <v>799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2" customFormat="1" ht="13.5">
      <c r="B1529" s="206"/>
      <c r="C1529" s="207"/>
      <c r="D1529" s="208" t="s">
        <v>247</v>
      </c>
      <c r="E1529" s="209" t="s">
        <v>20</v>
      </c>
      <c r="F1529" s="210" t="s">
        <v>869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65" s="12" customFormat="1" ht="13.5">
      <c r="B1530" s="206"/>
      <c r="C1530" s="207"/>
      <c r="D1530" s="208" t="s">
        <v>247</v>
      </c>
      <c r="E1530" s="209" t="s">
        <v>20</v>
      </c>
      <c r="F1530" s="210" t="s">
        <v>249</v>
      </c>
      <c r="G1530" s="207"/>
      <c r="H1530" s="211" t="s">
        <v>20</v>
      </c>
      <c r="I1530" s="212"/>
      <c r="J1530" s="207"/>
      <c r="K1530" s="207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247</v>
      </c>
      <c r="AU1530" s="217" t="s">
        <v>81</v>
      </c>
      <c r="AV1530" s="12" t="s">
        <v>22</v>
      </c>
      <c r="AW1530" s="12" t="s">
        <v>37</v>
      </c>
      <c r="AX1530" s="12" t="s">
        <v>73</v>
      </c>
      <c r="AY1530" s="217" t="s">
        <v>238</v>
      </c>
    </row>
    <row r="1531" spans="2:65" s="12" customFormat="1" ht="13.5">
      <c r="B1531" s="206"/>
      <c r="C1531" s="207"/>
      <c r="D1531" s="208" t="s">
        <v>247</v>
      </c>
      <c r="E1531" s="209" t="s">
        <v>20</v>
      </c>
      <c r="F1531" s="210" t="s">
        <v>811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1358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2" customFormat="1" ht="13.5">
      <c r="B1533" s="206"/>
      <c r="C1533" s="207"/>
      <c r="D1533" s="208" t="s">
        <v>247</v>
      </c>
      <c r="E1533" s="209" t="s">
        <v>20</v>
      </c>
      <c r="F1533" s="210" t="s">
        <v>843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65" s="13" customFormat="1" ht="13.5">
      <c r="B1534" s="218"/>
      <c r="C1534" s="219"/>
      <c r="D1534" s="208" t="s">
        <v>247</v>
      </c>
      <c r="E1534" s="230" t="s">
        <v>20</v>
      </c>
      <c r="F1534" s="231" t="s">
        <v>1425</v>
      </c>
      <c r="G1534" s="219"/>
      <c r="H1534" s="232">
        <v>10.8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2" customFormat="1" ht="13.5">
      <c r="B1535" s="206"/>
      <c r="C1535" s="207"/>
      <c r="D1535" s="208" t="s">
        <v>247</v>
      </c>
      <c r="E1535" s="209" t="s">
        <v>20</v>
      </c>
      <c r="F1535" s="210" t="s">
        <v>831</v>
      </c>
      <c r="G1535" s="207"/>
      <c r="H1535" s="211" t="s">
        <v>20</v>
      </c>
      <c r="I1535" s="212"/>
      <c r="J1535" s="207"/>
      <c r="K1535" s="207"/>
      <c r="L1535" s="213"/>
      <c r="M1535" s="214"/>
      <c r="N1535" s="215"/>
      <c r="O1535" s="215"/>
      <c r="P1535" s="215"/>
      <c r="Q1535" s="215"/>
      <c r="R1535" s="215"/>
      <c r="S1535" s="215"/>
      <c r="T1535" s="216"/>
      <c r="AT1535" s="217" t="s">
        <v>247</v>
      </c>
      <c r="AU1535" s="217" t="s">
        <v>81</v>
      </c>
      <c r="AV1535" s="12" t="s">
        <v>22</v>
      </c>
      <c r="AW1535" s="12" t="s">
        <v>37</v>
      </c>
      <c r="AX1535" s="12" t="s">
        <v>73</v>
      </c>
      <c r="AY1535" s="217" t="s">
        <v>238</v>
      </c>
    </row>
    <row r="1536" spans="2:65" s="13" customFormat="1" ht="13.5">
      <c r="B1536" s="218"/>
      <c r="C1536" s="219"/>
      <c r="D1536" s="220" t="s">
        <v>247</v>
      </c>
      <c r="E1536" s="221" t="s">
        <v>20</v>
      </c>
      <c r="F1536" s="222" t="s">
        <v>1426</v>
      </c>
      <c r="G1536" s="219"/>
      <c r="H1536" s="223">
        <v>1.694</v>
      </c>
      <c r="I1536" s="224"/>
      <c r="J1536" s="219"/>
      <c r="K1536" s="219"/>
      <c r="L1536" s="225"/>
      <c r="M1536" s="226"/>
      <c r="N1536" s="227"/>
      <c r="O1536" s="227"/>
      <c r="P1536" s="227"/>
      <c r="Q1536" s="227"/>
      <c r="R1536" s="227"/>
      <c r="S1536" s="227"/>
      <c r="T1536" s="228"/>
      <c r="AT1536" s="229" t="s">
        <v>247</v>
      </c>
      <c r="AU1536" s="229" t="s">
        <v>81</v>
      </c>
      <c r="AV1536" s="13" t="s">
        <v>81</v>
      </c>
      <c r="AW1536" s="13" t="s">
        <v>37</v>
      </c>
      <c r="AX1536" s="13" t="s">
        <v>73</v>
      </c>
      <c r="AY1536" s="229" t="s">
        <v>238</v>
      </c>
    </row>
    <row r="1537" spans="2:65" s="1" customFormat="1" ht="31.5" customHeight="1">
      <c r="B1537" s="35"/>
      <c r="C1537" s="194" t="s">
        <v>1447</v>
      </c>
      <c r="D1537" s="194" t="s">
        <v>240</v>
      </c>
      <c r="E1537" s="195" t="s">
        <v>1448</v>
      </c>
      <c r="F1537" s="196" t="s">
        <v>1449</v>
      </c>
      <c r="G1537" s="197" t="s">
        <v>375</v>
      </c>
      <c r="H1537" s="198">
        <v>12.494</v>
      </c>
      <c r="I1537" s="199"/>
      <c r="J1537" s="200">
        <f>ROUND(I1537*H1537,2)</f>
        <v>0</v>
      </c>
      <c r="K1537" s="196" t="s">
        <v>244</v>
      </c>
      <c r="L1537" s="55"/>
      <c r="M1537" s="201" t="s">
        <v>20</v>
      </c>
      <c r="N1537" s="202" t="s">
        <v>44</v>
      </c>
      <c r="O1537" s="36"/>
      <c r="P1537" s="203">
        <f>O1537*H1537</f>
        <v>0</v>
      </c>
      <c r="Q1537" s="203">
        <v>0</v>
      </c>
      <c r="R1537" s="203">
        <f>Q1537*H1537</f>
        <v>0</v>
      </c>
      <c r="S1537" s="203">
        <v>0</v>
      </c>
      <c r="T1537" s="204">
        <f>S1537*H1537</f>
        <v>0</v>
      </c>
      <c r="AR1537" s="18" t="s">
        <v>245</v>
      </c>
      <c r="AT1537" s="18" t="s">
        <v>240</v>
      </c>
      <c r="AU1537" s="18" t="s">
        <v>81</v>
      </c>
      <c r="AY1537" s="18" t="s">
        <v>238</v>
      </c>
      <c r="BE1537" s="205">
        <f>IF(N1537="základní",J1537,0)</f>
        <v>0</v>
      </c>
      <c r="BF1537" s="205">
        <f>IF(N1537="snížená",J1537,0)</f>
        <v>0</v>
      </c>
      <c r="BG1537" s="205">
        <f>IF(N1537="zákl. přenesená",J1537,0)</f>
        <v>0</v>
      </c>
      <c r="BH1537" s="205">
        <f>IF(N1537="sníž. přenesená",J1537,0)</f>
        <v>0</v>
      </c>
      <c r="BI1537" s="205">
        <f>IF(N1537="nulová",J1537,0)</f>
        <v>0</v>
      </c>
      <c r="BJ1537" s="18" t="s">
        <v>22</v>
      </c>
      <c r="BK1537" s="205">
        <f>ROUND(I1537*H1537,2)</f>
        <v>0</v>
      </c>
      <c r="BL1537" s="18" t="s">
        <v>245</v>
      </c>
      <c r="BM1537" s="18" t="s">
        <v>1450</v>
      </c>
    </row>
    <row r="1538" spans="2:65" s="1" customFormat="1" ht="22.5" customHeight="1">
      <c r="B1538" s="35"/>
      <c r="C1538" s="194" t="s">
        <v>1451</v>
      </c>
      <c r="D1538" s="194" t="s">
        <v>240</v>
      </c>
      <c r="E1538" s="195" t="s">
        <v>1452</v>
      </c>
      <c r="F1538" s="196" t="s">
        <v>1453</v>
      </c>
      <c r="G1538" s="197" t="s">
        <v>243</v>
      </c>
      <c r="H1538" s="198">
        <v>3.702</v>
      </c>
      <c r="I1538" s="199"/>
      <c r="J1538" s="200">
        <f>ROUND(I1538*H1538,2)</f>
        <v>0</v>
      </c>
      <c r="K1538" s="196" t="s">
        <v>244</v>
      </c>
      <c r="L1538" s="55"/>
      <c r="M1538" s="201" t="s">
        <v>20</v>
      </c>
      <c r="N1538" s="202" t="s">
        <v>44</v>
      </c>
      <c r="O1538" s="36"/>
      <c r="P1538" s="203">
        <f>O1538*H1538</f>
        <v>0</v>
      </c>
      <c r="Q1538" s="203">
        <v>2.4533700000000001</v>
      </c>
      <c r="R1538" s="203">
        <f>Q1538*H1538</f>
        <v>9.0823757399999998</v>
      </c>
      <c r="S1538" s="203">
        <v>0</v>
      </c>
      <c r="T1538" s="204">
        <f>S1538*H1538</f>
        <v>0</v>
      </c>
      <c r="AR1538" s="18" t="s">
        <v>245</v>
      </c>
      <c r="AT1538" s="18" t="s">
        <v>240</v>
      </c>
      <c r="AU1538" s="18" t="s">
        <v>81</v>
      </c>
      <c r="AY1538" s="18" t="s">
        <v>238</v>
      </c>
      <c r="BE1538" s="205">
        <f>IF(N1538="základní",J1538,0)</f>
        <v>0</v>
      </c>
      <c r="BF1538" s="205">
        <f>IF(N1538="snížená",J1538,0)</f>
        <v>0</v>
      </c>
      <c r="BG1538" s="205">
        <f>IF(N1538="zákl. přenesená",J1538,0)</f>
        <v>0</v>
      </c>
      <c r="BH1538" s="205">
        <f>IF(N1538="sníž. přenesená",J1538,0)</f>
        <v>0</v>
      </c>
      <c r="BI1538" s="205">
        <f>IF(N1538="nulová",J1538,0)</f>
        <v>0</v>
      </c>
      <c r="BJ1538" s="18" t="s">
        <v>22</v>
      </c>
      <c r="BK1538" s="205">
        <f>ROUND(I1538*H1538,2)</f>
        <v>0</v>
      </c>
      <c r="BL1538" s="18" t="s">
        <v>245</v>
      </c>
      <c r="BM1538" s="18" t="s">
        <v>1454</v>
      </c>
    </row>
    <row r="1539" spans="2:65" s="12" customFormat="1" ht="27">
      <c r="B1539" s="206"/>
      <c r="C1539" s="207"/>
      <c r="D1539" s="208" t="s">
        <v>247</v>
      </c>
      <c r="E1539" s="209" t="s">
        <v>20</v>
      </c>
      <c r="F1539" s="210" t="s">
        <v>799</v>
      </c>
      <c r="G1539" s="207"/>
      <c r="H1539" s="211" t="s">
        <v>20</v>
      </c>
      <c r="I1539" s="212"/>
      <c r="J1539" s="207"/>
      <c r="K1539" s="207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247</v>
      </c>
      <c r="AU1539" s="217" t="s">
        <v>81</v>
      </c>
      <c r="AV1539" s="12" t="s">
        <v>22</v>
      </c>
      <c r="AW1539" s="12" t="s">
        <v>37</v>
      </c>
      <c r="AX1539" s="12" t="s">
        <v>73</v>
      </c>
      <c r="AY1539" s="217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869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2" customFormat="1" ht="13.5">
      <c r="B1541" s="206"/>
      <c r="C1541" s="207"/>
      <c r="D1541" s="208" t="s">
        <v>247</v>
      </c>
      <c r="E1541" s="209" t="s">
        <v>20</v>
      </c>
      <c r="F1541" s="210" t="s">
        <v>249</v>
      </c>
      <c r="G1541" s="207"/>
      <c r="H1541" s="211" t="s">
        <v>20</v>
      </c>
      <c r="I1541" s="212"/>
      <c r="J1541" s="207"/>
      <c r="K1541" s="207"/>
      <c r="L1541" s="213"/>
      <c r="M1541" s="214"/>
      <c r="N1541" s="215"/>
      <c r="O1541" s="215"/>
      <c r="P1541" s="215"/>
      <c r="Q1541" s="215"/>
      <c r="R1541" s="215"/>
      <c r="S1541" s="215"/>
      <c r="T1541" s="216"/>
      <c r="AT1541" s="217" t="s">
        <v>247</v>
      </c>
      <c r="AU1541" s="217" t="s">
        <v>81</v>
      </c>
      <c r="AV1541" s="12" t="s">
        <v>22</v>
      </c>
      <c r="AW1541" s="12" t="s">
        <v>37</v>
      </c>
      <c r="AX1541" s="12" t="s">
        <v>73</v>
      </c>
      <c r="AY1541" s="217" t="s">
        <v>238</v>
      </c>
    </row>
    <row r="1542" spans="2:65" s="12" customFormat="1" ht="13.5">
      <c r="B1542" s="206"/>
      <c r="C1542" s="207"/>
      <c r="D1542" s="208" t="s">
        <v>247</v>
      </c>
      <c r="E1542" s="209" t="s">
        <v>20</v>
      </c>
      <c r="F1542" s="210" t="s">
        <v>1455</v>
      </c>
      <c r="G1542" s="207"/>
      <c r="H1542" s="211" t="s">
        <v>20</v>
      </c>
      <c r="I1542" s="212"/>
      <c r="J1542" s="207"/>
      <c r="K1542" s="207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247</v>
      </c>
      <c r="AU1542" s="217" t="s">
        <v>81</v>
      </c>
      <c r="AV1542" s="12" t="s">
        <v>22</v>
      </c>
      <c r="AW1542" s="12" t="s">
        <v>37</v>
      </c>
      <c r="AX1542" s="12" t="s">
        <v>73</v>
      </c>
      <c r="AY1542" s="217" t="s">
        <v>238</v>
      </c>
    </row>
    <row r="1543" spans="2:65" s="13" customFormat="1" ht="13.5">
      <c r="B1543" s="218"/>
      <c r="C1543" s="219"/>
      <c r="D1543" s="208" t="s">
        <v>247</v>
      </c>
      <c r="E1543" s="230" t="s">
        <v>20</v>
      </c>
      <c r="F1543" s="231" t="s">
        <v>1456</v>
      </c>
      <c r="G1543" s="219"/>
      <c r="H1543" s="232">
        <v>0.42499999999999999</v>
      </c>
      <c r="I1543" s="224"/>
      <c r="J1543" s="219"/>
      <c r="K1543" s="219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247</v>
      </c>
      <c r="AU1543" s="229" t="s">
        <v>81</v>
      </c>
      <c r="AV1543" s="13" t="s">
        <v>81</v>
      </c>
      <c r="AW1543" s="13" t="s">
        <v>37</v>
      </c>
      <c r="AX1543" s="13" t="s">
        <v>73</v>
      </c>
      <c r="AY1543" s="229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1457</v>
      </c>
      <c r="G1544" s="219"/>
      <c r="H1544" s="232">
        <v>1.4259999999999999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2" customFormat="1" ht="13.5">
      <c r="B1545" s="206"/>
      <c r="C1545" s="207"/>
      <c r="D1545" s="208" t="s">
        <v>247</v>
      </c>
      <c r="E1545" s="209" t="s">
        <v>20</v>
      </c>
      <c r="F1545" s="210" t="s">
        <v>1458</v>
      </c>
      <c r="G1545" s="207"/>
      <c r="H1545" s="211" t="s">
        <v>20</v>
      </c>
      <c r="I1545" s="212"/>
      <c r="J1545" s="207"/>
      <c r="K1545" s="207"/>
      <c r="L1545" s="213"/>
      <c r="M1545" s="214"/>
      <c r="N1545" s="215"/>
      <c r="O1545" s="215"/>
      <c r="P1545" s="215"/>
      <c r="Q1545" s="215"/>
      <c r="R1545" s="215"/>
      <c r="S1545" s="215"/>
      <c r="T1545" s="216"/>
      <c r="AT1545" s="217" t="s">
        <v>247</v>
      </c>
      <c r="AU1545" s="217" t="s">
        <v>81</v>
      </c>
      <c r="AV1545" s="12" t="s">
        <v>22</v>
      </c>
      <c r="AW1545" s="12" t="s">
        <v>37</v>
      </c>
      <c r="AX1545" s="12" t="s">
        <v>73</v>
      </c>
      <c r="AY1545" s="217" t="s">
        <v>238</v>
      </c>
    </row>
    <row r="1546" spans="2:65" s="13" customFormat="1" ht="13.5">
      <c r="B1546" s="218"/>
      <c r="C1546" s="219"/>
      <c r="D1546" s="220" t="s">
        <v>247</v>
      </c>
      <c r="E1546" s="221" t="s">
        <v>20</v>
      </c>
      <c r="F1546" s="222" t="s">
        <v>1459</v>
      </c>
      <c r="G1546" s="219"/>
      <c r="H1546" s="223">
        <v>1.851</v>
      </c>
      <c r="I1546" s="224"/>
      <c r="J1546" s="219"/>
      <c r="K1546" s="219"/>
      <c r="L1546" s="225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247</v>
      </c>
      <c r="AU1546" s="229" t="s">
        <v>81</v>
      </c>
      <c r="AV1546" s="13" t="s">
        <v>81</v>
      </c>
      <c r="AW1546" s="13" t="s">
        <v>37</v>
      </c>
      <c r="AX1546" s="13" t="s">
        <v>73</v>
      </c>
      <c r="AY1546" s="229" t="s">
        <v>238</v>
      </c>
    </row>
    <row r="1547" spans="2:65" s="1" customFormat="1" ht="22.5" customHeight="1">
      <c r="B1547" s="35"/>
      <c r="C1547" s="194" t="s">
        <v>1460</v>
      </c>
      <c r="D1547" s="194" t="s">
        <v>240</v>
      </c>
      <c r="E1547" s="195" t="s">
        <v>1461</v>
      </c>
      <c r="F1547" s="196" t="s">
        <v>1347</v>
      </c>
      <c r="G1547" s="197" t="s">
        <v>243</v>
      </c>
      <c r="H1547" s="198">
        <v>3.702</v>
      </c>
      <c r="I1547" s="199"/>
      <c r="J1547" s="200">
        <f>ROUND(I1547*H1547,2)</f>
        <v>0</v>
      </c>
      <c r="K1547" s="196" t="s">
        <v>20</v>
      </c>
      <c r="L1547" s="55"/>
      <c r="M1547" s="201" t="s">
        <v>20</v>
      </c>
      <c r="N1547" s="202" t="s">
        <v>44</v>
      </c>
      <c r="O1547" s="36"/>
      <c r="P1547" s="203">
        <f>O1547*H1547</f>
        <v>0</v>
      </c>
      <c r="Q1547" s="203">
        <v>0</v>
      </c>
      <c r="R1547" s="203">
        <f>Q1547*H1547</f>
        <v>0</v>
      </c>
      <c r="S1547" s="203">
        <v>0</v>
      </c>
      <c r="T1547" s="204">
        <f>S1547*H1547</f>
        <v>0</v>
      </c>
      <c r="AR1547" s="18" t="s">
        <v>245</v>
      </c>
      <c r="AT1547" s="18" t="s">
        <v>240</v>
      </c>
      <c r="AU1547" s="18" t="s">
        <v>81</v>
      </c>
      <c r="AY1547" s="18" t="s">
        <v>238</v>
      </c>
      <c r="BE1547" s="205">
        <f>IF(N1547="základní",J1547,0)</f>
        <v>0</v>
      </c>
      <c r="BF1547" s="205">
        <f>IF(N1547="snížená",J1547,0)</f>
        <v>0</v>
      </c>
      <c r="BG1547" s="205">
        <f>IF(N1547="zákl. přenesená",J1547,0)</f>
        <v>0</v>
      </c>
      <c r="BH1547" s="205">
        <f>IF(N1547="sníž. přenesená",J1547,0)</f>
        <v>0</v>
      </c>
      <c r="BI1547" s="205">
        <f>IF(N1547="nulová",J1547,0)</f>
        <v>0</v>
      </c>
      <c r="BJ1547" s="18" t="s">
        <v>22</v>
      </c>
      <c r="BK1547" s="205">
        <f>ROUND(I1547*H1547,2)</f>
        <v>0</v>
      </c>
      <c r="BL1547" s="18" t="s">
        <v>245</v>
      </c>
      <c r="BM1547" s="18" t="s">
        <v>1462</v>
      </c>
    </row>
    <row r="1548" spans="2:65" s="1" customFormat="1" ht="22.5" customHeight="1">
      <c r="B1548" s="35"/>
      <c r="C1548" s="194" t="s">
        <v>1463</v>
      </c>
      <c r="D1548" s="194" t="s">
        <v>240</v>
      </c>
      <c r="E1548" s="195" t="s">
        <v>1464</v>
      </c>
      <c r="F1548" s="196" t="s">
        <v>1465</v>
      </c>
      <c r="G1548" s="197" t="s">
        <v>444</v>
      </c>
      <c r="H1548" s="198">
        <v>0.66</v>
      </c>
      <c r="I1548" s="199"/>
      <c r="J1548" s="200">
        <f>ROUND(I1548*H1548,2)</f>
        <v>0</v>
      </c>
      <c r="K1548" s="196" t="s">
        <v>244</v>
      </c>
      <c r="L1548" s="55"/>
      <c r="M1548" s="201" t="s">
        <v>20</v>
      </c>
      <c r="N1548" s="202" t="s">
        <v>44</v>
      </c>
      <c r="O1548" s="36"/>
      <c r="P1548" s="203">
        <f>O1548*H1548</f>
        <v>0</v>
      </c>
      <c r="Q1548" s="203">
        <v>1.04887</v>
      </c>
      <c r="R1548" s="203">
        <f>Q1548*H1548</f>
        <v>0.69225420000000004</v>
      </c>
      <c r="S1548" s="203">
        <v>0</v>
      </c>
      <c r="T1548" s="204">
        <f>S1548*H1548</f>
        <v>0</v>
      </c>
      <c r="AR1548" s="18" t="s">
        <v>245</v>
      </c>
      <c r="AT1548" s="18" t="s">
        <v>240</v>
      </c>
      <c r="AU1548" s="18" t="s">
        <v>81</v>
      </c>
      <c r="AY1548" s="18" t="s">
        <v>238</v>
      </c>
      <c r="BE1548" s="205">
        <f>IF(N1548="základní",J1548,0)</f>
        <v>0</v>
      </c>
      <c r="BF1548" s="205">
        <f>IF(N1548="snížená",J1548,0)</f>
        <v>0</v>
      </c>
      <c r="BG1548" s="205">
        <f>IF(N1548="zákl. přenesená",J1548,0)</f>
        <v>0</v>
      </c>
      <c r="BH1548" s="205">
        <f>IF(N1548="sníž. přenesená",J1548,0)</f>
        <v>0</v>
      </c>
      <c r="BI1548" s="205">
        <f>IF(N1548="nulová",J1548,0)</f>
        <v>0</v>
      </c>
      <c r="BJ1548" s="18" t="s">
        <v>22</v>
      </c>
      <c r="BK1548" s="205">
        <f>ROUND(I1548*H1548,2)</f>
        <v>0</v>
      </c>
      <c r="BL1548" s="18" t="s">
        <v>245</v>
      </c>
      <c r="BM1548" s="18" t="s">
        <v>1466</v>
      </c>
    </row>
    <row r="1549" spans="2:65" s="12" customFormat="1" ht="13.5">
      <c r="B1549" s="206"/>
      <c r="C1549" s="207"/>
      <c r="D1549" s="208" t="s">
        <v>247</v>
      </c>
      <c r="E1549" s="209" t="s">
        <v>20</v>
      </c>
      <c r="F1549" s="210" t="s">
        <v>1467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2" customFormat="1" ht="13.5">
      <c r="B1550" s="206"/>
      <c r="C1550" s="207"/>
      <c r="D1550" s="208" t="s">
        <v>247</v>
      </c>
      <c r="E1550" s="209" t="s">
        <v>20</v>
      </c>
      <c r="F1550" s="210" t="s">
        <v>249</v>
      </c>
      <c r="G1550" s="207"/>
      <c r="H1550" s="211" t="s">
        <v>20</v>
      </c>
      <c r="I1550" s="212"/>
      <c r="J1550" s="207"/>
      <c r="K1550" s="207"/>
      <c r="L1550" s="213"/>
      <c r="M1550" s="214"/>
      <c r="N1550" s="215"/>
      <c r="O1550" s="215"/>
      <c r="P1550" s="215"/>
      <c r="Q1550" s="215"/>
      <c r="R1550" s="215"/>
      <c r="S1550" s="215"/>
      <c r="T1550" s="216"/>
      <c r="AT1550" s="217" t="s">
        <v>247</v>
      </c>
      <c r="AU1550" s="217" t="s">
        <v>81</v>
      </c>
      <c r="AV1550" s="12" t="s">
        <v>22</v>
      </c>
      <c r="AW1550" s="12" t="s">
        <v>37</v>
      </c>
      <c r="AX1550" s="12" t="s">
        <v>73</v>
      </c>
      <c r="AY1550" s="217" t="s">
        <v>238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692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1468</v>
      </c>
      <c r="G1552" s="219"/>
      <c r="H1552" s="232">
        <v>0.33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1469</v>
      </c>
      <c r="G1553" s="219"/>
      <c r="H1553" s="223">
        <v>0.33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31.5" customHeight="1">
      <c r="B1554" s="35"/>
      <c r="C1554" s="194" t="s">
        <v>1470</v>
      </c>
      <c r="D1554" s="194" t="s">
        <v>240</v>
      </c>
      <c r="E1554" s="195" t="s">
        <v>1471</v>
      </c>
      <c r="F1554" s="196" t="s">
        <v>1472</v>
      </c>
      <c r="G1554" s="197" t="s">
        <v>651</v>
      </c>
      <c r="H1554" s="198">
        <v>4</v>
      </c>
      <c r="I1554" s="199"/>
      <c r="J1554" s="200">
        <f>ROUND(I1554*H1554,2)</f>
        <v>0</v>
      </c>
      <c r="K1554" s="196" t="s">
        <v>20</v>
      </c>
      <c r="L1554" s="55"/>
      <c r="M1554" s="201" t="s">
        <v>20</v>
      </c>
      <c r="N1554" s="202" t="s">
        <v>44</v>
      </c>
      <c r="O1554" s="36"/>
      <c r="P1554" s="203">
        <f>O1554*H1554</f>
        <v>0</v>
      </c>
      <c r="Q1554" s="203">
        <v>5.0000000000000001E-3</v>
      </c>
      <c r="R1554" s="203">
        <f>Q1554*H1554</f>
        <v>0.02</v>
      </c>
      <c r="S1554" s="203">
        <v>0</v>
      </c>
      <c r="T1554" s="204">
        <f>S1554*H1554</f>
        <v>0</v>
      </c>
      <c r="AR1554" s="18" t="s">
        <v>245</v>
      </c>
      <c r="AT1554" s="18" t="s">
        <v>240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245</v>
      </c>
      <c r="BM1554" s="18" t="s">
        <v>1473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1474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20" t="s">
        <v>247</v>
      </c>
      <c r="E1556" s="221" t="s">
        <v>20</v>
      </c>
      <c r="F1556" s="222" t="s">
        <v>1475</v>
      </c>
      <c r="G1556" s="219"/>
      <c r="H1556" s="223">
        <v>4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" customFormat="1" ht="31.5" customHeight="1">
      <c r="B1557" s="35"/>
      <c r="C1557" s="194" t="s">
        <v>1476</v>
      </c>
      <c r="D1557" s="194" t="s">
        <v>240</v>
      </c>
      <c r="E1557" s="195" t="s">
        <v>1477</v>
      </c>
      <c r="F1557" s="196" t="s">
        <v>1478</v>
      </c>
      <c r="G1557" s="197" t="s">
        <v>651</v>
      </c>
      <c r="H1557" s="198">
        <v>4</v>
      </c>
      <c r="I1557" s="199"/>
      <c r="J1557" s="200">
        <f>ROUND(I1557*H1557,2)</f>
        <v>0</v>
      </c>
      <c r="K1557" s="196" t="s">
        <v>20</v>
      </c>
      <c r="L1557" s="55"/>
      <c r="M1557" s="201" t="s">
        <v>20</v>
      </c>
      <c r="N1557" s="202" t="s">
        <v>44</v>
      </c>
      <c r="O1557" s="36"/>
      <c r="P1557" s="203">
        <f>O1557*H1557</f>
        <v>0</v>
      </c>
      <c r="Q1557" s="203">
        <v>5.0000000000000001E-3</v>
      </c>
      <c r="R1557" s="203">
        <f>Q1557*H1557</f>
        <v>0.02</v>
      </c>
      <c r="S1557" s="203">
        <v>0</v>
      </c>
      <c r="T1557" s="204">
        <f>S1557*H1557</f>
        <v>0</v>
      </c>
      <c r="AR1557" s="18" t="s">
        <v>245</v>
      </c>
      <c r="AT1557" s="18" t="s">
        <v>240</v>
      </c>
      <c r="AU1557" s="18" t="s">
        <v>81</v>
      </c>
      <c r="AY1557" s="18" t="s">
        <v>238</v>
      </c>
      <c r="BE1557" s="205">
        <f>IF(N1557="základní",J1557,0)</f>
        <v>0</v>
      </c>
      <c r="BF1557" s="205">
        <f>IF(N1557="snížená",J1557,0)</f>
        <v>0</v>
      </c>
      <c r="BG1557" s="205">
        <f>IF(N1557="zákl. přenesená",J1557,0)</f>
        <v>0</v>
      </c>
      <c r="BH1557" s="205">
        <f>IF(N1557="sníž. přenesená",J1557,0)</f>
        <v>0</v>
      </c>
      <c r="BI1557" s="205">
        <f>IF(N1557="nulová",J1557,0)</f>
        <v>0</v>
      </c>
      <c r="BJ1557" s="18" t="s">
        <v>22</v>
      </c>
      <c r="BK1557" s="205">
        <f>ROUND(I1557*H1557,2)</f>
        <v>0</v>
      </c>
      <c r="BL1557" s="18" t="s">
        <v>245</v>
      </c>
      <c r="BM1557" s="18" t="s">
        <v>1479</v>
      </c>
    </row>
    <row r="1558" spans="2:65" s="12" customFormat="1" ht="13.5">
      <c r="B1558" s="206"/>
      <c r="C1558" s="207"/>
      <c r="D1558" s="208" t="s">
        <v>247</v>
      </c>
      <c r="E1558" s="209" t="s">
        <v>20</v>
      </c>
      <c r="F1558" s="210" t="s">
        <v>1474</v>
      </c>
      <c r="G1558" s="207"/>
      <c r="H1558" s="211" t="s">
        <v>20</v>
      </c>
      <c r="I1558" s="212"/>
      <c r="J1558" s="207"/>
      <c r="K1558" s="207"/>
      <c r="L1558" s="213"/>
      <c r="M1558" s="214"/>
      <c r="N1558" s="215"/>
      <c r="O1558" s="215"/>
      <c r="P1558" s="215"/>
      <c r="Q1558" s="215"/>
      <c r="R1558" s="215"/>
      <c r="S1558" s="215"/>
      <c r="T1558" s="216"/>
      <c r="AT1558" s="217" t="s">
        <v>247</v>
      </c>
      <c r="AU1558" s="217" t="s">
        <v>81</v>
      </c>
      <c r="AV1558" s="12" t="s">
        <v>22</v>
      </c>
      <c r="AW1558" s="12" t="s">
        <v>37</v>
      </c>
      <c r="AX1558" s="12" t="s">
        <v>73</v>
      </c>
      <c r="AY1558" s="217" t="s">
        <v>238</v>
      </c>
    </row>
    <row r="1559" spans="2:65" s="13" customFormat="1" ht="13.5">
      <c r="B1559" s="218"/>
      <c r="C1559" s="219"/>
      <c r="D1559" s="220" t="s">
        <v>247</v>
      </c>
      <c r="E1559" s="221" t="s">
        <v>20</v>
      </c>
      <c r="F1559" s="222" t="s">
        <v>1480</v>
      </c>
      <c r="G1559" s="219"/>
      <c r="H1559" s="223">
        <v>4</v>
      </c>
      <c r="I1559" s="224"/>
      <c r="J1559" s="219"/>
      <c r="K1559" s="219"/>
      <c r="L1559" s="225"/>
      <c r="M1559" s="226"/>
      <c r="N1559" s="227"/>
      <c r="O1559" s="227"/>
      <c r="P1559" s="227"/>
      <c r="Q1559" s="227"/>
      <c r="R1559" s="227"/>
      <c r="S1559" s="227"/>
      <c r="T1559" s="228"/>
      <c r="AT1559" s="229" t="s">
        <v>247</v>
      </c>
      <c r="AU1559" s="229" t="s">
        <v>81</v>
      </c>
      <c r="AV1559" s="13" t="s">
        <v>81</v>
      </c>
      <c r="AW1559" s="13" t="s">
        <v>37</v>
      </c>
      <c r="AX1559" s="13" t="s">
        <v>73</v>
      </c>
      <c r="AY1559" s="229" t="s">
        <v>238</v>
      </c>
    </row>
    <row r="1560" spans="2:65" s="1" customFormat="1" ht="22.5" customHeight="1">
      <c r="B1560" s="35"/>
      <c r="C1560" s="194" t="s">
        <v>1481</v>
      </c>
      <c r="D1560" s="194" t="s">
        <v>240</v>
      </c>
      <c r="E1560" s="195" t="s">
        <v>1482</v>
      </c>
      <c r="F1560" s="196" t="s">
        <v>1483</v>
      </c>
      <c r="G1560" s="197" t="s">
        <v>375</v>
      </c>
      <c r="H1560" s="198">
        <v>52.985999999999997</v>
      </c>
      <c r="I1560" s="199"/>
      <c r="J1560" s="200">
        <f>ROUND(I1560*H1560,2)</f>
        <v>0</v>
      </c>
      <c r="K1560" s="196" t="s">
        <v>244</v>
      </c>
      <c r="L1560" s="55"/>
      <c r="M1560" s="201" t="s">
        <v>20</v>
      </c>
      <c r="N1560" s="202" t="s">
        <v>44</v>
      </c>
      <c r="O1560" s="36"/>
      <c r="P1560" s="203">
        <f>O1560*H1560</f>
        <v>0</v>
      </c>
      <c r="Q1560" s="203">
        <v>1.282E-2</v>
      </c>
      <c r="R1560" s="203">
        <f>Q1560*H1560</f>
        <v>0.67928051999999994</v>
      </c>
      <c r="S1560" s="203">
        <v>0</v>
      </c>
      <c r="T1560" s="204">
        <f>S1560*H1560</f>
        <v>0</v>
      </c>
      <c r="AR1560" s="18" t="s">
        <v>245</v>
      </c>
      <c r="AT1560" s="18" t="s">
        <v>240</v>
      </c>
      <c r="AU1560" s="18" t="s">
        <v>81</v>
      </c>
      <c r="AY1560" s="18" t="s">
        <v>238</v>
      </c>
      <c r="BE1560" s="205">
        <f>IF(N1560="základní",J1560,0)</f>
        <v>0</v>
      </c>
      <c r="BF1560" s="205">
        <f>IF(N1560="snížená",J1560,0)</f>
        <v>0</v>
      </c>
      <c r="BG1560" s="205">
        <f>IF(N1560="zákl. přenesená",J1560,0)</f>
        <v>0</v>
      </c>
      <c r="BH1560" s="205">
        <f>IF(N1560="sníž. přenesená",J1560,0)</f>
        <v>0</v>
      </c>
      <c r="BI1560" s="205">
        <f>IF(N1560="nulová",J1560,0)</f>
        <v>0</v>
      </c>
      <c r="BJ1560" s="18" t="s">
        <v>22</v>
      </c>
      <c r="BK1560" s="205">
        <f>ROUND(I1560*H1560,2)</f>
        <v>0</v>
      </c>
      <c r="BL1560" s="18" t="s">
        <v>245</v>
      </c>
      <c r="BM1560" s="18" t="s">
        <v>1484</v>
      </c>
    </row>
    <row r="1561" spans="2:65" s="12" customFormat="1" ht="27">
      <c r="B1561" s="206"/>
      <c r="C1561" s="207"/>
      <c r="D1561" s="208" t="s">
        <v>247</v>
      </c>
      <c r="E1561" s="209" t="s">
        <v>20</v>
      </c>
      <c r="F1561" s="210" t="s">
        <v>799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869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2" customFormat="1" ht="13.5">
      <c r="B1563" s="206"/>
      <c r="C1563" s="207"/>
      <c r="D1563" s="208" t="s">
        <v>247</v>
      </c>
      <c r="E1563" s="209" t="s">
        <v>20</v>
      </c>
      <c r="F1563" s="210" t="s">
        <v>249</v>
      </c>
      <c r="G1563" s="207"/>
      <c r="H1563" s="211" t="s">
        <v>20</v>
      </c>
      <c r="I1563" s="212"/>
      <c r="J1563" s="207"/>
      <c r="K1563" s="207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247</v>
      </c>
      <c r="AU1563" s="217" t="s">
        <v>81</v>
      </c>
      <c r="AV1563" s="12" t="s">
        <v>22</v>
      </c>
      <c r="AW1563" s="12" t="s">
        <v>37</v>
      </c>
      <c r="AX1563" s="12" t="s">
        <v>73</v>
      </c>
      <c r="AY1563" s="217" t="s">
        <v>238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1455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1485</v>
      </c>
      <c r="G1565" s="219"/>
      <c r="H1565" s="232">
        <v>20.501999999999999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08" t="s">
        <v>247</v>
      </c>
      <c r="E1566" s="230" t="s">
        <v>20</v>
      </c>
      <c r="F1566" s="231" t="s">
        <v>1486</v>
      </c>
      <c r="G1566" s="219"/>
      <c r="H1566" s="232">
        <v>6.5460000000000003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2" customFormat="1" ht="13.5">
      <c r="B1567" s="206"/>
      <c r="C1567" s="207"/>
      <c r="D1567" s="208" t="s">
        <v>247</v>
      </c>
      <c r="E1567" s="209" t="s">
        <v>20</v>
      </c>
      <c r="F1567" s="210" t="s">
        <v>1458</v>
      </c>
      <c r="G1567" s="207"/>
      <c r="H1567" s="211" t="s">
        <v>20</v>
      </c>
      <c r="I1567" s="212"/>
      <c r="J1567" s="207"/>
      <c r="K1567" s="207"/>
      <c r="L1567" s="213"/>
      <c r="M1567" s="214"/>
      <c r="N1567" s="215"/>
      <c r="O1567" s="215"/>
      <c r="P1567" s="215"/>
      <c r="Q1567" s="215"/>
      <c r="R1567" s="215"/>
      <c r="S1567" s="215"/>
      <c r="T1567" s="216"/>
      <c r="AT1567" s="217" t="s">
        <v>247</v>
      </c>
      <c r="AU1567" s="217" t="s">
        <v>81</v>
      </c>
      <c r="AV1567" s="12" t="s">
        <v>22</v>
      </c>
      <c r="AW1567" s="12" t="s">
        <v>37</v>
      </c>
      <c r="AX1567" s="12" t="s">
        <v>73</v>
      </c>
      <c r="AY1567" s="217" t="s">
        <v>238</v>
      </c>
    </row>
    <row r="1568" spans="2:65" s="13" customFormat="1" ht="13.5">
      <c r="B1568" s="218"/>
      <c r="C1568" s="219"/>
      <c r="D1568" s="208" t="s">
        <v>247</v>
      </c>
      <c r="E1568" s="230" t="s">
        <v>20</v>
      </c>
      <c r="F1568" s="231" t="s">
        <v>1487</v>
      </c>
      <c r="G1568" s="219"/>
      <c r="H1568" s="232">
        <v>19.391999999999999</v>
      </c>
      <c r="I1568" s="224"/>
      <c r="J1568" s="219"/>
      <c r="K1568" s="219"/>
      <c r="L1568" s="225"/>
      <c r="M1568" s="226"/>
      <c r="N1568" s="227"/>
      <c r="O1568" s="227"/>
      <c r="P1568" s="227"/>
      <c r="Q1568" s="227"/>
      <c r="R1568" s="227"/>
      <c r="S1568" s="227"/>
      <c r="T1568" s="228"/>
      <c r="AT1568" s="229" t="s">
        <v>247</v>
      </c>
      <c r="AU1568" s="229" t="s">
        <v>81</v>
      </c>
      <c r="AV1568" s="13" t="s">
        <v>81</v>
      </c>
      <c r="AW1568" s="13" t="s">
        <v>37</v>
      </c>
      <c r="AX1568" s="13" t="s">
        <v>73</v>
      </c>
      <c r="AY1568" s="229" t="s">
        <v>238</v>
      </c>
    </row>
    <row r="1569" spans="2:65" s="13" customFormat="1" ht="13.5">
      <c r="B1569" s="218"/>
      <c r="C1569" s="219"/>
      <c r="D1569" s="220" t="s">
        <v>247</v>
      </c>
      <c r="E1569" s="221" t="s">
        <v>20</v>
      </c>
      <c r="F1569" s="222" t="s">
        <v>1486</v>
      </c>
      <c r="G1569" s="219"/>
      <c r="H1569" s="223">
        <v>6.5460000000000003</v>
      </c>
      <c r="I1569" s="224"/>
      <c r="J1569" s="219"/>
      <c r="K1569" s="219"/>
      <c r="L1569" s="225"/>
      <c r="M1569" s="226"/>
      <c r="N1569" s="227"/>
      <c r="O1569" s="227"/>
      <c r="P1569" s="227"/>
      <c r="Q1569" s="227"/>
      <c r="R1569" s="227"/>
      <c r="S1569" s="227"/>
      <c r="T1569" s="228"/>
      <c r="AT1569" s="229" t="s">
        <v>247</v>
      </c>
      <c r="AU1569" s="229" t="s">
        <v>81</v>
      </c>
      <c r="AV1569" s="13" t="s">
        <v>81</v>
      </c>
      <c r="AW1569" s="13" t="s">
        <v>37</v>
      </c>
      <c r="AX1569" s="13" t="s">
        <v>73</v>
      </c>
      <c r="AY1569" s="229" t="s">
        <v>238</v>
      </c>
    </row>
    <row r="1570" spans="2:65" s="1" customFormat="1" ht="22.5" customHeight="1">
      <c r="B1570" s="35"/>
      <c r="C1570" s="194" t="s">
        <v>1488</v>
      </c>
      <c r="D1570" s="194" t="s">
        <v>240</v>
      </c>
      <c r="E1570" s="195" t="s">
        <v>1489</v>
      </c>
      <c r="F1570" s="196" t="s">
        <v>1376</v>
      </c>
      <c r="G1570" s="197" t="s">
        <v>375</v>
      </c>
      <c r="H1570" s="198">
        <v>52.985999999999997</v>
      </c>
      <c r="I1570" s="199"/>
      <c r="J1570" s="200">
        <f>ROUND(I1570*H1570,2)</f>
        <v>0</v>
      </c>
      <c r="K1570" s="196" t="s">
        <v>20</v>
      </c>
      <c r="L1570" s="55"/>
      <c r="M1570" s="201" t="s">
        <v>20</v>
      </c>
      <c r="N1570" s="202" t="s">
        <v>44</v>
      </c>
      <c r="O1570" s="36"/>
      <c r="P1570" s="203">
        <f>O1570*H1570</f>
        <v>0</v>
      </c>
      <c r="Q1570" s="203">
        <v>0</v>
      </c>
      <c r="R1570" s="203">
        <f>Q1570*H1570</f>
        <v>0</v>
      </c>
      <c r="S1570" s="203">
        <v>0</v>
      </c>
      <c r="T1570" s="204">
        <f>S1570*H1570</f>
        <v>0</v>
      </c>
      <c r="AR1570" s="18" t="s">
        <v>245</v>
      </c>
      <c r="AT1570" s="18" t="s">
        <v>240</v>
      </c>
      <c r="AU1570" s="18" t="s">
        <v>81</v>
      </c>
      <c r="AY1570" s="18" t="s">
        <v>238</v>
      </c>
      <c r="BE1570" s="205">
        <f>IF(N1570="základní",J1570,0)</f>
        <v>0</v>
      </c>
      <c r="BF1570" s="205">
        <f>IF(N1570="snížená",J1570,0)</f>
        <v>0</v>
      </c>
      <c r="BG1570" s="205">
        <f>IF(N1570="zákl. přenesená",J1570,0)</f>
        <v>0</v>
      </c>
      <c r="BH1570" s="205">
        <f>IF(N1570="sníž. přenesená",J1570,0)</f>
        <v>0</v>
      </c>
      <c r="BI1570" s="205">
        <f>IF(N1570="nulová",J1570,0)</f>
        <v>0</v>
      </c>
      <c r="BJ1570" s="18" t="s">
        <v>22</v>
      </c>
      <c r="BK1570" s="205">
        <f>ROUND(I1570*H1570,2)</f>
        <v>0</v>
      </c>
      <c r="BL1570" s="18" t="s">
        <v>245</v>
      </c>
      <c r="BM1570" s="18" t="s">
        <v>1490</v>
      </c>
    </row>
    <row r="1571" spans="2:65" s="12" customFormat="1" ht="13.5">
      <c r="B1571" s="206"/>
      <c r="C1571" s="207"/>
      <c r="D1571" s="208" t="s">
        <v>247</v>
      </c>
      <c r="E1571" s="209" t="s">
        <v>20</v>
      </c>
      <c r="F1571" s="210" t="s">
        <v>1349</v>
      </c>
      <c r="G1571" s="207"/>
      <c r="H1571" s="211" t="s">
        <v>20</v>
      </c>
      <c r="I1571" s="212"/>
      <c r="J1571" s="207"/>
      <c r="K1571" s="207"/>
      <c r="L1571" s="213"/>
      <c r="M1571" s="214"/>
      <c r="N1571" s="215"/>
      <c r="O1571" s="215"/>
      <c r="P1571" s="215"/>
      <c r="Q1571" s="215"/>
      <c r="R1571" s="215"/>
      <c r="S1571" s="215"/>
      <c r="T1571" s="216"/>
      <c r="AT1571" s="217" t="s">
        <v>247</v>
      </c>
      <c r="AU1571" s="217" t="s">
        <v>81</v>
      </c>
      <c r="AV1571" s="12" t="s">
        <v>22</v>
      </c>
      <c r="AW1571" s="12" t="s">
        <v>37</v>
      </c>
      <c r="AX1571" s="12" t="s">
        <v>73</v>
      </c>
      <c r="AY1571" s="217" t="s">
        <v>238</v>
      </c>
    </row>
    <row r="1572" spans="2:65" s="13" customFormat="1" ht="13.5">
      <c r="B1572" s="218"/>
      <c r="C1572" s="219"/>
      <c r="D1572" s="220" t="s">
        <v>247</v>
      </c>
      <c r="E1572" s="221" t="s">
        <v>20</v>
      </c>
      <c r="F1572" s="222" t="s">
        <v>1491</v>
      </c>
      <c r="G1572" s="219"/>
      <c r="H1572" s="223">
        <v>52.985999999999997</v>
      </c>
      <c r="I1572" s="224"/>
      <c r="J1572" s="219"/>
      <c r="K1572" s="219"/>
      <c r="L1572" s="225"/>
      <c r="M1572" s="226"/>
      <c r="N1572" s="227"/>
      <c r="O1572" s="227"/>
      <c r="P1572" s="227"/>
      <c r="Q1572" s="227"/>
      <c r="R1572" s="227"/>
      <c r="S1572" s="227"/>
      <c r="T1572" s="228"/>
      <c r="AT1572" s="229" t="s">
        <v>247</v>
      </c>
      <c r="AU1572" s="229" t="s">
        <v>81</v>
      </c>
      <c r="AV1572" s="13" t="s">
        <v>81</v>
      </c>
      <c r="AW1572" s="13" t="s">
        <v>37</v>
      </c>
      <c r="AX1572" s="13" t="s">
        <v>73</v>
      </c>
      <c r="AY1572" s="229" t="s">
        <v>238</v>
      </c>
    </row>
    <row r="1573" spans="2:65" s="1" customFormat="1" ht="22.5" customHeight="1">
      <c r="B1573" s="35"/>
      <c r="C1573" s="194" t="s">
        <v>1492</v>
      </c>
      <c r="D1573" s="194" t="s">
        <v>240</v>
      </c>
      <c r="E1573" s="195" t="s">
        <v>1493</v>
      </c>
      <c r="F1573" s="196" t="s">
        <v>1494</v>
      </c>
      <c r="G1573" s="197" t="s">
        <v>375</v>
      </c>
      <c r="H1573" s="198">
        <v>52.985999999999997</v>
      </c>
      <c r="I1573" s="199"/>
      <c r="J1573" s="200">
        <f>ROUND(I1573*H1573,2)</f>
        <v>0</v>
      </c>
      <c r="K1573" s="196" t="s">
        <v>244</v>
      </c>
      <c r="L1573" s="55"/>
      <c r="M1573" s="201" t="s">
        <v>20</v>
      </c>
      <c r="N1573" s="20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245</v>
      </c>
      <c r="AT1573" s="18" t="s">
        <v>240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245</v>
      </c>
      <c r="BM1573" s="18" t="s">
        <v>1495</v>
      </c>
    </row>
    <row r="1574" spans="2:65" s="1" customFormat="1" ht="22.5" customHeight="1">
      <c r="B1574" s="35"/>
      <c r="C1574" s="194" t="s">
        <v>1496</v>
      </c>
      <c r="D1574" s="194" t="s">
        <v>240</v>
      </c>
      <c r="E1574" s="195" t="s">
        <v>1497</v>
      </c>
      <c r="F1574" s="196" t="s">
        <v>1498</v>
      </c>
      <c r="G1574" s="197" t="s">
        <v>375</v>
      </c>
      <c r="H1574" s="198">
        <v>40.497999999999998</v>
      </c>
      <c r="I1574" s="199"/>
      <c r="J1574" s="200">
        <f>ROUND(I1574*H1574,2)</f>
        <v>0</v>
      </c>
      <c r="K1574" s="196" t="s">
        <v>244</v>
      </c>
      <c r="L1574" s="55"/>
      <c r="M1574" s="201" t="s">
        <v>20</v>
      </c>
      <c r="N1574" s="202" t="s">
        <v>44</v>
      </c>
      <c r="O1574" s="36"/>
      <c r="P1574" s="203">
        <f>O1574*H1574</f>
        <v>0</v>
      </c>
      <c r="Q1574" s="203">
        <v>6.5799999999999999E-3</v>
      </c>
      <c r="R1574" s="203">
        <f>Q1574*H1574</f>
        <v>0.26647683999999999</v>
      </c>
      <c r="S1574" s="203">
        <v>0</v>
      </c>
      <c r="T1574" s="204">
        <f>S1574*H1574</f>
        <v>0</v>
      </c>
      <c r="AR1574" s="18" t="s">
        <v>245</v>
      </c>
      <c r="AT1574" s="18" t="s">
        <v>240</v>
      </c>
      <c r="AU1574" s="18" t="s">
        <v>81</v>
      </c>
      <c r="AY1574" s="18" t="s">
        <v>238</v>
      </c>
      <c r="BE1574" s="205">
        <f>IF(N1574="základní",J1574,0)</f>
        <v>0</v>
      </c>
      <c r="BF1574" s="205">
        <f>IF(N1574="snížená",J1574,0)</f>
        <v>0</v>
      </c>
      <c r="BG1574" s="205">
        <f>IF(N1574="zákl. přenesená",J1574,0)</f>
        <v>0</v>
      </c>
      <c r="BH1574" s="205">
        <f>IF(N1574="sníž. přenesená",J1574,0)</f>
        <v>0</v>
      </c>
      <c r="BI1574" s="205">
        <f>IF(N1574="nulová",J1574,0)</f>
        <v>0</v>
      </c>
      <c r="BJ1574" s="18" t="s">
        <v>22</v>
      </c>
      <c r="BK1574" s="205">
        <f>ROUND(I1574*H1574,2)</f>
        <v>0</v>
      </c>
      <c r="BL1574" s="18" t="s">
        <v>245</v>
      </c>
      <c r="BM1574" s="18" t="s">
        <v>1499</v>
      </c>
    </row>
    <row r="1575" spans="2:65" s="12" customFormat="1" ht="27">
      <c r="B1575" s="206"/>
      <c r="C1575" s="207"/>
      <c r="D1575" s="208" t="s">
        <v>247</v>
      </c>
      <c r="E1575" s="209" t="s">
        <v>20</v>
      </c>
      <c r="F1575" s="210" t="s">
        <v>799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2" customFormat="1" ht="13.5">
      <c r="B1576" s="206"/>
      <c r="C1576" s="207"/>
      <c r="D1576" s="208" t="s">
        <v>247</v>
      </c>
      <c r="E1576" s="209" t="s">
        <v>20</v>
      </c>
      <c r="F1576" s="210" t="s">
        <v>869</v>
      </c>
      <c r="G1576" s="207"/>
      <c r="H1576" s="211" t="s">
        <v>20</v>
      </c>
      <c r="I1576" s="212"/>
      <c r="J1576" s="207"/>
      <c r="K1576" s="207"/>
      <c r="L1576" s="213"/>
      <c r="M1576" s="214"/>
      <c r="N1576" s="215"/>
      <c r="O1576" s="215"/>
      <c r="P1576" s="215"/>
      <c r="Q1576" s="215"/>
      <c r="R1576" s="215"/>
      <c r="S1576" s="215"/>
      <c r="T1576" s="216"/>
      <c r="AT1576" s="217" t="s">
        <v>247</v>
      </c>
      <c r="AU1576" s="217" t="s">
        <v>81</v>
      </c>
      <c r="AV1576" s="12" t="s">
        <v>22</v>
      </c>
      <c r="AW1576" s="12" t="s">
        <v>37</v>
      </c>
      <c r="AX1576" s="12" t="s">
        <v>73</v>
      </c>
      <c r="AY1576" s="217" t="s">
        <v>238</v>
      </c>
    </row>
    <row r="1577" spans="2:65" s="12" customFormat="1" ht="13.5">
      <c r="B1577" s="206"/>
      <c r="C1577" s="207"/>
      <c r="D1577" s="208" t="s">
        <v>247</v>
      </c>
      <c r="E1577" s="209" t="s">
        <v>20</v>
      </c>
      <c r="F1577" s="210" t="s">
        <v>249</v>
      </c>
      <c r="G1577" s="207"/>
      <c r="H1577" s="211" t="s">
        <v>20</v>
      </c>
      <c r="I1577" s="212"/>
      <c r="J1577" s="207"/>
      <c r="K1577" s="207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247</v>
      </c>
      <c r="AU1577" s="217" t="s">
        <v>81</v>
      </c>
      <c r="AV1577" s="12" t="s">
        <v>22</v>
      </c>
      <c r="AW1577" s="12" t="s">
        <v>37</v>
      </c>
      <c r="AX1577" s="12" t="s">
        <v>73</v>
      </c>
      <c r="AY1577" s="217" t="s">
        <v>238</v>
      </c>
    </row>
    <row r="1578" spans="2:65" s="13" customFormat="1" ht="13.5">
      <c r="B1578" s="218"/>
      <c r="C1578" s="219"/>
      <c r="D1578" s="208" t="s">
        <v>247</v>
      </c>
      <c r="E1578" s="230" t="s">
        <v>20</v>
      </c>
      <c r="F1578" s="231" t="s">
        <v>1500</v>
      </c>
      <c r="G1578" s="219"/>
      <c r="H1578" s="232">
        <v>20.248999999999999</v>
      </c>
      <c r="I1578" s="224"/>
      <c r="J1578" s="219"/>
      <c r="K1578" s="219"/>
      <c r="L1578" s="225"/>
      <c r="M1578" s="226"/>
      <c r="N1578" s="227"/>
      <c r="O1578" s="227"/>
      <c r="P1578" s="227"/>
      <c r="Q1578" s="227"/>
      <c r="R1578" s="227"/>
      <c r="S1578" s="227"/>
      <c r="T1578" s="228"/>
      <c r="AT1578" s="229" t="s">
        <v>247</v>
      </c>
      <c r="AU1578" s="229" t="s">
        <v>81</v>
      </c>
      <c r="AV1578" s="13" t="s">
        <v>81</v>
      </c>
      <c r="AW1578" s="13" t="s">
        <v>37</v>
      </c>
      <c r="AX1578" s="13" t="s">
        <v>73</v>
      </c>
      <c r="AY1578" s="229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1501</v>
      </c>
      <c r="G1579" s="219"/>
      <c r="H1579" s="223">
        <v>20.248999999999999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1502</v>
      </c>
      <c r="D1580" s="194" t="s">
        <v>240</v>
      </c>
      <c r="E1580" s="195" t="s">
        <v>1503</v>
      </c>
      <c r="F1580" s="196" t="s">
        <v>1504</v>
      </c>
      <c r="G1580" s="197" t="s">
        <v>375</v>
      </c>
      <c r="H1580" s="198">
        <v>40.497999999999998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245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245</v>
      </c>
      <c r="BM1580" s="18" t="s">
        <v>1505</v>
      </c>
    </row>
    <row r="1581" spans="2:65" s="11" customFormat="1" ht="29.85" customHeight="1">
      <c r="B1581" s="177"/>
      <c r="C1581" s="178"/>
      <c r="D1581" s="191" t="s">
        <v>72</v>
      </c>
      <c r="E1581" s="192" t="s">
        <v>600</v>
      </c>
      <c r="F1581" s="192" t="s">
        <v>1506</v>
      </c>
      <c r="G1581" s="178"/>
      <c r="H1581" s="178"/>
      <c r="I1581" s="181"/>
      <c r="J1581" s="193">
        <f>BK1581</f>
        <v>0</v>
      </c>
      <c r="K1581" s="178"/>
      <c r="L1581" s="183"/>
      <c r="M1581" s="184"/>
      <c r="N1581" s="185"/>
      <c r="O1581" s="185"/>
      <c r="P1581" s="186">
        <f>SUM(P1582:P1589)</f>
        <v>0</v>
      </c>
      <c r="Q1581" s="185"/>
      <c r="R1581" s="186">
        <f>SUM(R1582:R1589)</f>
        <v>29.496012</v>
      </c>
      <c r="S1581" s="185"/>
      <c r="T1581" s="187">
        <f>SUM(T1582:T1589)</f>
        <v>0</v>
      </c>
      <c r="AR1581" s="188" t="s">
        <v>22</v>
      </c>
      <c r="AT1581" s="189" t="s">
        <v>72</v>
      </c>
      <c r="AU1581" s="189" t="s">
        <v>22</v>
      </c>
      <c r="AY1581" s="188" t="s">
        <v>238</v>
      </c>
      <c r="BK1581" s="190">
        <f>SUM(BK1582:BK1589)</f>
        <v>0</v>
      </c>
    </row>
    <row r="1582" spans="2:65" s="1" customFormat="1" ht="22.5" customHeight="1">
      <c r="B1582" s="35"/>
      <c r="C1582" s="194" t="s">
        <v>1507</v>
      </c>
      <c r="D1582" s="194" t="s">
        <v>240</v>
      </c>
      <c r="E1582" s="195" t="s">
        <v>1508</v>
      </c>
      <c r="F1582" s="196" t="s">
        <v>1509</v>
      </c>
      <c r="G1582" s="197" t="s">
        <v>243</v>
      </c>
      <c r="H1582" s="198">
        <v>15.6</v>
      </c>
      <c r="I1582" s="199"/>
      <c r="J1582" s="200">
        <f>ROUND(I1582*H1582,2)</f>
        <v>0</v>
      </c>
      <c r="K1582" s="196" t="s">
        <v>244</v>
      </c>
      <c r="L1582" s="55"/>
      <c r="M1582" s="201" t="s">
        <v>20</v>
      </c>
      <c r="N1582" s="202" t="s">
        <v>44</v>
      </c>
      <c r="O1582" s="36"/>
      <c r="P1582" s="203">
        <f>O1582*H1582</f>
        <v>0</v>
      </c>
      <c r="Q1582" s="203">
        <v>1.8907700000000001</v>
      </c>
      <c r="R1582" s="203">
        <f>Q1582*H1582</f>
        <v>29.496012</v>
      </c>
      <c r="S1582" s="203">
        <v>0</v>
      </c>
      <c r="T1582" s="204">
        <f>S1582*H1582</f>
        <v>0</v>
      </c>
      <c r="AR1582" s="18" t="s">
        <v>245</v>
      </c>
      <c r="AT1582" s="18" t="s">
        <v>240</v>
      </c>
      <c r="AU1582" s="18" t="s">
        <v>81</v>
      </c>
      <c r="AY1582" s="18" t="s">
        <v>238</v>
      </c>
      <c r="BE1582" s="205">
        <f>IF(N1582="základní",J1582,0)</f>
        <v>0</v>
      </c>
      <c r="BF1582" s="205">
        <f>IF(N1582="snížená",J1582,0)</f>
        <v>0</v>
      </c>
      <c r="BG1582" s="205">
        <f>IF(N1582="zákl. přenesená",J1582,0)</f>
        <v>0</v>
      </c>
      <c r="BH1582" s="205">
        <f>IF(N1582="sníž. přenesená",J1582,0)</f>
        <v>0</v>
      </c>
      <c r="BI1582" s="205">
        <f>IF(N1582="nulová",J1582,0)</f>
        <v>0</v>
      </c>
      <c r="BJ1582" s="18" t="s">
        <v>22</v>
      </c>
      <c r="BK1582" s="205">
        <f>ROUND(I1582*H1582,2)</f>
        <v>0</v>
      </c>
      <c r="BL1582" s="18" t="s">
        <v>245</v>
      </c>
      <c r="BM1582" s="18" t="s">
        <v>1510</v>
      </c>
    </row>
    <row r="1583" spans="2:65" s="12" customFormat="1" ht="13.5">
      <c r="B1583" s="206"/>
      <c r="C1583" s="207"/>
      <c r="D1583" s="208" t="s">
        <v>247</v>
      </c>
      <c r="E1583" s="209" t="s">
        <v>20</v>
      </c>
      <c r="F1583" s="210" t="s">
        <v>519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1511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2" customFormat="1" ht="13.5">
      <c r="B1585" s="206"/>
      <c r="C1585" s="207"/>
      <c r="D1585" s="208" t="s">
        <v>247</v>
      </c>
      <c r="E1585" s="209" t="s">
        <v>20</v>
      </c>
      <c r="F1585" s="210" t="s">
        <v>249</v>
      </c>
      <c r="G1585" s="207"/>
      <c r="H1585" s="211" t="s">
        <v>20</v>
      </c>
      <c r="I1585" s="212"/>
      <c r="J1585" s="207"/>
      <c r="K1585" s="207"/>
      <c r="L1585" s="213"/>
      <c r="M1585" s="214"/>
      <c r="N1585" s="215"/>
      <c r="O1585" s="215"/>
      <c r="P1585" s="215"/>
      <c r="Q1585" s="215"/>
      <c r="R1585" s="215"/>
      <c r="S1585" s="215"/>
      <c r="T1585" s="216"/>
      <c r="AT1585" s="217" t="s">
        <v>247</v>
      </c>
      <c r="AU1585" s="217" t="s">
        <v>81</v>
      </c>
      <c r="AV1585" s="12" t="s">
        <v>22</v>
      </c>
      <c r="AW1585" s="12" t="s">
        <v>37</v>
      </c>
      <c r="AX1585" s="12" t="s">
        <v>73</v>
      </c>
      <c r="AY1585" s="217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1512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1513</v>
      </c>
      <c r="G1587" s="219"/>
      <c r="H1587" s="232">
        <v>4.8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2" customFormat="1" ht="13.5">
      <c r="B1588" s="206"/>
      <c r="C1588" s="207"/>
      <c r="D1588" s="208" t="s">
        <v>247</v>
      </c>
      <c r="E1588" s="209" t="s">
        <v>20</v>
      </c>
      <c r="F1588" s="210" t="s">
        <v>1514</v>
      </c>
      <c r="G1588" s="207"/>
      <c r="H1588" s="211" t="s">
        <v>20</v>
      </c>
      <c r="I1588" s="212"/>
      <c r="J1588" s="207"/>
      <c r="K1588" s="207"/>
      <c r="L1588" s="213"/>
      <c r="M1588" s="214"/>
      <c r="N1588" s="215"/>
      <c r="O1588" s="215"/>
      <c r="P1588" s="215"/>
      <c r="Q1588" s="215"/>
      <c r="R1588" s="215"/>
      <c r="S1588" s="215"/>
      <c r="T1588" s="216"/>
      <c r="AT1588" s="217" t="s">
        <v>247</v>
      </c>
      <c r="AU1588" s="217" t="s">
        <v>81</v>
      </c>
      <c r="AV1588" s="12" t="s">
        <v>22</v>
      </c>
      <c r="AW1588" s="12" t="s">
        <v>37</v>
      </c>
      <c r="AX1588" s="12" t="s">
        <v>73</v>
      </c>
      <c r="AY1588" s="217" t="s">
        <v>238</v>
      </c>
    </row>
    <row r="1589" spans="2:65" s="13" customFormat="1" ht="13.5">
      <c r="B1589" s="218"/>
      <c r="C1589" s="219"/>
      <c r="D1589" s="208" t="s">
        <v>247</v>
      </c>
      <c r="E1589" s="230" t="s">
        <v>20</v>
      </c>
      <c r="F1589" s="231" t="s">
        <v>1515</v>
      </c>
      <c r="G1589" s="219"/>
      <c r="H1589" s="232">
        <v>10.8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1" customFormat="1" ht="29.85" customHeight="1">
      <c r="B1590" s="177"/>
      <c r="C1590" s="178"/>
      <c r="D1590" s="179" t="s">
        <v>72</v>
      </c>
      <c r="E1590" s="243" t="s">
        <v>277</v>
      </c>
      <c r="F1590" s="243" t="s">
        <v>1516</v>
      </c>
      <c r="G1590" s="178"/>
      <c r="H1590" s="178"/>
      <c r="I1590" s="181"/>
      <c r="J1590" s="244">
        <f>BK1590</f>
        <v>0</v>
      </c>
      <c r="K1590" s="178"/>
      <c r="L1590" s="183"/>
      <c r="M1590" s="184"/>
      <c r="N1590" s="185"/>
      <c r="O1590" s="185"/>
      <c r="P1590" s="186">
        <f>P1591+P1908+P2178</f>
        <v>0</v>
      </c>
      <c r="Q1590" s="185"/>
      <c r="R1590" s="186">
        <f>R1591+R1908+R2178</f>
        <v>1037.8641668299999</v>
      </c>
      <c r="S1590" s="185"/>
      <c r="T1590" s="187">
        <f>T1591+T1908+T2178</f>
        <v>0</v>
      </c>
      <c r="AR1590" s="188" t="s">
        <v>22</v>
      </c>
      <c r="AT1590" s="189" t="s">
        <v>72</v>
      </c>
      <c r="AU1590" s="189" t="s">
        <v>22</v>
      </c>
      <c r="AY1590" s="188" t="s">
        <v>238</v>
      </c>
      <c r="BK1590" s="190">
        <f>BK1591+BK1908+BK2178</f>
        <v>0</v>
      </c>
    </row>
    <row r="1591" spans="2:65" s="11" customFormat="1" ht="14.85" customHeight="1">
      <c r="B1591" s="177"/>
      <c r="C1591" s="178"/>
      <c r="D1591" s="191" t="s">
        <v>72</v>
      </c>
      <c r="E1591" s="192" t="s">
        <v>740</v>
      </c>
      <c r="F1591" s="192" t="s">
        <v>1517</v>
      </c>
      <c r="G1591" s="178"/>
      <c r="H1591" s="178"/>
      <c r="I1591" s="181"/>
      <c r="J1591" s="193">
        <f>BK1591</f>
        <v>0</v>
      </c>
      <c r="K1591" s="178"/>
      <c r="L1591" s="183"/>
      <c r="M1591" s="184"/>
      <c r="N1591" s="185"/>
      <c r="O1591" s="185"/>
      <c r="P1591" s="186">
        <f>SUM(P1592:P1907)</f>
        <v>0</v>
      </c>
      <c r="Q1591" s="185"/>
      <c r="R1591" s="186">
        <f>SUM(R1592:R1907)</f>
        <v>217.11740952999997</v>
      </c>
      <c r="S1591" s="185"/>
      <c r="T1591" s="187">
        <f>SUM(T1592:T1907)</f>
        <v>0</v>
      </c>
      <c r="AR1591" s="188" t="s">
        <v>22</v>
      </c>
      <c r="AT1591" s="189" t="s">
        <v>72</v>
      </c>
      <c r="AU1591" s="189" t="s">
        <v>81</v>
      </c>
      <c r="AY1591" s="188" t="s">
        <v>238</v>
      </c>
      <c r="BK1591" s="190">
        <f>SUM(BK1592:BK1907)</f>
        <v>0</v>
      </c>
    </row>
    <row r="1592" spans="2:65" s="1" customFormat="1" ht="22.5" customHeight="1">
      <c r="B1592" s="35"/>
      <c r="C1592" s="194" t="s">
        <v>1518</v>
      </c>
      <c r="D1592" s="194" t="s">
        <v>240</v>
      </c>
      <c r="E1592" s="195" t="s">
        <v>1519</v>
      </c>
      <c r="F1592" s="196" t="s">
        <v>1520</v>
      </c>
      <c r="G1592" s="197" t="s">
        <v>375</v>
      </c>
      <c r="H1592" s="198">
        <v>2432.085</v>
      </c>
      <c r="I1592" s="199"/>
      <c r="J1592" s="200">
        <f>ROUND(I1592*H1592,2)</f>
        <v>0</v>
      </c>
      <c r="K1592" s="196" t="s">
        <v>244</v>
      </c>
      <c r="L1592" s="55"/>
      <c r="M1592" s="201" t="s">
        <v>20</v>
      </c>
      <c r="N1592" s="202" t="s">
        <v>44</v>
      </c>
      <c r="O1592" s="36"/>
      <c r="P1592" s="203">
        <f>O1592*H1592</f>
        <v>0</v>
      </c>
      <c r="Q1592" s="203">
        <v>7.3499999999999998E-3</v>
      </c>
      <c r="R1592" s="203">
        <f>Q1592*H1592</f>
        <v>17.87582475</v>
      </c>
      <c r="S1592" s="203">
        <v>0</v>
      </c>
      <c r="T1592" s="204">
        <f>S1592*H1592</f>
        <v>0</v>
      </c>
      <c r="AR1592" s="18" t="s">
        <v>245</v>
      </c>
      <c r="AT1592" s="18" t="s">
        <v>240</v>
      </c>
      <c r="AU1592" s="18" t="s">
        <v>261</v>
      </c>
      <c r="AY1592" s="18" t="s">
        <v>238</v>
      </c>
      <c r="BE1592" s="205">
        <f>IF(N1592="základní",J1592,0)</f>
        <v>0</v>
      </c>
      <c r="BF1592" s="205">
        <f>IF(N1592="snížená",J1592,0)</f>
        <v>0</v>
      </c>
      <c r="BG1592" s="205">
        <f>IF(N1592="zákl. přenesená",J1592,0)</f>
        <v>0</v>
      </c>
      <c r="BH1592" s="205">
        <f>IF(N1592="sníž. přenesená",J1592,0)</f>
        <v>0</v>
      </c>
      <c r="BI1592" s="205">
        <f>IF(N1592="nulová",J1592,0)</f>
        <v>0</v>
      </c>
      <c r="BJ1592" s="18" t="s">
        <v>22</v>
      </c>
      <c r="BK1592" s="205">
        <f>ROUND(I1592*H1592,2)</f>
        <v>0</v>
      </c>
      <c r="BL1592" s="18" t="s">
        <v>245</v>
      </c>
      <c r="BM1592" s="18" t="s">
        <v>1521</v>
      </c>
    </row>
    <row r="1593" spans="2:65" s="12" customFormat="1" ht="27">
      <c r="B1593" s="206"/>
      <c r="C1593" s="207"/>
      <c r="D1593" s="208" t="s">
        <v>247</v>
      </c>
      <c r="E1593" s="209" t="s">
        <v>20</v>
      </c>
      <c r="F1593" s="210" t="s">
        <v>1522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261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2" customFormat="1" ht="13.5">
      <c r="B1594" s="206"/>
      <c r="C1594" s="207"/>
      <c r="D1594" s="208" t="s">
        <v>247</v>
      </c>
      <c r="E1594" s="209" t="s">
        <v>20</v>
      </c>
      <c r="F1594" s="210" t="s">
        <v>249</v>
      </c>
      <c r="G1594" s="207"/>
      <c r="H1594" s="211" t="s">
        <v>20</v>
      </c>
      <c r="I1594" s="212"/>
      <c r="J1594" s="207"/>
      <c r="K1594" s="207"/>
      <c r="L1594" s="213"/>
      <c r="M1594" s="214"/>
      <c r="N1594" s="215"/>
      <c r="O1594" s="215"/>
      <c r="P1594" s="215"/>
      <c r="Q1594" s="215"/>
      <c r="R1594" s="215"/>
      <c r="S1594" s="215"/>
      <c r="T1594" s="216"/>
      <c r="AT1594" s="217" t="s">
        <v>247</v>
      </c>
      <c r="AU1594" s="217" t="s">
        <v>261</v>
      </c>
      <c r="AV1594" s="12" t="s">
        <v>22</v>
      </c>
      <c r="AW1594" s="12" t="s">
        <v>37</v>
      </c>
      <c r="AX1594" s="12" t="s">
        <v>73</v>
      </c>
      <c r="AY1594" s="217" t="s">
        <v>238</v>
      </c>
    </row>
    <row r="1595" spans="2:65" s="12" customFormat="1" ht="13.5">
      <c r="B1595" s="206"/>
      <c r="C1595" s="207"/>
      <c r="D1595" s="208" t="s">
        <v>247</v>
      </c>
      <c r="E1595" s="209" t="s">
        <v>20</v>
      </c>
      <c r="F1595" s="210" t="s">
        <v>1523</v>
      </c>
      <c r="G1595" s="207"/>
      <c r="H1595" s="211" t="s">
        <v>20</v>
      </c>
      <c r="I1595" s="212"/>
      <c r="J1595" s="207"/>
      <c r="K1595" s="207"/>
      <c r="L1595" s="213"/>
      <c r="M1595" s="214"/>
      <c r="N1595" s="215"/>
      <c r="O1595" s="215"/>
      <c r="P1595" s="215"/>
      <c r="Q1595" s="215"/>
      <c r="R1595" s="215"/>
      <c r="S1595" s="215"/>
      <c r="T1595" s="216"/>
      <c r="AT1595" s="217" t="s">
        <v>247</v>
      </c>
      <c r="AU1595" s="217" t="s">
        <v>261</v>
      </c>
      <c r="AV1595" s="12" t="s">
        <v>22</v>
      </c>
      <c r="AW1595" s="12" t="s">
        <v>37</v>
      </c>
      <c r="AX1595" s="12" t="s">
        <v>73</v>
      </c>
      <c r="AY1595" s="217" t="s">
        <v>238</v>
      </c>
    </row>
    <row r="1596" spans="2:65" s="13" customFormat="1" ht="13.5">
      <c r="B1596" s="218"/>
      <c r="C1596" s="219"/>
      <c r="D1596" s="208" t="s">
        <v>247</v>
      </c>
      <c r="E1596" s="230" t="s">
        <v>20</v>
      </c>
      <c r="F1596" s="231" t="s">
        <v>1524</v>
      </c>
      <c r="G1596" s="219"/>
      <c r="H1596" s="232">
        <v>257.43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261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3" customFormat="1" ht="40.5">
      <c r="B1597" s="218"/>
      <c r="C1597" s="219"/>
      <c r="D1597" s="208" t="s">
        <v>247</v>
      </c>
      <c r="E1597" s="230" t="s">
        <v>20</v>
      </c>
      <c r="F1597" s="231" t="s">
        <v>1525</v>
      </c>
      <c r="G1597" s="219"/>
      <c r="H1597" s="232">
        <v>210.88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261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3" customFormat="1" ht="27">
      <c r="B1598" s="218"/>
      <c r="C1598" s="219"/>
      <c r="D1598" s="208" t="s">
        <v>247</v>
      </c>
      <c r="E1598" s="230" t="s">
        <v>20</v>
      </c>
      <c r="F1598" s="231" t="s">
        <v>1526</v>
      </c>
      <c r="G1598" s="219"/>
      <c r="H1598" s="232">
        <v>521.94000000000005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247</v>
      </c>
      <c r="AU1598" s="229" t="s">
        <v>261</v>
      </c>
      <c r="AV1598" s="13" t="s">
        <v>81</v>
      </c>
      <c r="AW1598" s="13" t="s">
        <v>37</v>
      </c>
      <c r="AX1598" s="13" t="s">
        <v>73</v>
      </c>
      <c r="AY1598" s="229" t="s">
        <v>238</v>
      </c>
    </row>
    <row r="1599" spans="2:65" s="12" customFormat="1" ht="13.5">
      <c r="B1599" s="206"/>
      <c r="C1599" s="207"/>
      <c r="D1599" s="208" t="s">
        <v>247</v>
      </c>
      <c r="E1599" s="209" t="s">
        <v>20</v>
      </c>
      <c r="F1599" s="210" t="s">
        <v>1527</v>
      </c>
      <c r="G1599" s="207"/>
      <c r="H1599" s="211" t="s">
        <v>20</v>
      </c>
      <c r="I1599" s="212"/>
      <c r="J1599" s="207"/>
      <c r="K1599" s="207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247</v>
      </c>
      <c r="AU1599" s="217" t="s">
        <v>261</v>
      </c>
      <c r="AV1599" s="12" t="s">
        <v>22</v>
      </c>
      <c r="AW1599" s="12" t="s">
        <v>37</v>
      </c>
      <c r="AX1599" s="12" t="s">
        <v>73</v>
      </c>
      <c r="AY1599" s="217" t="s">
        <v>238</v>
      </c>
    </row>
    <row r="1600" spans="2:65" s="13" customFormat="1" ht="13.5">
      <c r="B1600" s="218"/>
      <c r="C1600" s="219"/>
      <c r="D1600" s="208" t="s">
        <v>247</v>
      </c>
      <c r="E1600" s="230" t="s">
        <v>20</v>
      </c>
      <c r="F1600" s="231" t="s">
        <v>1528</v>
      </c>
      <c r="G1600" s="219"/>
      <c r="H1600" s="232">
        <v>141.15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261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1529</v>
      </c>
      <c r="G1601" s="219"/>
      <c r="H1601" s="232">
        <v>316.58499999999998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261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08" t="s">
        <v>247</v>
      </c>
      <c r="E1602" s="230" t="s">
        <v>20</v>
      </c>
      <c r="F1602" s="231" t="s">
        <v>1530</v>
      </c>
      <c r="G1602" s="219"/>
      <c r="H1602" s="232">
        <v>150.52000000000001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261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3" customFormat="1" ht="13.5">
      <c r="B1603" s="218"/>
      <c r="C1603" s="219"/>
      <c r="D1603" s="208" t="s">
        <v>247</v>
      </c>
      <c r="E1603" s="230" t="s">
        <v>20</v>
      </c>
      <c r="F1603" s="231" t="s">
        <v>1531</v>
      </c>
      <c r="G1603" s="219"/>
      <c r="H1603" s="232">
        <v>321.75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261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3" customFormat="1" ht="13.5">
      <c r="B1604" s="218"/>
      <c r="C1604" s="219"/>
      <c r="D1604" s="208" t="s">
        <v>247</v>
      </c>
      <c r="E1604" s="230" t="s">
        <v>20</v>
      </c>
      <c r="F1604" s="231" t="s">
        <v>1532</v>
      </c>
      <c r="G1604" s="219"/>
      <c r="H1604" s="232">
        <v>310.10000000000002</v>
      </c>
      <c r="I1604" s="224"/>
      <c r="J1604" s="219"/>
      <c r="K1604" s="219"/>
      <c r="L1604" s="225"/>
      <c r="M1604" s="226"/>
      <c r="N1604" s="227"/>
      <c r="O1604" s="227"/>
      <c r="P1604" s="227"/>
      <c r="Q1604" s="227"/>
      <c r="R1604" s="227"/>
      <c r="S1604" s="227"/>
      <c r="T1604" s="228"/>
      <c r="AT1604" s="229" t="s">
        <v>247</v>
      </c>
      <c r="AU1604" s="229" t="s">
        <v>261</v>
      </c>
      <c r="AV1604" s="13" t="s">
        <v>81</v>
      </c>
      <c r="AW1604" s="13" t="s">
        <v>37</v>
      </c>
      <c r="AX1604" s="13" t="s">
        <v>73</v>
      </c>
      <c r="AY1604" s="229" t="s">
        <v>238</v>
      </c>
    </row>
    <row r="1605" spans="2:65" s="13" customFormat="1" ht="13.5">
      <c r="B1605" s="218"/>
      <c r="C1605" s="219"/>
      <c r="D1605" s="220" t="s">
        <v>247</v>
      </c>
      <c r="E1605" s="221" t="s">
        <v>20</v>
      </c>
      <c r="F1605" s="222" t="s">
        <v>1533</v>
      </c>
      <c r="G1605" s="219"/>
      <c r="H1605" s="223">
        <v>201.73</v>
      </c>
      <c r="I1605" s="224"/>
      <c r="J1605" s="219"/>
      <c r="K1605" s="219"/>
      <c r="L1605" s="225"/>
      <c r="M1605" s="226"/>
      <c r="N1605" s="227"/>
      <c r="O1605" s="227"/>
      <c r="P1605" s="227"/>
      <c r="Q1605" s="227"/>
      <c r="R1605" s="227"/>
      <c r="S1605" s="227"/>
      <c r="T1605" s="228"/>
      <c r="AT1605" s="229" t="s">
        <v>247</v>
      </c>
      <c r="AU1605" s="229" t="s">
        <v>261</v>
      </c>
      <c r="AV1605" s="13" t="s">
        <v>81</v>
      </c>
      <c r="AW1605" s="13" t="s">
        <v>37</v>
      </c>
      <c r="AX1605" s="13" t="s">
        <v>73</v>
      </c>
      <c r="AY1605" s="229" t="s">
        <v>238</v>
      </c>
    </row>
    <row r="1606" spans="2:65" s="1" customFormat="1" ht="22.5" customHeight="1">
      <c r="B1606" s="35"/>
      <c r="C1606" s="194" t="s">
        <v>1534</v>
      </c>
      <c r="D1606" s="194" t="s">
        <v>240</v>
      </c>
      <c r="E1606" s="195" t="s">
        <v>1535</v>
      </c>
      <c r="F1606" s="196" t="s">
        <v>1536</v>
      </c>
      <c r="G1606" s="197" t="s">
        <v>375</v>
      </c>
      <c r="H1606" s="198">
        <v>54.92</v>
      </c>
      <c r="I1606" s="199"/>
      <c r="J1606" s="200">
        <f>ROUND(I1606*H1606,2)</f>
        <v>0</v>
      </c>
      <c r="K1606" s="196" t="s">
        <v>244</v>
      </c>
      <c r="L1606" s="55"/>
      <c r="M1606" s="201" t="s">
        <v>20</v>
      </c>
      <c r="N1606" s="202" t="s">
        <v>44</v>
      </c>
      <c r="O1606" s="36"/>
      <c r="P1606" s="203">
        <f>O1606*H1606</f>
        <v>0</v>
      </c>
      <c r="Q1606" s="203">
        <v>7.3499999999999998E-3</v>
      </c>
      <c r="R1606" s="203">
        <f>Q1606*H1606</f>
        <v>0.40366200000000002</v>
      </c>
      <c r="S1606" s="203">
        <v>0</v>
      </c>
      <c r="T1606" s="204">
        <f>S1606*H1606</f>
        <v>0</v>
      </c>
      <c r="AR1606" s="18" t="s">
        <v>245</v>
      </c>
      <c r="AT1606" s="18" t="s">
        <v>240</v>
      </c>
      <c r="AU1606" s="18" t="s">
        <v>261</v>
      </c>
      <c r="AY1606" s="18" t="s">
        <v>238</v>
      </c>
      <c r="BE1606" s="205">
        <f>IF(N1606="základní",J1606,0)</f>
        <v>0</v>
      </c>
      <c r="BF1606" s="205">
        <f>IF(N1606="snížená",J1606,0)</f>
        <v>0</v>
      </c>
      <c r="BG1606" s="205">
        <f>IF(N1606="zákl. přenesená",J1606,0)</f>
        <v>0</v>
      </c>
      <c r="BH1606" s="205">
        <f>IF(N1606="sníž. přenesená",J1606,0)</f>
        <v>0</v>
      </c>
      <c r="BI1606" s="205">
        <f>IF(N1606="nulová",J1606,0)</f>
        <v>0</v>
      </c>
      <c r="BJ1606" s="18" t="s">
        <v>22</v>
      </c>
      <c r="BK1606" s="205">
        <f>ROUND(I1606*H1606,2)</f>
        <v>0</v>
      </c>
      <c r="BL1606" s="18" t="s">
        <v>245</v>
      </c>
      <c r="BM1606" s="18" t="s">
        <v>1537</v>
      </c>
    </row>
    <row r="1607" spans="2:65" s="12" customFormat="1" ht="27">
      <c r="B1607" s="206"/>
      <c r="C1607" s="207"/>
      <c r="D1607" s="208" t="s">
        <v>247</v>
      </c>
      <c r="E1607" s="209" t="s">
        <v>20</v>
      </c>
      <c r="F1607" s="210" t="s">
        <v>1522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261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249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261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2" customFormat="1" ht="13.5">
      <c r="B1609" s="206"/>
      <c r="C1609" s="207"/>
      <c r="D1609" s="208" t="s">
        <v>247</v>
      </c>
      <c r="E1609" s="209" t="s">
        <v>20</v>
      </c>
      <c r="F1609" s="210" t="s">
        <v>1523</v>
      </c>
      <c r="G1609" s="207"/>
      <c r="H1609" s="211" t="s">
        <v>20</v>
      </c>
      <c r="I1609" s="212"/>
      <c r="J1609" s="207"/>
      <c r="K1609" s="207"/>
      <c r="L1609" s="213"/>
      <c r="M1609" s="214"/>
      <c r="N1609" s="215"/>
      <c r="O1609" s="215"/>
      <c r="P1609" s="215"/>
      <c r="Q1609" s="215"/>
      <c r="R1609" s="215"/>
      <c r="S1609" s="215"/>
      <c r="T1609" s="216"/>
      <c r="AT1609" s="217" t="s">
        <v>247</v>
      </c>
      <c r="AU1609" s="217" t="s">
        <v>261</v>
      </c>
      <c r="AV1609" s="12" t="s">
        <v>22</v>
      </c>
      <c r="AW1609" s="12" t="s">
        <v>37</v>
      </c>
      <c r="AX1609" s="12" t="s">
        <v>73</v>
      </c>
      <c r="AY1609" s="217" t="s">
        <v>238</v>
      </c>
    </row>
    <row r="1610" spans="2:65" s="13" customFormat="1" ht="13.5">
      <c r="B1610" s="218"/>
      <c r="C1610" s="219"/>
      <c r="D1610" s="208" t="s">
        <v>247</v>
      </c>
      <c r="E1610" s="230" t="s">
        <v>20</v>
      </c>
      <c r="F1610" s="231" t="s">
        <v>1538</v>
      </c>
      <c r="G1610" s="219"/>
      <c r="H1610" s="232">
        <v>20.47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261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3" customFormat="1" ht="13.5">
      <c r="B1611" s="218"/>
      <c r="C1611" s="219"/>
      <c r="D1611" s="208" t="s">
        <v>247</v>
      </c>
      <c r="E1611" s="230" t="s">
        <v>20</v>
      </c>
      <c r="F1611" s="231" t="s">
        <v>1539</v>
      </c>
      <c r="G1611" s="219"/>
      <c r="H1611" s="232">
        <v>11.88</v>
      </c>
      <c r="I1611" s="224"/>
      <c r="J1611" s="219"/>
      <c r="K1611" s="219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247</v>
      </c>
      <c r="AU1611" s="229" t="s">
        <v>261</v>
      </c>
      <c r="AV1611" s="13" t="s">
        <v>81</v>
      </c>
      <c r="AW1611" s="13" t="s">
        <v>37</v>
      </c>
      <c r="AX1611" s="13" t="s">
        <v>73</v>
      </c>
      <c r="AY1611" s="229" t="s">
        <v>238</v>
      </c>
    </row>
    <row r="1612" spans="2:65" s="13" customFormat="1" ht="13.5">
      <c r="B1612" s="218"/>
      <c r="C1612" s="219"/>
      <c r="D1612" s="220" t="s">
        <v>247</v>
      </c>
      <c r="E1612" s="221" t="s">
        <v>20</v>
      </c>
      <c r="F1612" s="222" t="s">
        <v>1540</v>
      </c>
      <c r="G1612" s="219"/>
      <c r="H1612" s="223">
        <v>22.57</v>
      </c>
      <c r="I1612" s="224"/>
      <c r="J1612" s="219"/>
      <c r="K1612" s="219"/>
      <c r="L1612" s="225"/>
      <c r="M1612" s="226"/>
      <c r="N1612" s="227"/>
      <c r="O1612" s="227"/>
      <c r="P1612" s="227"/>
      <c r="Q1612" s="227"/>
      <c r="R1612" s="227"/>
      <c r="S1612" s="227"/>
      <c r="T1612" s="228"/>
      <c r="AT1612" s="229" t="s">
        <v>247</v>
      </c>
      <c r="AU1612" s="229" t="s">
        <v>261</v>
      </c>
      <c r="AV1612" s="13" t="s">
        <v>81</v>
      </c>
      <c r="AW1612" s="13" t="s">
        <v>37</v>
      </c>
      <c r="AX1612" s="13" t="s">
        <v>73</v>
      </c>
      <c r="AY1612" s="229" t="s">
        <v>238</v>
      </c>
    </row>
    <row r="1613" spans="2:65" s="1" customFormat="1" ht="31.5" customHeight="1">
      <c r="B1613" s="35"/>
      <c r="C1613" s="194" t="s">
        <v>1541</v>
      </c>
      <c r="D1613" s="194" t="s">
        <v>240</v>
      </c>
      <c r="E1613" s="195" t="s">
        <v>1542</v>
      </c>
      <c r="F1613" s="196" t="s">
        <v>1543</v>
      </c>
      <c r="G1613" s="197" t="s">
        <v>375</v>
      </c>
      <c r="H1613" s="198">
        <v>2227.1350000000002</v>
      </c>
      <c r="I1613" s="199"/>
      <c r="J1613" s="200">
        <f>ROUND(I1613*H1613,2)</f>
        <v>0</v>
      </c>
      <c r="K1613" s="196" t="s">
        <v>244</v>
      </c>
      <c r="L1613" s="55"/>
      <c r="M1613" s="201" t="s">
        <v>20</v>
      </c>
      <c r="N1613" s="202" t="s">
        <v>44</v>
      </c>
      <c r="O1613" s="36"/>
      <c r="P1613" s="203">
        <f>O1613*H1613</f>
        <v>0</v>
      </c>
      <c r="Q1613" s="203">
        <v>1.32E-2</v>
      </c>
      <c r="R1613" s="203">
        <f>Q1613*H1613</f>
        <v>29.398182000000002</v>
      </c>
      <c r="S1613" s="203">
        <v>0</v>
      </c>
      <c r="T1613" s="204">
        <f>S1613*H1613</f>
        <v>0</v>
      </c>
      <c r="AR1613" s="18" t="s">
        <v>245</v>
      </c>
      <c r="AT1613" s="18" t="s">
        <v>240</v>
      </c>
      <c r="AU1613" s="18" t="s">
        <v>261</v>
      </c>
      <c r="AY1613" s="18" t="s">
        <v>238</v>
      </c>
      <c r="BE1613" s="205">
        <f>IF(N1613="základní",J1613,0)</f>
        <v>0</v>
      </c>
      <c r="BF1613" s="205">
        <f>IF(N1613="snížená",J1613,0)</f>
        <v>0</v>
      </c>
      <c r="BG1613" s="205">
        <f>IF(N1613="zákl. přenesená",J1613,0)</f>
        <v>0</v>
      </c>
      <c r="BH1613" s="205">
        <f>IF(N1613="sníž. přenesená",J1613,0)</f>
        <v>0</v>
      </c>
      <c r="BI1613" s="205">
        <f>IF(N1613="nulová",J1613,0)</f>
        <v>0</v>
      </c>
      <c r="BJ1613" s="18" t="s">
        <v>22</v>
      </c>
      <c r="BK1613" s="205">
        <f>ROUND(I1613*H1613,2)</f>
        <v>0</v>
      </c>
      <c r="BL1613" s="18" t="s">
        <v>245</v>
      </c>
      <c r="BM1613" s="18" t="s">
        <v>1544</v>
      </c>
    </row>
    <row r="1614" spans="2:65" s="12" customFormat="1" ht="27">
      <c r="B1614" s="206"/>
      <c r="C1614" s="207"/>
      <c r="D1614" s="208" t="s">
        <v>247</v>
      </c>
      <c r="E1614" s="209" t="s">
        <v>20</v>
      </c>
      <c r="F1614" s="210" t="s">
        <v>1522</v>
      </c>
      <c r="G1614" s="207"/>
      <c r="H1614" s="211" t="s">
        <v>20</v>
      </c>
      <c r="I1614" s="212"/>
      <c r="J1614" s="207"/>
      <c r="K1614" s="207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247</v>
      </c>
      <c r="AU1614" s="217" t="s">
        <v>261</v>
      </c>
      <c r="AV1614" s="12" t="s">
        <v>22</v>
      </c>
      <c r="AW1614" s="12" t="s">
        <v>37</v>
      </c>
      <c r="AX1614" s="12" t="s">
        <v>73</v>
      </c>
      <c r="AY1614" s="217" t="s">
        <v>238</v>
      </c>
    </row>
    <row r="1615" spans="2:65" s="12" customFormat="1" ht="13.5">
      <c r="B1615" s="206"/>
      <c r="C1615" s="207"/>
      <c r="D1615" s="208" t="s">
        <v>247</v>
      </c>
      <c r="E1615" s="209" t="s">
        <v>20</v>
      </c>
      <c r="F1615" s="210" t="s">
        <v>249</v>
      </c>
      <c r="G1615" s="207"/>
      <c r="H1615" s="211" t="s">
        <v>20</v>
      </c>
      <c r="I1615" s="212"/>
      <c r="J1615" s="207"/>
      <c r="K1615" s="207"/>
      <c r="L1615" s="213"/>
      <c r="M1615" s="214"/>
      <c r="N1615" s="215"/>
      <c r="O1615" s="215"/>
      <c r="P1615" s="215"/>
      <c r="Q1615" s="215"/>
      <c r="R1615" s="215"/>
      <c r="S1615" s="215"/>
      <c r="T1615" s="216"/>
      <c r="AT1615" s="217" t="s">
        <v>247</v>
      </c>
      <c r="AU1615" s="217" t="s">
        <v>261</v>
      </c>
      <c r="AV1615" s="12" t="s">
        <v>22</v>
      </c>
      <c r="AW1615" s="12" t="s">
        <v>37</v>
      </c>
      <c r="AX1615" s="12" t="s">
        <v>73</v>
      </c>
      <c r="AY1615" s="217" t="s">
        <v>238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1523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261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08" t="s">
        <v>247</v>
      </c>
      <c r="E1617" s="230" t="s">
        <v>20</v>
      </c>
      <c r="F1617" s="231" t="s">
        <v>1545</v>
      </c>
      <c r="G1617" s="219"/>
      <c r="H1617" s="232">
        <v>191.63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261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3" customFormat="1" ht="40.5">
      <c r="B1618" s="218"/>
      <c r="C1618" s="219"/>
      <c r="D1618" s="208" t="s">
        <v>247</v>
      </c>
      <c r="E1618" s="230" t="s">
        <v>20</v>
      </c>
      <c r="F1618" s="231" t="s">
        <v>1546</v>
      </c>
      <c r="G1618" s="219"/>
      <c r="H1618" s="232">
        <v>177.99</v>
      </c>
      <c r="I1618" s="224"/>
      <c r="J1618" s="219"/>
      <c r="K1618" s="219"/>
      <c r="L1618" s="225"/>
      <c r="M1618" s="226"/>
      <c r="N1618" s="227"/>
      <c r="O1618" s="227"/>
      <c r="P1618" s="227"/>
      <c r="Q1618" s="227"/>
      <c r="R1618" s="227"/>
      <c r="S1618" s="227"/>
      <c r="T1618" s="228"/>
      <c r="AT1618" s="229" t="s">
        <v>247</v>
      </c>
      <c r="AU1618" s="229" t="s">
        <v>261</v>
      </c>
      <c r="AV1618" s="13" t="s">
        <v>81</v>
      </c>
      <c r="AW1618" s="13" t="s">
        <v>37</v>
      </c>
      <c r="AX1618" s="13" t="s">
        <v>73</v>
      </c>
      <c r="AY1618" s="229" t="s">
        <v>238</v>
      </c>
    </row>
    <row r="1619" spans="2:65" s="13" customFormat="1" ht="27">
      <c r="B1619" s="218"/>
      <c r="C1619" s="219"/>
      <c r="D1619" s="208" t="s">
        <v>247</v>
      </c>
      <c r="E1619" s="230" t="s">
        <v>20</v>
      </c>
      <c r="F1619" s="231" t="s">
        <v>1526</v>
      </c>
      <c r="G1619" s="219"/>
      <c r="H1619" s="232">
        <v>521.94000000000005</v>
      </c>
      <c r="I1619" s="224"/>
      <c r="J1619" s="219"/>
      <c r="K1619" s="219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247</v>
      </c>
      <c r="AU1619" s="229" t="s">
        <v>261</v>
      </c>
      <c r="AV1619" s="13" t="s">
        <v>81</v>
      </c>
      <c r="AW1619" s="13" t="s">
        <v>37</v>
      </c>
      <c r="AX1619" s="13" t="s">
        <v>73</v>
      </c>
      <c r="AY1619" s="229" t="s">
        <v>238</v>
      </c>
    </row>
    <row r="1620" spans="2:65" s="12" customFormat="1" ht="13.5">
      <c r="B1620" s="206"/>
      <c r="C1620" s="207"/>
      <c r="D1620" s="208" t="s">
        <v>247</v>
      </c>
      <c r="E1620" s="209" t="s">
        <v>20</v>
      </c>
      <c r="F1620" s="210" t="s">
        <v>1527</v>
      </c>
      <c r="G1620" s="207"/>
      <c r="H1620" s="211" t="s">
        <v>20</v>
      </c>
      <c r="I1620" s="212"/>
      <c r="J1620" s="207"/>
      <c r="K1620" s="207"/>
      <c r="L1620" s="213"/>
      <c r="M1620" s="214"/>
      <c r="N1620" s="215"/>
      <c r="O1620" s="215"/>
      <c r="P1620" s="215"/>
      <c r="Q1620" s="215"/>
      <c r="R1620" s="215"/>
      <c r="S1620" s="215"/>
      <c r="T1620" s="216"/>
      <c r="AT1620" s="217" t="s">
        <v>247</v>
      </c>
      <c r="AU1620" s="217" t="s">
        <v>261</v>
      </c>
      <c r="AV1620" s="12" t="s">
        <v>22</v>
      </c>
      <c r="AW1620" s="12" t="s">
        <v>37</v>
      </c>
      <c r="AX1620" s="12" t="s">
        <v>73</v>
      </c>
      <c r="AY1620" s="217" t="s">
        <v>238</v>
      </c>
    </row>
    <row r="1621" spans="2:65" s="13" customFormat="1" ht="13.5">
      <c r="B1621" s="218"/>
      <c r="C1621" s="219"/>
      <c r="D1621" s="208" t="s">
        <v>247</v>
      </c>
      <c r="E1621" s="230" t="s">
        <v>20</v>
      </c>
      <c r="F1621" s="231" t="s">
        <v>1528</v>
      </c>
      <c r="G1621" s="219"/>
      <c r="H1621" s="232">
        <v>141.15</v>
      </c>
      <c r="I1621" s="224"/>
      <c r="J1621" s="219"/>
      <c r="K1621" s="219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247</v>
      </c>
      <c r="AU1621" s="229" t="s">
        <v>261</v>
      </c>
      <c r="AV1621" s="13" t="s">
        <v>81</v>
      </c>
      <c r="AW1621" s="13" t="s">
        <v>37</v>
      </c>
      <c r="AX1621" s="13" t="s">
        <v>73</v>
      </c>
      <c r="AY1621" s="229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1547</v>
      </c>
      <c r="G1622" s="219"/>
      <c r="H1622" s="232">
        <v>210.32499999999999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261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08" t="s">
        <v>247</v>
      </c>
      <c r="E1623" s="230" t="s">
        <v>20</v>
      </c>
      <c r="F1623" s="231" t="s">
        <v>1530</v>
      </c>
      <c r="G1623" s="219"/>
      <c r="H1623" s="232">
        <v>150.52000000000001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261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3" customFormat="1" ht="13.5">
      <c r="B1624" s="218"/>
      <c r="C1624" s="219"/>
      <c r="D1624" s="208" t="s">
        <v>247</v>
      </c>
      <c r="E1624" s="230" t="s">
        <v>20</v>
      </c>
      <c r="F1624" s="231" t="s">
        <v>1531</v>
      </c>
      <c r="G1624" s="219"/>
      <c r="H1624" s="232">
        <v>321.75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261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3" customFormat="1" ht="13.5">
      <c r="B1625" s="218"/>
      <c r="C1625" s="219"/>
      <c r="D1625" s="208" t="s">
        <v>247</v>
      </c>
      <c r="E1625" s="230" t="s">
        <v>20</v>
      </c>
      <c r="F1625" s="231" t="s">
        <v>1532</v>
      </c>
      <c r="G1625" s="219"/>
      <c r="H1625" s="232">
        <v>310.10000000000002</v>
      </c>
      <c r="I1625" s="224"/>
      <c r="J1625" s="219"/>
      <c r="K1625" s="219"/>
      <c r="L1625" s="225"/>
      <c r="M1625" s="226"/>
      <c r="N1625" s="227"/>
      <c r="O1625" s="227"/>
      <c r="P1625" s="227"/>
      <c r="Q1625" s="227"/>
      <c r="R1625" s="227"/>
      <c r="S1625" s="227"/>
      <c r="T1625" s="228"/>
      <c r="AT1625" s="229" t="s">
        <v>247</v>
      </c>
      <c r="AU1625" s="229" t="s">
        <v>261</v>
      </c>
      <c r="AV1625" s="13" t="s">
        <v>81</v>
      </c>
      <c r="AW1625" s="13" t="s">
        <v>37</v>
      </c>
      <c r="AX1625" s="13" t="s">
        <v>73</v>
      </c>
      <c r="AY1625" s="229" t="s">
        <v>238</v>
      </c>
    </row>
    <row r="1626" spans="2:65" s="13" customFormat="1" ht="13.5">
      <c r="B1626" s="218"/>
      <c r="C1626" s="219"/>
      <c r="D1626" s="220" t="s">
        <v>247</v>
      </c>
      <c r="E1626" s="221" t="s">
        <v>20</v>
      </c>
      <c r="F1626" s="222" t="s">
        <v>1533</v>
      </c>
      <c r="G1626" s="219"/>
      <c r="H1626" s="223">
        <v>201.73</v>
      </c>
      <c r="I1626" s="224"/>
      <c r="J1626" s="219"/>
      <c r="K1626" s="219"/>
      <c r="L1626" s="225"/>
      <c r="M1626" s="226"/>
      <c r="N1626" s="227"/>
      <c r="O1626" s="227"/>
      <c r="P1626" s="227"/>
      <c r="Q1626" s="227"/>
      <c r="R1626" s="227"/>
      <c r="S1626" s="227"/>
      <c r="T1626" s="228"/>
      <c r="AT1626" s="229" t="s">
        <v>247</v>
      </c>
      <c r="AU1626" s="229" t="s">
        <v>261</v>
      </c>
      <c r="AV1626" s="13" t="s">
        <v>81</v>
      </c>
      <c r="AW1626" s="13" t="s">
        <v>37</v>
      </c>
      <c r="AX1626" s="13" t="s">
        <v>73</v>
      </c>
      <c r="AY1626" s="229" t="s">
        <v>238</v>
      </c>
    </row>
    <row r="1627" spans="2:65" s="1" customFormat="1" ht="31.5" customHeight="1">
      <c r="B1627" s="35"/>
      <c r="C1627" s="194" t="s">
        <v>1548</v>
      </c>
      <c r="D1627" s="194" t="s">
        <v>240</v>
      </c>
      <c r="E1627" s="195" t="s">
        <v>1549</v>
      </c>
      <c r="F1627" s="196" t="s">
        <v>1550</v>
      </c>
      <c r="G1627" s="197" t="s">
        <v>375</v>
      </c>
      <c r="H1627" s="198">
        <v>207.63</v>
      </c>
      <c r="I1627" s="199"/>
      <c r="J1627" s="200">
        <f>ROUND(I1627*H1627,2)</f>
        <v>0</v>
      </c>
      <c r="K1627" s="196" t="s">
        <v>244</v>
      </c>
      <c r="L1627" s="55"/>
      <c r="M1627" s="201" t="s">
        <v>20</v>
      </c>
      <c r="N1627" s="202" t="s">
        <v>44</v>
      </c>
      <c r="O1627" s="36"/>
      <c r="P1627" s="203">
        <f>O1627*H1627</f>
        <v>0</v>
      </c>
      <c r="Q1627" s="203">
        <v>1.6279999999999999E-2</v>
      </c>
      <c r="R1627" s="203">
        <f>Q1627*H1627</f>
        <v>3.3802163999999997</v>
      </c>
      <c r="S1627" s="203">
        <v>0</v>
      </c>
      <c r="T1627" s="204">
        <f>S1627*H1627</f>
        <v>0</v>
      </c>
      <c r="AR1627" s="18" t="s">
        <v>245</v>
      </c>
      <c r="AT1627" s="18" t="s">
        <v>240</v>
      </c>
      <c r="AU1627" s="18" t="s">
        <v>261</v>
      </c>
      <c r="AY1627" s="18" t="s">
        <v>238</v>
      </c>
      <c r="BE1627" s="205">
        <f>IF(N1627="základní",J1627,0)</f>
        <v>0</v>
      </c>
      <c r="BF1627" s="205">
        <f>IF(N1627="snížená",J1627,0)</f>
        <v>0</v>
      </c>
      <c r="BG1627" s="205">
        <f>IF(N1627="zákl. přenesená",J1627,0)</f>
        <v>0</v>
      </c>
      <c r="BH1627" s="205">
        <f>IF(N1627="sníž. přenesená",J1627,0)</f>
        <v>0</v>
      </c>
      <c r="BI1627" s="205">
        <f>IF(N1627="nulová",J1627,0)</f>
        <v>0</v>
      </c>
      <c r="BJ1627" s="18" t="s">
        <v>22</v>
      </c>
      <c r="BK1627" s="205">
        <f>ROUND(I1627*H1627,2)</f>
        <v>0</v>
      </c>
      <c r="BL1627" s="18" t="s">
        <v>245</v>
      </c>
      <c r="BM1627" s="18" t="s">
        <v>1551</v>
      </c>
    </row>
    <row r="1628" spans="2:65" s="12" customFormat="1" ht="27">
      <c r="B1628" s="206"/>
      <c r="C1628" s="207"/>
      <c r="D1628" s="208" t="s">
        <v>247</v>
      </c>
      <c r="E1628" s="209" t="s">
        <v>20</v>
      </c>
      <c r="F1628" s="210" t="s">
        <v>1522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261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2" customFormat="1" ht="13.5">
      <c r="B1629" s="206"/>
      <c r="C1629" s="207"/>
      <c r="D1629" s="208" t="s">
        <v>247</v>
      </c>
      <c r="E1629" s="209" t="s">
        <v>20</v>
      </c>
      <c r="F1629" s="210" t="s">
        <v>249</v>
      </c>
      <c r="G1629" s="207"/>
      <c r="H1629" s="211" t="s">
        <v>20</v>
      </c>
      <c r="I1629" s="212"/>
      <c r="J1629" s="207"/>
      <c r="K1629" s="207"/>
      <c r="L1629" s="213"/>
      <c r="M1629" s="214"/>
      <c r="N1629" s="215"/>
      <c r="O1629" s="215"/>
      <c r="P1629" s="215"/>
      <c r="Q1629" s="215"/>
      <c r="R1629" s="215"/>
      <c r="S1629" s="215"/>
      <c r="T1629" s="216"/>
      <c r="AT1629" s="217" t="s">
        <v>247</v>
      </c>
      <c r="AU1629" s="217" t="s">
        <v>261</v>
      </c>
      <c r="AV1629" s="12" t="s">
        <v>22</v>
      </c>
      <c r="AW1629" s="12" t="s">
        <v>37</v>
      </c>
      <c r="AX1629" s="12" t="s">
        <v>73</v>
      </c>
      <c r="AY1629" s="217" t="s">
        <v>238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1523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261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1552</v>
      </c>
      <c r="G1631" s="219"/>
      <c r="H1631" s="232">
        <v>65.8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261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3" customFormat="1" ht="13.5">
      <c r="B1632" s="218"/>
      <c r="C1632" s="219"/>
      <c r="D1632" s="208" t="s">
        <v>247</v>
      </c>
      <c r="E1632" s="230" t="s">
        <v>20</v>
      </c>
      <c r="F1632" s="231" t="s">
        <v>1553</v>
      </c>
      <c r="G1632" s="219"/>
      <c r="H1632" s="232">
        <v>2.68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247</v>
      </c>
      <c r="AU1632" s="229" t="s">
        <v>261</v>
      </c>
      <c r="AV1632" s="13" t="s">
        <v>81</v>
      </c>
      <c r="AW1632" s="13" t="s">
        <v>37</v>
      </c>
      <c r="AX1632" s="13" t="s">
        <v>73</v>
      </c>
      <c r="AY1632" s="229" t="s">
        <v>238</v>
      </c>
    </row>
    <row r="1633" spans="2:65" s="13" customFormat="1" ht="13.5">
      <c r="B1633" s="218"/>
      <c r="C1633" s="219"/>
      <c r="D1633" s="208" t="s">
        <v>247</v>
      </c>
      <c r="E1633" s="230" t="s">
        <v>20</v>
      </c>
      <c r="F1633" s="231" t="s">
        <v>1554</v>
      </c>
      <c r="G1633" s="219"/>
      <c r="H1633" s="232">
        <v>7.58</v>
      </c>
      <c r="I1633" s="224"/>
      <c r="J1633" s="219"/>
      <c r="K1633" s="219"/>
      <c r="L1633" s="225"/>
      <c r="M1633" s="226"/>
      <c r="N1633" s="227"/>
      <c r="O1633" s="227"/>
      <c r="P1633" s="227"/>
      <c r="Q1633" s="227"/>
      <c r="R1633" s="227"/>
      <c r="S1633" s="227"/>
      <c r="T1633" s="228"/>
      <c r="AT1633" s="229" t="s">
        <v>247</v>
      </c>
      <c r="AU1633" s="229" t="s">
        <v>261</v>
      </c>
      <c r="AV1633" s="13" t="s">
        <v>81</v>
      </c>
      <c r="AW1633" s="13" t="s">
        <v>37</v>
      </c>
      <c r="AX1633" s="13" t="s">
        <v>73</v>
      </c>
      <c r="AY1633" s="229" t="s">
        <v>238</v>
      </c>
    </row>
    <row r="1634" spans="2:65" s="13" customFormat="1" ht="13.5">
      <c r="B1634" s="218"/>
      <c r="C1634" s="219"/>
      <c r="D1634" s="208" t="s">
        <v>247</v>
      </c>
      <c r="E1634" s="230" t="s">
        <v>20</v>
      </c>
      <c r="F1634" s="231" t="s">
        <v>1555</v>
      </c>
      <c r="G1634" s="219"/>
      <c r="H1634" s="232">
        <v>25.31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261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2" customFormat="1" ht="13.5">
      <c r="B1635" s="206"/>
      <c r="C1635" s="207"/>
      <c r="D1635" s="208" t="s">
        <v>247</v>
      </c>
      <c r="E1635" s="209" t="s">
        <v>20</v>
      </c>
      <c r="F1635" s="210" t="s">
        <v>1527</v>
      </c>
      <c r="G1635" s="207"/>
      <c r="H1635" s="211" t="s">
        <v>20</v>
      </c>
      <c r="I1635" s="212"/>
      <c r="J1635" s="207"/>
      <c r="K1635" s="207"/>
      <c r="L1635" s="213"/>
      <c r="M1635" s="214"/>
      <c r="N1635" s="215"/>
      <c r="O1635" s="215"/>
      <c r="P1635" s="215"/>
      <c r="Q1635" s="215"/>
      <c r="R1635" s="215"/>
      <c r="S1635" s="215"/>
      <c r="T1635" s="216"/>
      <c r="AT1635" s="217" t="s">
        <v>247</v>
      </c>
      <c r="AU1635" s="217" t="s">
        <v>261</v>
      </c>
      <c r="AV1635" s="12" t="s">
        <v>22</v>
      </c>
      <c r="AW1635" s="12" t="s">
        <v>37</v>
      </c>
      <c r="AX1635" s="12" t="s">
        <v>73</v>
      </c>
      <c r="AY1635" s="217" t="s">
        <v>238</v>
      </c>
    </row>
    <row r="1636" spans="2:65" s="13" customFormat="1" ht="13.5">
      <c r="B1636" s="218"/>
      <c r="C1636" s="219"/>
      <c r="D1636" s="208" t="s">
        <v>247</v>
      </c>
      <c r="E1636" s="230" t="s">
        <v>20</v>
      </c>
      <c r="F1636" s="231" t="s">
        <v>1556</v>
      </c>
      <c r="G1636" s="219"/>
      <c r="H1636" s="232">
        <v>6.25</v>
      </c>
      <c r="I1636" s="224"/>
      <c r="J1636" s="219"/>
      <c r="K1636" s="219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247</v>
      </c>
      <c r="AU1636" s="229" t="s">
        <v>261</v>
      </c>
      <c r="AV1636" s="13" t="s">
        <v>81</v>
      </c>
      <c r="AW1636" s="13" t="s">
        <v>37</v>
      </c>
      <c r="AX1636" s="13" t="s">
        <v>73</v>
      </c>
      <c r="AY1636" s="229" t="s">
        <v>238</v>
      </c>
    </row>
    <row r="1637" spans="2:65" s="13" customFormat="1" ht="13.5">
      <c r="B1637" s="218"/>
      <c r="C1637" s="219"/>
      <c r="D1637" s="208" t="s">
        <v>247</v>
      </c>
      <c r="E1637" s="230" t="s">
        <v>20</v>
      </c>
      <c r="F1637" s="231" t="s">
        <v>1557</v>
      </c>
      <c r="G1637" s="219"/>
      <c r="H1637" s="232">
        <v>5.67</v>
      </c>
      <c r="I1637" s="224"/>
      <c r="J1637" s="219"/>
      <c r="K1637" s="219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247</v>
      </c>
      <c r="AU1637" s="229" t="s">
        <v>261</v>
      </c>
      <c r="AV1637" s="13" t="s">
        <v>81</v>
      </c>
      <c r="AW1637" s="13" t="s">
        <v>37</v>
      </c>
      <c r="AX1637" s="13" t="s">
        <v>73</v>
      </c>
      <c r="AY1637" s="229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1558</v>
      </c>
      <c r="G1638" s="219"/>
      <c r="H1638" s="232">
        <v>65.2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261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08" t="s">
        <v>247</v>
      </c>
      <c r="E1639" s="230" t="s">
        <v>20</v>
      </c>
      <c r="F1639" s="231" t="s">
        <v>1559</v>
      </c>
      <c r="G1639" s="219"/>
      <c r="H1639" s="232">
        <v>20.47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261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3" customFormat="1" ht="13.5">
      <c r="B1640" s="218"/>
      <c r="C1640" s="219"/>
      <c r="D1640" s="220" t="s">
        <v>247</v>
      </c>
      <c r="E1640" s="221" t="s">
        <v>20</v>
      </c>
      <c r="F1640" s="222" t="s">
        <v>1560</v>
      </c>
      <c r="G1640" s="219"/>
      <c r="H1640" s="223">
        <v>8.67</v>
      </c>
      <c r="I1640" s="224"/>
      <c r="J1640" s="219"/>
      <c r="K1640" s="219"/>
      <c r="L1640" s="225"/>
      <c r="M1640" s="226"/>
      <c r="N1640" s="227"/>
      <c r="O1640" s="227"/>
      <c r="P1640" s="227"/>
      <c r="Q1640" s="227"/>
      <c r="R1640" s="227"/>
      <c r="S1640" s="227"/>
      <c r="T1640" s="228"/>
      <c r="AT1640" s="229" t="s">
        <v>247</v>
      </c>
      <c r="AU1640" s="229" t="s">
        <v>261</v>
      </c>
      <c r="AV1640" s="13" t="s">
        <v>81</v>
      </c>
      <c r="AW1640" s="13" t="s">
        <v>37</v>
      </c>
      <c r="AX1640" s="13" t="s">
        <v>73</v>
      </c>
      <c r="AY1640" s="229" t="s">
        <v>238</v>
      </c>
    </row>
    <row r="1641" spans="2:65" s="1" customFormat="1" ht="31.5" customHeight="1">
      <c r="B1641" s="35"/>
      <c r="C1641" s="194" t="s">
        <v>1561</v>
      </c>
      <c r="D1641" s="194" t="s">
        <v>240</v>
      </c>
      <c r="E1641" s="195" t="s">
        <v>1562</v>
      </c>
      <c r="F1641" s="196" t="s">
        <v>1563</v>
      </c>
      <c r="G1641" s="197" t="s">
        <v>375</v>
      </c>
      <c r="H1641" s="198">
        <v>54.92</v>
      </c>
      <c r="I1641" s="199"/>
      <c r="J1641" s="200">
        <f>ROUND(I1641*H1641,2)</f>
        <v>0</v>
      </c>
      <c r="K1641" s="196" t="s">
        <v>244</v>
      </c>
      <c r="L1641" s="55"/>
      <c r="M1641" s="201" t="s">
        <v>20</v>
      </c>
      <c r="N1641" s="202" t="s">
        <v>44</v>
      </c>
      <c r="O1641" s="36"/>
      <c r="P1641" s="203">
        <f>O1641*H1641</f>
        <v>0</v>
      </c>
      <c r="Q1641" s="203">
        <v>1.6279999999999999E-2</v>
      </c>
      <c r="R1641" s="203">
        <f>Q1641*H1641</f>
        <v>0.89409759999999994</v>
      </c>
      <c r="S1641" s="203">
        <v>0</v>
      </c>
      <c r="T1641" s="204">
        <f>S1641*H1641</f>
        <v>0</v>
      </c>
      <c r="AR1641" s="18" t="s">
        <v>245</v>
      </c>
      <c r="AT1641" s="18" t="s">
        <v>240</v>
      </c>
      <c r="AU1641" s="18" t="s">
        <v>261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245</v>
      </c>
      <c r="BM1641" s="18" t="s">
        <v>1564</v>
      </c>
    </row>
    <row r="1642" spans="2:65" s="12" customFormat="1" ht="27">
      <c r="B1642" s="206"/>
      <c r="C1642" s="207"/>
      <c r="D1642" s="208" t="s">
        <v>247</v>
      </c>
      <c r="E1642" s="209" t="s">
        <v>20</v>
      </c>
      <c r="F1642" s="210" t="s">
        <v>1522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261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2" customFormat="1" ht="13.5">
      <c r="B1643" s="206"/>
      <c r="C1643" s="207"/>
      <c r="D1643" s="208" t="s">
        <v>247</v>
      </c>
      <c r="E1643" s="209" t="s">
        <v>20</v>
      </c>
      <c r="F1643" s="210" t="s">
        <v>249</v>
      </c>
      <c r="G1643" s="207"/>
      <c r="H1643" s="211" t="s">
        <v>20</v>
      </c>
      <c r="I1643" s="212"/>
      <c r="J1643" s="207"/>
      <c r="K1643" s="207"/>
      <c r="L1643" s="213"/>
      <c r="M1643" s="214"/>
      <c r="N1643" s="215"/>
      <c r="O1643" s="215"/>
      <c r="P1643" s="215"/>
      <c r="Q1643" s="215"/>
      <c r="R1643" s="215"/>
      <c r="S1643" s="215"/>
      <c r="T1643" s="216"/>
      <c r="AT1643" s="217" t="s">
        <v>247</v>
      </c>
      <c r="AU1643" s="217" t="s">
        <v>261</v>
      </c>
      <c r="AV1643" s="12" t="s">
        <v>22</v>
      </c>
      <c r="AW1643" s="12" t="s">
        <v>37</v>
      </c>
      <c r="AX1643" s="12" t="s">
        <v>73</v>
      </c>
      <c r="AY1643" s="217" t="s">
        <v>238</v>
      </c>
    </row>
    <row r="1644" spans="2:65" s="12" customFormat="1" ht="13.5">
      <c r="B1644" s="206"/>
      <c r="C1644" s="207"/>
      <c r="D1644" s="208" t="s">
        <v>247</v>
      </c>
      <c r="E1644" s="209" t="s">
        <v>20</v>
      </c>
      <c r="F1644" s="210" t="s">
        <v>1523</v>
      </c>
      <c r="G1644" s="207"/>
      <c r="H1644" s="211" t="s">
        <v>20</v>
      </c>
      <c r="I1644" s="212"/>
      <c r="J1644" s="207"/>
      <c r="K1644" s="207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247</v>
      </c>
      <c r="AU1644" s="217" t="s">
        <v>261</v>
      </c>
      <c r="AV1644" s="12" t="s">
        <v>22</v>
      </c>
      <c r="AW1644" s="12" t="s">
        <v>37</v>
      </c>
      <c r="AX1644" s="12" t="s">
        <v>73</v>
      </c>
      <c r="AY1644" s="217" t="s">
        <v>238</v>
      </c>
    </row>
    <row r="1645" spans="2:65" s="13" customFormat="1" ht="13.5">
      <c r="B1645" s="218"/>
      <c r="C1645" s="219"/>
      <c r="D1645" s="208" t="s">
        <v>247</v>
      </c>
      <c r="E1645" s="230" t="s">
        <v>20</v>
      </c>
      <c r="F1645" s="231" t="s">
        <v>1538</v>
      </c>
      <c r="G1645" s="219"/>
      <c r="H1645" s="232">
        <v>20.47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3" customFormat="1" ht="13.5">
      <c r="B1646" s="218"/>
      <c r="C1646" s="219"/>
      <c r="D1646" s="208" t="s">
        <v>247</v>
      </c>
      <c r="E1646" s="230" t="s">
        <v>20</v>
      </c>
      <c r="F1646" s="231" t="s">
        <v>1539</v>
      </c>
      <c r="G1646" s="219"/>
      <c r="H1646" s="232">
        <v>11.88</v>
      </c>
      <c r="I1646" s="224"/>
      <c r="J1646" s="219"/>
      <c r="K1646" s="219"/>
      <c r="L1646" s="225"/>
      <c r="M1646" s="226"/>
      <c r="N1646" s="227"/>
      <c r="O1646" s="227"/>
      <c r="P1646" s="227"/>
      <c r="Q1646" s="227"/>
      <c r="R1646" s="227"/>
      <c r="S1646" s="227"/>
      <c r="T1646" s="228"/>
      <c r="AT1646" s="229" t="s">
        <v>247</v>
      </c>
      <c r="AU1646" s="229" t="s">
        <v>261</v>
      </c>
      <c r="AV1646" s="13" t="s">
        <v>81</v>
      </c>
      <c r="AW1646" s="13" t="s">
        <v>37</v>
      </c>
      <c r="AX1646" s="13" t="s">
        <v>73</v>
      </c>
      <c r="AY1646" s="229" t="s">
        <v>238</v>
      </c>
    </row>
    <row r="1647" spans="2:65" s="13" customFormat="1" ht="13.5">
      <c r="B1647" s="218"/>
      <c r="C1647" s="219"/>
      <c r="D1647" s="220" t="s">
        <v>247</v>
      </c>
      <c r="E1647" s="221" t="s">
        <v>20</v>
      </c>
      <c r="F1647" s="222" t="s">
        <v>1540</v>
      </c>
      <c r="G1647" s="219"/>
      <c r="H1647" s="223">
        <v>22.57</v>
      </c>
      <c r="I1647" s="224"/>
      <c r="J1647" s="219"/>
      <c r="K1647" s="219"/>
      <c r="L1647" s="225"/>
      <c r="M1647" s="226"/>
      <c r="N1647" s="227"/>
      <c r="O1647" s="227"/>
      <c r="P1647" s="227"/>
      <c r="Q1647" s="227"/>
      <c r="R1647" s="227"/>
      <c r="S1647" s="227"/>
      <c r="T1647" s="228"/>
      <c r="AT1647" s="229" t="s">
        <v>247</v>
      </c>
      <c r="AU1647" s="229" t="s">
        <v>261</v>
      </c>
      <c r="AV1647" s="13" t="s">
        <v>81</v>
      </c>
      <c r="AW1647" s="13" t="s">
        <v>37</v>
      </c>
      <c r="AX1647" s="13" t="s">
        <v>73</v>
      </c>
      <c r="AY1647" s="229" t="s">
        <v>238</v>
      </c>
    </row>
    <row r="1648" spans="2:65" s="1" customFormat="1" ht="22.5" customHeight="1">
      <c r="B1648" s="35"/>
      <c r="C1648" s="194" t="s">
        <v>1565</v>
      </c>
      <c r="D1648" s="194" t="s">
        <v>240</v>
      </c>
      <c r="E1648" s="195" t="s">
        <v>1566</v>
      </c>
      <c r="F1648" s="196" t="s">
        <v>1567</v>
      </c>
      <c r="G1648" s="197" t="s">
        <v>375</v>
      </c>
      <c r="H1648" s="198">
        <v>6838.6670000000004</v>
      </c>
      <c r="I1648" s="199"/>
      <c r="J1648" s="200">
        <f>ROUND(I1648*H1648,2)</f>
        <v>0</v>
      </c>
      <c r="K1648" s="196" t="s">
        <v>244</v>
      </c>
      <c r="L1648" s="55"/>
      <c r="M1648" s="201" t="s">
        <v>20</v>
      </c>
      <c r="N1648" s="202" t="s">
        <v>44</v>
      </c>
      <c r="O1648" s="36"/>
      <c r="P1648" s="203">
        <f>O1648*H1648</f>
        <v>0</v>
      </c>
      <c r="Q1648" s="203">
        <v>7.3499999999999998E-3</v>
      </c>
      <c r="R1648" s="203">
        <f>Q1648*H1648</f>
        <v>50.264202449999999</v>
      </c>
      <c r="S1648" s="203">
        <v>0</v>
      </c>
      <c r="T1648" s="204">
        <f>S1648*H1648</f>
        <v>0</v>
      </c>
      <c r="AR1648" s="18" t="s">
        <v>245</v>
      </c>
      <c r="AT1648" s="18" t="s">
        <v>240</v>
      </c>
      <c r="AU1648" s="18" t="s">
        <v>261</v>
      </c>
      <c r="AY1648" s="18" t="s">
        <v>238</v>
      </c>
      <c r="BE1648" s="205">
        <f>IF(N1648="základní",J1648,0)</f>
        <v>0</v>
      </c>
      <c r="BF1648" s="205">
        <f>IF(N1648="snížená",J1648,0)</f>
        <v>0</v>
      </c>
      <c r="BG1648" s="205">
        <f>IF(N1648="zákl. přenesená",J1648,0)</f>
        <v>0</v>
      </c>
      <c r="BH1648" s="205">
        <f>IF(N1648="sníž. přenesená",J1648,0)</f>
        <v>0</v>
      </c>
      <c r="BI1648" s="205">
        <f>IF(N1648="nulová",J1648,0)</f>
        <v>0</v>
      </c>
      <c r="BJ1648" s="18" t="s">
        <v>22</v>
      </c>
      <c r="BK1648" s="205">
        <f>ROUND(I1648*H1648,2)</f>
        <v>0</v>
      </c>
      <c r="BL1648" s="18" t="s">
        <v>245</v>
      </c>
      <c r="BM1648" s="18" t="s">
        <v>1568</v>
      </c>
    </row>
    <row r="1649" spans="2:51" s="12" customFormat="1" ht="27">
      <c r="B1649" s="206"/>
      <c r="C1649" s="207"/>
      <c r="D1649" s="208" t="s">
        <v>247</v>
      </c>
      <c r="E1649" s="209" t="s">
        <v>20</v>
      </c>
      <c r="F1649" s="210" t="s">
        <v>1522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247</v>
      </c>
      <c r="AU1649" s="217" t="s">
        <v>261</v>
      </c>
      <c r="AV1649" s="12" t="s">
        <v>22</v>
      </c>
      <c r="AW1649" s="12" t="s">
        <v>37</v>
      </c>
      <c r="AX1649" s="12" t="s">
        <v>73</v>
      </c>
      <c r="AY1649" s="217" t="s">
        <v>238</v>
      </c>
    </row>
    <row r="1650" spans="2:51" s="12" customFormat="1" ht="13.5">
      <c r="B1650" s="206"/>
      <c r="C1650" s="207"/>
      <c r="D1650" s="208" t="s">
        <v>247</v>
      </c>
      <c r="E1650" s="209" t="s">
        <v>20</v>
      </c>
      <c r="F1650" s="210" t="s">
        <v>249</v>
      </c>
      <c r="G1650" s="207"/>
      <c r="H1650" s="211" t="s">
        <v>20</v>
      </c>
      <c r="I1650" s="212"/>
      <c r="J1650" s="207"/>
      <c r="K1650" s="207"/>
      <c r="L1650" s="213"/>
      <c r="M1650" s="214"/>
      <c r="N1650" s="215"/>
      <c r="O1650" s="215"/>
      <c r="P1650" s="215"/>
      <c r="Q1650" s="215"/>
      <c r="R1650" s="215"/>
      <c r="S1650" s="215"/>
      <c r="T1650" s="216"/>
      <c r="AT1650" s="217" t="s">
        <v>247</v>
      </c>
      <c r="AU1650" s="217" t="s">
        <v>261</v>
      </c>
      <c r="AV1650" s="12" t="s">
        <v>22</v>
      </c>
      <c r="AW1650" s="12" t="s">
        <v>37</v>
      </c>
      <c r="AX1650" s="12" t="s">
        <v>73</v>
      </c>
      <c r="AY1650" s="217" t="s">
        <v>238</v>
      </c>
    </row>
    <row r="1651" spans="2:51" s="12" customFormat="1" ht="13.5">
      <c r="B1651" s="206"/>
      <c r="C1651" s="207"/>
      <c r="D1651" s="208" t="s">
        <v>247</v>
      </c>
      <c r="E1651" s="209" t="s">
        <v>20</v>
      </c>
      <c r="F1651" s="210" t="s">
        <v>1523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261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51" s="13" customFormat="1" ht="13.5">
      <c r="B1652" s="218"/>
      <c r="C1652" s="219"/>
      <c r="D1652" s="208" t="s">
        <v>247</v>
      </c>
      <c r="E1652" s="230" t="s">
        <v>20</v>
      </c>
      <c r="F1652" s="231" t="s">
        <v>1569</v>
      </c>
      <c r="G1652" s="219"/>
      <c r="H1652" s="232">
        <v>50.79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261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51" s="13" customFormat="1" ht="13.5">
      <c r="B1653" s="218"/>
      <c r="C1653" s="219"/>
      <c r="D1653" s="208" t="s">
        <v>247</v>
      </c>
      <c r="E1653" s="230" t="s">
        <v>20</v>
      </c>
      <c r="F1653" s="231" t="s">
        <v>1570</v>
      </c>
      <c r="G1653" s="219"/>
      <c r="H1653" s="232">
        <v>66.194999999999993</v>
      </c>
      <c r="I1653" s="224"/>
      <c r="J1653" s="219"/>
      <c r="K1653" s="219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247</v>
      </c>
      <c r="AU1653" s="229" t="s">
        <v>261</v>
      </c>
      <c r="AV1653" s="13" t="s">
        <v>81</v>
      </c>
      <c r="AW1653" s="13" t="s">
        <v>37</v>
      </c>
      <c r="AX1653" s="13" t="s">
        <v>73</v>
      </c>
      <c r="AY1653" s="229" t="s">
        <v>238</v>
      </c>
    </row>
    <row r="1654" spans="2:51" s="13" customFormat="1" ht="13.5">
      <c r="B1654" s="218"/>
      <c r="C1654" s="219"/>
      <c r="D1654" s="208" t="s">
        <v>247</v>
      </c>
      <c r="E1654" s="230" t="s">
        <v>20</v>
      </c>
      <c r="F1654" s="231" t="s">
        <v>1571</v>
      </c>
      <c r="G1654" s="219"/>
      <c r="H1654" s="232">
        <v>19.899000000000001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51" s="13" customFormat="1" ht="13.5">
      <c r="B1655" s="218"/>
      <c r="C1655" s="219"/>
      <c r="D1655" s="208" t="s">
        <v>247</v>
      </c>
      <c r="E1655" s="230" t="s">
        <v>20</v>
      </c>
      <c r="F1655" s="231" t="s">
        <v>1572</v>
      </c>
      <c r="G1655" s="219"/>
      <c r="H1655" s="232">
        <v>19.233000000000001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51" s="13" customFormat="1" ht="13.5">
      <c r="B1656" s="218"/>
      <c r="C1656" s="219"/>
      <c r="D1656" s="208" t="s">
        <v>247</v>
      </c>
      <c r="E1656" s="230" t="s">
        <v>20</v>
      </c>
      <c r="F1656" s="231" t="s">
        <v>1573</v>
      </c>
      <c r="G1656" s="219"/>
      <c r="H1656" s="232">
        <v>50.517000000000003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51" s="13" customFormat="1" ht="13.5">
      <c r="B1657" s="218"/>
      <c r="C1657" s="219"/>
      <c r="D1657" s="208" t="s">
        <v>247</v>
      </c>
      <c r="E1657" s="230" t="s">
        <v>20</v>
      </c>
      <c r="F1657" s="231" t="s">
        <v>1574</v>
      </c>
      <c r="G1657" s="219"/>
      <c r="H1657" s="232">
        <v>48.378</v>
      </c>
      <c r="I1657" s="224"/>
      <c r="J1657" s="219"/>
      <c r="K1657" s="219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247</v>
      </c>
      <c r="AU1657" s="229" t="s">
        <v>261</v>
      </c>
      <c r="AV1657" s="13" t="s">
        <v>81</v>
      </c>
      <c r="AW1657" s="13" t="s">
        <v>37</v>
      </c>
      <c r="AX1657" s="13" t="s">
        <v>73</v>
      </c>
      <c r="AY1657" s="229" t="s">
        <v>238</v>
      </c>
    </row>
    <row r="1658" spans="2:51" s="13" customFormat="1" ht="13.5">
      <c r="B1658" s="218"/>
      <c r="C1658" s="219"/>
      <c r="D1658" s="208" t="s">
        <v>247</v>
      </c>
      <c r="E1658" s="230" t="s">
        <v>20</v>
      </c>
      <c r="F1658" s="231" t="s">
        <v>1575</v>
      </c>
      <c r="G1658" s="219"/>
      <c r="H1658" s="232">
        <v>56.015000000000001</v>
      </c>
      <c r="I1658" s="224"/>
      <c r="J1658" s="219"/>
      <c r="K1658" s="219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247</v>
      </c>
      <c r="AU1658" s="229" t="s">
        <v>261</v>
      </c>
      <c r="AV1658" s="13" t="s">
        <v>81</v>
      </c>
      <c r="AW1658" s="13" t="s">
        <v>37</v>
      </c>
      <c r="AX1658" s="13" t="s">
        <v>73</v>
      </c>
      <c r="AY1658" s="229" t="s">
        <v>238</v>
      </c>
    </row>
    <row r="1659" spans="2:51" s="13" customFormat="1" ht="27">
      <c r="B1659" s="218"/>
      <c r="C1659" s="219"/>
      <c r="D1659" s="208" t="s">
        <v>247</v>
      </c>
      <c r="E1659" s="230" t="s">
        <v>20</v>
      </c>
      <c r="F1659" s="231" t="s">
        <v>1576</v>
      </c>
      <c r="G1659" s="219"/>
      <c r="H1659" s="232">
        <v>449.91500000000002</v>
      </c>
      <c r="I1659" s="224"/>
      <c r="J1659" s="219"/>
      <c r="K1659" s="219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247</v>
      </c>
      <c r="AU1659" s="229" t="s">
        <v>261</v>
      </c>
      <c r="AV1659" s="13" t="s">
        <v>81</v>
      </c>
      <c r="AW1659" s="13" t="s">
        <v>37</v>
      </c>
      <c r="AX1659" s="13" t="s">
        <v>73</v>
      </c>
      <c r="AY1659" s="229" t="s">
        <v>238</v>
      </c>
    </row>
    <row r="1660" spans="2:51" s="13" customFormat="1" ht="13.5">
      <c r="B1660" s="218"/>
      <c r="C1660" s="219"/>
      <c r="D1660" s="208" t="s">
        <v>247</v>
      </c>
      <c r="E1660" s="230" t="s">
        <v>20</v>
      </c>
      <c r="F1660" s="231" t="s">
        <v>1577</v>
      </c>
      <c r="G1660" s="219"/>
      <c r="H1660" s="232">
        <v>16.446999999999999</v>
      </c>
      <c r="I1660" s="224"/>
      <c r="J1660" s="219"/>
      <c r="K1660" s="219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247</v>
      </c>
      <c r="AU1660" s="229" t="s">
        <v>261</v>
      </c>
      <c r="AV1660" s="13" t="s">
        <v>81</v>
      </c>
      <c r="AW1660" s="13" t="s">
        <v>37</v>
      </c>
      <c r="AX1660" s="13" t="s">
        <v>73</v>
      </c>
      <c r="AY1660" s="229" t="s">
        <v>238</v>
      </c>
    </row>
    <row r="1661" spans="2:51" s="13" customFormat="1" ht="13.5">
      <c r="B1661" s="218"/>
      <c r="C1661" s="219"/>
      <c r="D1661" s="208" t="s">
        <v>247</v>
      </c>
      <c r="E1661" s="230" t="s">
        <v>20</v>
      </c>
      <c r="F1661" s="231" t="s">
        <v>1578</v>
      </c>
      <c r="G1661" s="219"/>
      <c r="H1661" s="232">
        <v>56.014000000000003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51" s="13" customFormat="1" ht="13.5">
      <c r="B1662" s="218"/>
      <c r="C1662" s="219"/>
      <c r="D1662" s="208" t="s">
        <v>247</v>
      </c>
      <c r="E1662" s="230" t="s">
        <v>20</v>
      </c>
      <c r="F1662" s="231" t="s">
        <v>1579</v>
      </c>
      <c r="G1662" s="219"/>
      <c r="H1662" s="232">
        <v>44.835000000000001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51" s="13" customFormat="1" ht="13.5">
      <c r="B1663" s="218"/>
      <c r="C1663" s="219"/>
      <c r="D1663" s="208" t="s">
        <v>247</v>
      </c>
      <c r="E1663" s="230" t="s">
        <v>20</v>
      </c>
      <c r="F1663" s="231" t="s">
        <v>1580</v>
      </c>
      <c r="G1663" s="219"/>
      <c r="H1663" s="232">
        <v>62.941000000000003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51" s="13" customFormat="1" ht="13.5">
      <c r="B1664" s="218"/>
      <c r="C1664" s="219"/>
      <c r="D1664" s="208" t="s">
        <v>247</v>
      </c>
      <c r="E1664" s="230" t="s">
        <v>20</v>
      </c>
      <c r="F1664" s="231" t="s">
        <v>1581</v>
      </c>
      <c r="G1664" s="219"/>
      <c r="H1664" s="232">
        <v>55.595999999999997</v>
      </c>
      <c r="I1664" s="224"/>
      <c r="J1664" s="219"/>
      <c r="K1664" s="219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247</v>
      </c>
      <c r="AU1664" s="229" t="s">
        <v>261</v>
      </c>
      <c r="AV1664" s="13" t="s">
        <v>81</v>
      </c>
      <c r="AW1664" s="13" t="s">
        <v>37</v>
      </c>
      <c r="AX1664" s="13" t="s">
        <v>73</v>
      </c>
      <c r="AY1664" s="229" t="s">
        <v>238</v>
      </c>
    </row>
    <row r="1665" spans="2:51" s="13" customFormat="1" ht="13.5">
      <c r="B1665" s="218"/>
      <c r="C1665" s="219"/>
      <c r="D1665" s="208" t="s">
        <v>247</v>
      </c>
      <c r="E1665" s="230" t="s">
        <v>20</v>
      </c>
      <c r="F1665" s="231" t="s">
        <v>1582</v>
      </c>
      <c r="G1665" s="219"/>
      <c r="H1665" s="232">
        <v>54.993000000000002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51" s="13" customFormat="1" ht="13.5">
      <c r="B1666" s="218"/>
      <c r="C1666" s="219"/>
      <c r="D1666" s="208" t="s">
        <v>247</v>
      </c>
      <c r="E1666" s="230" t="s">
        <v>20</v>
      </c>
      <c r="F1666" s="231" t="s">
        <v>1583</v>
      </c>
      <c r="G1666" s="219"/>
      <c r="H1666" s="232">
        <v>56.957000000000001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51" s="13" customFormat="1" ht="13.5">
      <c r="B1667" s="218"/>
      <c r="C1667" s="219"/>
      <c r="D1667" s="208" t="s">
        <v>247</v>
      </c>
      <c r="E1667" s="230" t="s">
        <v>20</v>
      </c>
      <c r="F1667" s="231" t="s">
        <v>1584</v>
      </c>
      <c r="G1667" s="219"/>
      <c r="H1667" s="232">
        <v>28.077000000000002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51" s="13" customFormat="1" ht="13.5">
      <c r="B1668" s="218"/>
      <c r="C1668" s="219"/>
      <c r="D1668" s="208" t="s">
        <v>247</v>
      </c>
      <c r="E1668" s="230" t="s">
        <v>20</v>
      </c>
      <c r="F1668" s="231" t="s">
        <v>1585</v>
      </c>
      <c r="G1668" s="219"/>
      <c r="H1668" s="232">
        <v>28.077000000000002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51" s="13" customFormat="1" ht="13.5">
      <c r="B1669" s="218"/>
      <c r="C1669" s="219"/>
      <c r="D1669" s="208" t="s">
        <v>247</v>
      </c>
      <c r="E1669" s="230" t="s">
        <v>20</v>
      </c>
      <c r="F1669" s="231" t="s">
        <v>1586</v>
      </c>
      <c r="G1669" s="219"/>
      <c r="H1669" s="232">
        <v>56.957000000000001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51" s="13" customFormat="1" ht="13.5">
      <c r="B1670" s="218"/>
      <c r="C1670" s="219"/>
      <c r="D1670" s="208" t="s">
        <v>247</v>
      </c>
      <c r="E1670" s="230" t="s">
        <v>20</v>
      </c>
      <c r="F1670" s="231" t="s">
        <v>1587</v>
      </c>
      <c r="G1670" s="219"/>
      <c r="H1670" s="232">
        <v>57.816000000000003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51" s="13" customFormat="1" ht="27">
      <c r="B1671" s="218"/>
      <c r="C1671" s="219"/>
      <c r="D1671" s="208" t="s">
        <v>247</v>
      </c>
      <c r="E1671" s="230" t="s">
        <v>20</v>
      </c>
      <c r="F1671" s="231" t="s">
        <v>1588</v>
      </c>
      <c r="G1671" s="219"/>
      <c r="H1671" s="232">
        <v>73.98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261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51" s="13" customFormat="1" ht="13.5">
      <c r="B1672" s="218"/>
      <c r="C1672" s="219"/>
      <c r="D1672" s="208" t="s">
        <v>247</v>
      </c>
      <c r="E1672" s="230" t="s">
        <v>20</v>
      </c>
      <c r="F1672" s="231" t="s">
        <v>1589</v>
      </c>
      <c r="G1672" s="219"/>
      <c r="H1672" s="232">
        <v>32.49</v>
      </c>
      <c r="I1672" s="224"/>
      <c r="J1672" s="219"/>
      <c r="K1672" s="219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247</v>
      </c>
      <c r="AU1672" s="229" t="s">
        <v>261</v>
      </c>
      <c r="AV1672" s="13" t="s">
        <v>81</v>
      </c>
      <c r="AW1672" s="13" t="s">
        <v>37</v>
      </c>
      <c r="AX1672" s="13" t="s">
        <v>73</v>
      </c>
      <c r="AY1672" s="229" t="s">
        <v>238</v>
      </c>
    </row>
    <row r="1673" spans="2:51" s="13" customFormat="1" ht="13.5">
      <c r="B1673" s="218"/>
      <c r="C1673" s="219"/>
      <c r="D1673" s="208" t="s">
        <v>247</v>
      </c>
      <c r="E1673" s="230" t="s">
        <v>20</v>
      </c>
      <c r="F1673" s="231" t="s">
        <v>1590</v>
      </c>
      <c r="G1673" s="219"/>
      <c r="H1673" s="232">
        <v>58.418999999999997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247</v>
      </c>
      <c r="AU1673" s="229" t="s">
        <v>261</v>
      </c>
      <c r="AV1673" s="13" t="s">
        <v>81</v>
      </c>
      <c r="AW1673" s="13" t="s">
        <v>37</v>
      </c>
      <c r="AX1673" s="13" t="s">
        <v>73</v>
      </c>
      <c r="AY1673" s="229" t="s">
        <v>238</v>
      </c>
    </row>
    <row r="1674" spans="2:51" s="13" customFormat="1" ht="27">
      <c r="B1674" s="218"/>
      <c r="C1674" s="219"/>
      <c r="D1674" s="208" t="s">
        <v>247</v>
      </c>
      <c r="E1674" s="230" t="s">
        <v>20</v>
      </c>
      <c r="F1674" s="231" t="s">
        <v>1591</v>
      </c>
      <c r="G1674" s="219"/>
      <c r="H1674" s="232">
        <v>57.222999999999999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261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51" s="13" customFormat="1" ht="13.5">
      <c r="B1675" s="218"/>
      <c r="C1675" s="219"/>
      <c r="D1675" s="208" t="s">
        <v>247</v>
      </c>
      <c r="E1675" s="230" t="s">
        <v>20</v>
      </c>
      <c r="F1675" s="231" t="s">
        <v>1592</v>
      </c>
      <c r="G1675" s="219"/>
      <c r="H1675" s="232">
        <v>43.08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51" s="13" customFormat="1" ht="27">
      <c r="B1676" s="218"/>
      <c r="C1676" s="219"/>
      <c r="D1676" s="208" t="s">
        <v>247</v>
      </c>
      <c r="E1676" s="230" t="s">
        <v>20</v>
      </c>
      <c r="F1676" s="231" t="s">
        <v>1593</v>
      </c>
      <c r="G1676" s="219"/>
      <c r="H1676" s="232">
        <v>85.8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51" s="13" customFormat="1" ht="13.5">
      <c r="B1677" s="218"/>
      <c r="C1677" s="219"/>
      <c r="D1677" s="208" t="s">
        <v>247</v>
      </c>
      <c r="E1677" s="230" t="s">
        <v>20</v>
      </c>
      <c r="F1677" s="231" t="s">
        <v>1594</v>
      </c>
      <c r="G1677" s="219"/>
      <c r="H1677" s="232">
        <v>42.134999999999998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51" s="13" customFormat="1" ht="13.5">
      <c r="B1678" s="218"/>
      <c r="C1678" s="219"/>
      <c r="D1678" s="208" t="s">
        <v>247</v>
      </c>
      <c r="E1678" s="230" t="s">
        <v>20</v>
      </c>
      <c r="F1678" s="231" t="s">
        <v>1595</v>
      </c>
      <c r="G1678" s="219"/>
      <c r="H1678" s="232">
        <v>56.207000000000001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51" s="13" customFormat="1" ht="13.5">
      <c r="B1679" s="218"/>
      <c r="C1679" s="219"/>
      <c r="D1679" s="208" t="s">
        <v>247</v>
      </c>
      <c r="E1679" s="230" t="s">
        <v>20</v>
      </c>
      <c r="F1679" s="231" t="s">
        <v>1596</v>
      </c>
      <c r="G1679" s="219"/>
      <c r="H1679" s="232">
        <v>76.739999999999995</v>
      </c>
      <c r="I1679" s="224"/>
      <c r="J1679" s="219"/>
      <c r="K1679" s="219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247</v>
      </c>
      <c r="AU1679" s="229" t="s">
        <v>261</v>
      </c>
      <c r="AV1679" s="13" t="s">
        <v>81</v>
      </c>
      <c r="AW1679" s="13" t="s">
        <v>37</v>
      </c>
      <c r="AX1679" s="13" t="s">
        <v>73</v>
      </c>
      <c r="AY1679" s="229" t="s">
        <v>238</v>
      </c>
    </row>
    <row r="1680" spans="2:51" s="13" customFormat="1" ht="13.5">
      <c r="B1680" s="218"/>
      <c r="C1680" s="219"/>
      <c r="D1680" s="208" t="s">
        <v>247</v>
      </c>
      <c r="E1680" s="230" t="s">
        <v>20</v>
      </c>
      <c r="F1680" s="231" t="s">
        <v>1597</v>
      </c>
      <c r="G1680" s="219"/>
      <c r="H1680" s="232">
        <v>35.463999999999999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51" s="13" customFormat="1" ht="13.5">
      <c r="B1681" s="218"/>
      <c r="C1681" s="219"/>
      <c r="D1681" s="208" t="s">
        <v>247</v>
      </c>
      <c r="E1681" s="230" t="s">
        <v>20</v>
      </c>
      <c r="F1681" s="231" t="s">
        <v>1598</v>
      </c>
      <c r="G1681" s="219"/>
      <c r="H1681" s="232">
        <v>85.203000000000003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51" s="13" customFormat="1" ht="13.5">
      <c r="B1682" s="218"/>
      <c r="C1682" s="219"/>
      <c r="D1682" s="208" t="s">
        <v>247</v>
      </c>
      <c r="E1682" s="230" t="s">
        <v>20</v>
      </c>
      <c r="F1682" s="231" t="s">
        <v>1599</v>
      </c>
      <c r="G1682" s="219"/>
      <c r="H1682" s="232">
        <v>69.317999999999998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51" s="13" customFormat="1" ht="13.5">
      <c r="B1683" s="218"/>
      <c r="C1683" s="219"/>
      <c r="D1683" s="208" t="s">
        <v>247</v>
      </c>
      <c r="E1683" s="230" t="s">
        <v>20</v>
      </c>
      <c r="F1683" s="231" t="s">
        <v>1600</v>
      </c>
      <c r="G1683" s="219"/>
      <c r="H1683" s="232">
        <v>70.388999999999996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51" s="13" customFormat="1" ht="13.5">
      <c r="B1684" s="218"/>
      <c r="C1684" s="219"/>
      <c r="D1684" s="208" t="s">
        <v>247</v>
      </c>
      <c r="E1684" s="230" t="s">
        <v>20</v>
      </c>
      <c r="F1684" s="231" t="s">
        <v>1601</v>
      </c>
      <c r="G1684" s="219"/>
      <c r="H1684" s="232">
        <v>52.902000000000001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51" s="13" customFormat="1" ht="13.5">
      <c r="B1685" s="218"/>
      <c r="C1685" s="219"/>
      <c r="D1685" s="208" t="s">
        <v>247</v>
      </c>
      <c r="E1685" s="230" t="s">
        <v>20</v>
      </c>
      <c r="F1685" s="231" t="s">
        <v>1602</v>
      </c>
      <c r="G1685" s="219"/>
      <c r="H1685" s="232">
        <v>96.057000000000002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261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51" s="13" customFormat="1" ht="13.5">
      <c r="B1686" s="218"/>
      <c r="C1686" s="219"/>
      <c r="D1686" s="208" t="s">
        <v>247</v>
      </c>
      <c r="E1686" s="230" t="s">
        <v>20</v>
      </c>
      <c r="F1686" s="231" t="s">
        <v>1603</v>
      </c>
      <c r="G1686" s="219"/>
      <c r="H1686" s="232">
        <v>41.927999999999997</v>
      </c>
      <c r="I1686" s="224"/>
      <c r="J1686" s="219"/>
      <c r="K1686" s="219"/>
      <c r="L1686" s="225"/>
      <c r="M1686" s="226"/>
      <c r="N1686" s="227"/>
      <c r="O1686" s="227"/>
      <c r="P1686" s="227"/>
      <c r="Q1686" s="227"/>
      <c r="R1686" s="227"/>
      <c r="S1686" s="227"/>
      <c r="T1686" s="228"/>
      <c r="AT1686" s="229" t="s">
        <v>247</v>
      </c>
      <c r="AU1686" s="229" t="s">
        <v>261</v>
      </c>
      <c r="AV1686" s="13" t="s">
        <v>81</v>
      </c>
      <c r="AW1686" s="13" t="s">
        <v>37</v>
      </c>
      <c r="AX1686" s="13" t="s">
        <v>73</v>
      </c>
      <c r="AY1686" s="229" t="s">
        <v>238</v>
      </c>
    </row>
    <row r="1687" spans="2:51" s="13" customFormat="1" ht="13.5">
      <c r="B1687" s="218"/>
      <c r="C1687" s="219"/>
      <c r="D1687" s="208" t="s">
        <v>247</v>
      </c>
      <c r="E1687" s="230" t="s">
        <v>20</v>
      </c>
      <c r="F1687" s="231" t="s">
        <v>1604</v>
      </c>
      <c r="G1687" s="219"/>
      <c r="H1687" s="232">
        <v>23.838000000000001</v>
      </c>
      <c r="I1687" s="224"/>
      <c r="J1687" s="219"/>
      <c r="K1687" s="219"/>
      <c r="L1687" s="225"/>
      <c r="M1687" s="226"/>
      <c r="N1687" s="227"/>
      <c r="O1687" s="227"/>
      <c r="P1687" s="227"/>
      <c r="Q1687" s="227"/>
      <c r="R1687" s="227"/>
      <c r="S1687" s="227"/>
      <c r="T1687" s="228"/>
      <c r="AT1687" s="229" t="s">
        <v>247</v>
      </c>
      <c r="AU1687" s="229" t="s">
        <v>261</v>
      </c>
      <c r="AV1687" s="13" t="s">
        <v>81</v>
      </c>
      <c r="AW1687" s="13" t="s">
        <v>37</v>
      </c>
      <c r="AX1687" s="13" t="s">
        <v>73</v>
      </c>
      <c r="AY1687" s="229" t="s">
        <v>238</v>
      </c>
    </row>
    <row r="1688" spans="2:51" s="13" customFormat="1" ht="13.5">
      <c r="B1688" s="218"/>
      <c r="C1688" s="219"/>
      <c r="D1688" s="208" t="s">
        <v>247</v>
      </c>
      <c r="E1688" s="230" t="s">
        <v>20</v>
      </c>
      <c r="F1688" s="231" t="s">
        <v>1605</v>
      </c>
      <c r="G1688" s="219"/>
      <c r="H1688" s="232">
        <v>78.027000000000001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261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51" s="13" customFormat="1" ht="13.5">
      <c r="B1689" s="218"/>
      <c r="C1689" s="219"/>
      <c r="D1689" s="208" t="s">
        <v>247</v>
      </c>
      <c r="E1689" s="230" t="s">
        <v>20</v>
      </c>
      <c r="F1689" s="231" t="s">
        <v>1606</v>
      </c>
      <c r="G1689" s="219"/>
      <c r="H1689" s="232">
        <v>105.604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51" s="13" customFormat="1" ht="13.5">
      <c r="B1690" s="218"/>
      <c r="C1690" s="219"/>
      <c r="D1690" s="208" t="s">
        <v>247</v>
      </c>
      <c r="E1690" s="230" t="s">
        <v>20</v>
      </c>
      <c r="F1690" s="231" t="s">
        <v>1607</v>
      </c>
      <c r="G1690" s="219"/>
      <c r="H1690" s="232">
        <v>217.32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51" s="13" customFormat="1" ht="13.5">
      <c r="B1691" s="218"/>
      <c r="C1691" s="219"/>
      <c r="D1691" s="208" t="s">
        <v>247</v>
      </c>
      <c r="E1691" s="230" t="s">
        <v>20</v>
      </c>
      <c r="F1691" s="231" t="s">
        <v>1608</v>
      </c>
      <c r="G1691" s="219"/>
      <c r="H1691" s="232">
        <v>237.94200000000001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51" s="13" customFormat="1" ht="13.5">
      <c r="B1692" s="218"/>
      <c r="C1692" s="219"/>
      <c r="D1692" s="208" t="s">
        <v>247</v>
      </c>
      <c r="E1692" s="230" t="s">
        <v>20</v>
      </c>
      <c r="F1692" s="231" t="s">
        <v>1609</v>
      </c>
      <c r="G1692" s="219"/>
      <c r="H1692" s="232">
        <v>64.037999999999997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261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51" s="13" customFormat="1" ht="13.5">
      <c r="B1693" s="218"/>
      <c r="C1693" s="219"/>
      <c r="D1693" s="208" t="s">
        <v>247</v>
      </c>
      <c r="E1693" s="230" t="s">
        <v>20</v>
      </c>
      <c r="F1693" s="231" t="s">
        <v>1610</v>
      </c>
      <c r="G1693" s="219"/>
      <c r="H1693" s="232">
        <v>26.25</v>
      </c>
      <c r="I1693" s="224"/>
      <c r="J1693" s="219"/>
      <c r="K1693" s="219"/>
      <c r="L1693" s="225"/>
      <c r="M1693" s="226"/>
      <c r="N1693" s="227"/>
      <c r="O1693" s="227"/>
      <c r="P1693" s="227"/>
      <c r="Q1693" s="227"/>
      <c r="R1693" s="227"/>
      <c r="S1693" s="227"/>
      <c r="T1693" s="228"/>
      <c r="AT1693" s="229" t="s">
        <v>247</v>
      </c>
      <c r="AU1693" s="229" t="s">
        <v>261</v>
      </c>
      <c r="AV1693" s="13" t="s">
        <v>81</v>
      </c>
      <c r="AW1693" s="13" t="s">
        <v>37</v>
      </c>
      <c r="AX1693" s="13" t="s">
        <v>73</v>
      </c>
      <c r="AY1693" s="229" t="s">
        <v>238</v>
      </c>
    </row>
    <row r="1694" spans="2:51" s="12" customFormat="1" ht="13.5">
      <c r="B1694" s="206"/>
      <c r="C1694" s="207"/>
      <c r="D1694" s="208" t="s">
        <v>247</v>
      </c>
      <c r="E1694" s="209" t="s">
        <v>20</v>
      </c>
      <c r="F1694" s="210" t="s">
        <v>249</v>
      </c>
      <c r="G1694" s="207"/>
      <c r="H1694" s="211" t="s">
        <v>20</v>
      </c>
      <c r="I1694" s="212"/>
      <c r="J1694" s="207"/>
      <c r="K1694" s="207"/>
      <c r="L1694" s="213"/>
      <c r="M1694" s="214"/>
      <c r="N1694" s="215"/>
      <c r="O1694" s="215"/>
      <c r="P1694" s="215"/>
      <c r="Q1694" s="215"/>
      <c r="R1694" s="215"/>
      <c r="S1694" s="215"/>
      <c r="T1694" s="216"/>
      <c r="AT1694" s="217" t="s">
        <v>247</v>
      </c>
      <c r="AU1694" s="217" t="s">
        <v>261</v>
      </c>
      <c r="AV1694" s="12" t="s">
        <v>22</v>
      </c>
      <c r="AW1694" s="12" t="s">
        <v>37</v>
      </c>
      <c r="AX1694" s="12" t="s">
        <v>73</v>
      </c>
      <c r="AY1694" s="217" t="s">
        <v>238</v>
      </c>
    </row>
    <row r="1695" spans="2:51" s="12" customFormat="1" ht="13.5">
      <c r="B1695" s="206"/>
      <c r="C1695" s="207"/>
      <c r="D1695" s="208" t="s">
        <v>247</v>
      </c>
      <c r="E1695" s="209" t="s">
        <v>20</v>
      </c>
      <c r="F1695" s="210" t="s">
        <v>1527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261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51" s="13" customFormat="1" ht="13.5">
      <c r="B1696" s="218"/>
      <c r="C1696" s="219"/>
      <c r="D1696" s="208" t="s">
        <v>247</v>
      </c>
      <c r="E1696" s="230" t="s">
        <v>20</v>
      </c>
      <c r="F1696" s="231" t="s">
        <v>1611</v>
      </c>
      <c r="G1696" s="219"/>
      <c r="H1696" s="232">
        <v>32.136000000000003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1612</v>
      </c>
      <c r="G1697" s="219"/>
      <c r="H1697" s="232">
        <v>65.718000000000004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1613</v>
      </c>
      <c r="G1698" s="219"/>
      <c r="H1698" s="232">
        <v>30.85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1614</v>
      </c>
      <c r="G1699" s="219"/>
      <c r="H1699" s="232">
        <v>17.45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1615</v>
      </c>
      <c r="G1700" s="219"/>
      <c r="H1700" s="232">
        <v>17.45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1616</v>
      </c>
      <c r="G1701" s="219"/>
      <c r="H1701" s="232">
        <v>28.2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1617</v>
      </c>
      <c r="G1702" s="219"/>
      <c r="H1702" s="232">
        <v>42.604999999999997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13.5">
      <c r="B1703" s="218"/>
      <c r="C1703" s="219"/>
      <c r="D1703" s="208" t="s">
        <v>247</v>
      </c>
      <c r="E1703" s="230" t="s">
        <v>20</v>
      </c>
      <c r="F1703" s="231" t="s">
        <v>1618</v>
      </c>
      <c r="G1703" s="219"/>
      <c r="H1703" s="232">
        <v>20.495000000000001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1619</v>
      </c>
      <c r="G1704" s="219"/>
      <c r="H1704" s="232">
        <v>20.89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27">
      <c r="B1705" s="218"/>
      <c r="C1705" s="219"/>
      <c r="D1705" s="208" t="s">
        <v>247</v>
      </c>
      <c r="E1705" s="230" t="s">
        <v>20</v>
      </c>
      <c r="F1705" s="231" t="s">
        <v>1620</v>
      </c>
      <c r="G1705" s="219"/>
      <c r="H1705" s="232">
        <v>130.935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1621</v>
      </c>
      <c r="G1706" s="219"/>
      <c r="H1706" s="232">
        <v>42.185000000000002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1622</v>
      </c>
      <c r="G1707" s="219"/>
      <c r="H1707" s="232">
        <v>38.744999999999997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1623</v>
      </c>
      <c r="G1708" s="219"/>
      <c r="H1708" s="232">
        <v>36.805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1624</v>
      </c>
      <c r="G1709" s="219"/>
      <c r="H1709" s="232">
        <v>89.935000000000002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1625</v>
      </c>
      <c r="G1710" s="219"/>
      <c r="H1710" s="232">
        <v>98.03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1626</v>
      </c>
      <c r="G1711" s="219"/>
      <c r="H1711" s="232">
        <v>44.365000000000002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1627</v>
      </c>
      <c r="G1712" s="219"/>
      <c r="H1712" s="232">
        <v>40.5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1628</v>
      </c>
      <c r="G1713" s="219"/>
      <c r="H1713" s="232">
        <v>36.034999999999997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13.5">
      <c r="B1714" s="218"/>
      <c r="C1714" s="219"/>
      <c r="D1714" s="208" t="s">
        <v>247</v>
      </c>
      <c r="E1714" s="230" t="s">
        <v>20</v>
      </c>
      <c r="F1714" s="231" t="s">
        <v>1629</v>
      </c>
      <c r="G1714" s="219"/>
      <c r="H1714" s="232">
        <v>44.734999999999999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13.5">
      <c r="B1715" s="218"/>
      <c r="C1715" s="219"/>
      <c r="D1715" s="208" t="s">
        <v>247</v>
      </c>
      <c r="E1715" s="230" t="s">
        <v>20</v>
      </c>
      <c r="F1715" s="231" t="s">
        <v>1630</v>
      </c>
      <c r="G1715" s="219"/>
      <c r="H1715" s="232">
        <v>105.455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27">
      <c r="B1716" s="218"/>
      <c r="C1716" s="219"/>
      <c r="D1716" s="208" t="s">
        <v>247</v>
      </c>
      <c r="E1716" s="230" t="s">
        <v>20</v>
      </c>
      <c r="F1716" s="231" t="s">
        <v>1631</v>
      </c>
      <c r="G1716" s="219"/>
      <c r="H1716" s="232">
        <v>181.46600000000001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1632</v>
      </c>
      <c r="G1717" s="219"/>
      <c r="H1717" s="232">
        <v>47.683999999999997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13.5">
      <c r="B1718" s="218"/>
      <c r="C1718" s="219"/>
      <c r="D1718" s="208" t="s">
        <v>247</v>
      </c>
      <c r="E1718" s="230" t="s">
        <v>20</v>
      </c>
      <c r="F1718" s="231" t="s">
        <v>1633</v>
      </c>
      <c r="G1718" s="219"/>
      <c r="H1718" s="232">
        <v>115.2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1634</v>
      </c>
      <c r="G1719" s="219"/>
      <c r="H1719" s="232">
        <v>73.748000000000005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13.5">
      <c r="B1720" s="218"/>
      <c r="C1720" s="219"/>
      <c r="D1720" s="208" t="s">
        <v>247</v>
      </c>
      <c r="E1720" s="230" t="s">
        <v>20</v>
      </c>
      <c r="F1720" s="231" t="s">
        <v>1635</v>
      </c>
      <c r="G1720" s="219"/>
      <c r="H1720" s="232">
        <v>25.625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1636</v>
      </c>
      <c r="G1721" s="219"/>
      <c r="H1721" s="232">
        <v>80.5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1637</v>
      </c>
      <c r="G1722" s="219"/>
      <c r="H1722" s="232">
        <v>81.144999999999996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1638</v>
      </c>
      <c r="G1723" s="219"/>
      <c r="H1723" s="232">
        <v>73.254999999999995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1639</v>
      </c>
      <c r="G1724" s="219"/>
      <c r="H1724" s="232">
        <v>61.02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1640</v>
      </c>
      <c r="G1725" s="219"/>
      <c r="H1725" s="232">
        <v>66.73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1641</v>
      </c>
      <c r="G1726" s="219"/>
      <c r="H1726" s="232">
        <v>50.604999999999997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1642</v>
      </c>
      <c r="G1727" s="219"/>
      <c r="H1727" s="232">
        <v>36.844999999999999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1643</v>
      </c>
      <c r="G1728" s="219"/>
      <c r="H1728" s="232">
        <v>32.545000000000002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1644</v>
      </c>
      <c r="G1729" s="219"/>
      <c r="H1729" s="232">
        <v>36.844999999999999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1645</v>
      </c>
      <c r="G1730" s="219"/>
      <c r="H1730" s="232">
        <v>50.604999999999997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1646</v>
      </c>
      <c r="G1731" s="219"/>
      <c r="H1731" s="232">
        <v>66.73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1647</v>
      </c>
      <c r="G1732" s="219"/>
      <c r="H1732" s="232">
        <v>61.02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1648</v>
      </c>
      <c r="G1733" s="219"/>
      <c r="H1733" s="232">
        <v>73.254999999999995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1649</v>
      </c>
      <c r="G1734" s="219"/>
      <c r="H1734" s="232">
        <v>26.553999999999998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1650</v>
      </c>
      <c r="G1735" s="219"/>
      <c r="H1735" s="232">
        <v>85.32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13.5">
      <c r="B1736" s="218"/>
      <c r="C1736" s="219"/>
      <c r="D1736" s="208" t="s">
        <v>247</v>
      </c>
      <c r="E1736" s="230" t="s">
        <v>20</v>
      </c>
      <c r="F1736" s="231" t="s">
        <v>1651</v>
      </c>
      <c r="G1736" s="219"/>
      <c r="H1736" s="232">
        <v>67.582999999999998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1652</v>
      </c>
      <c r="G1737" s="219"/>
      <c r="H1737" s="232">
        <v>64.003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3" customFormat="1" ht="27">
      <c r="B1738" s="218"/>
      <c r="C1738" s="219"/>
      <c r="D1738" s="208" t="s">
        <v>247</v>
      </c>
      <c r="E1738" s="230" t="s">
        <v>20</v>
      </c>
      <c r="F1738" s="231" t="s">
        <v>1653</v>
      </c>
      <c r="G1738" s="219"/>
      <c r="H1738" s="232">
        <v>162.43799999999999</v>
      </c>
      <c r="I1738" s="224"/>
      <c r="J1738" s="219"/>
      <c r="K1738" s="219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247</v>
      </c>
      <c r="AU1738" s="229" t="s">
        <v>261</v>
      </c>
      <c r="AV1738" s="13" t="s">
        <v>81</v>
      </c>
      <c r="AW1738" s="13" t="s">
        <v>37</v>
      </c>
      <c r="AX1738" s="13" t="s">
        <v>73</v>
      </c>
      <c r="AY1738" s="229" t="s">
        <v>238</v>
      </c>
    </row>
    <row r="1739" spans="2:51" s="13" customFormat="1" ht="13.5">
      <c r="B1739" s="218"/>
      <c r="C1739" s="219"/>
      <c r="D1739" s="208" t="s">
        <v>247</v>
      </c>
      <c r="E1739" s="230" t="s">
        <v>20</v>
      </c>
      <c r="F1739" s="231" t="s">
        <v>1654</v>
      </c>
      <c r="G1739" s="219"/>
      <c r="H1739" s="232">
        <v>213.28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261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51" s="13" customFormat="1" ht="13.5">
      <c r="B1740" s="218"/>
      <c r="C1740" s="219"/>
      <c r="D1740" s="208" t="s">
        <v>247</v>
      </c>
      <c r="E1740" s="230" t="s">
        <v>20</v>
      </c>
      <c r="F1740" s="231" t="s">
        <v>1655</v>
      </c>
      <c r="G1740" s="219"/>
      <c r="H1740" s="232">
        <v>98.385999999999996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1656</v>
      </c>
      <c r="G1741" s="219"/>
      <c r="H1741" s="232">
        <v>83.905000000000001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27">
      <c r="B1742" s="218"/>
      <c r="C1742" s="219"/>
      <c r="D1742" s="208" t="s">
        <v>247</v>
      </c>
      <c r="E1742" s="230" t="s">
        <v>20</v>
      </c>
      <c r="F1742" s="231" t="s">
        <v>1657</v>
      </c>
      <c r="G1742" s="219"/>
      <c r="H1742" s="232">
        <v>266.44200000000001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1658</v>
      </c>
      <c r="G1743" s="219"/>
      <c r="H1743" s="232">
        <v>65.02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1659</v>
      </c>
      <c r="G1744" s="219"/>
      <c r="H1744" s="232">
        <v>48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65" s="13" customFormat="1" ht="13.5">
      <c r="B1745" s="218"/>
      <c r="C1745" s="219"/>
      <c r="D1745" s="208" t="s">
        <v>247</v>
      </c>
      <c r="E1745" s="230" t="s">
        <v>20</v>
      </c>
      <c r="F1745" s="231" t="s">
        <v>1660</v>
      </c>
      <c r="G1745" s="219"/>
      <c r="H1745" s="232">
        <v>34.619999999999997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65" s="13" customFormat="1" ht="13.5">
      <c r="B1746" s="218"/>
      <c r="C1746" s="219"/>
      <c r="D1746" s="208" t="s">
        <v>247</v>
      </c>
      <c r="E1746" s="230" t="s">
        <v>20</v>
      </c>
      <c r="F1746" s="231" t="s">
        <v>1661</v>
      </c>
      <c r="G1746" s="219"/>
      <c r="H1746" s="232">
        <v>46.61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65" s="13" customFormat="1" ht="13.5">
      <c r="B1747" s="218"/>
      <c r="C1747" s="219"/>
      <c r="D1747" s="208" t="s">
        <v>247</v>
      </c>
      <c r="E1747" s="230" t="s">
        <v>20</v>
      </c>
      <c r="F1747" s="231" t="s">
        <v>1662</v>
      </c>
      <c r="G1747" s="219"/>
      <c r="H1747" s="232">
        <v>30.35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65" s="13" customFormat="1" ht="13.5">
      <c r="B1748" s="218"/>
      <c r="C1748" s="219"/>
      <c r="D1748" s="208" t="s">
        <v>247</v>
      </c>
      <c r="E1748" s="230" t="s">
        <v>20</v>
      </c>
      <c r="F1748" s="231" t="s">
        <v>1663</v>
      </c>
      <c r="G1748" s="219"/>
      <c r="H1748" s="232">
        <v>75.77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65" s="13" customFormat="1" ht="13.5">
      <c r="B1749" s="218"/>
      <c r="C1749" s="219"/>
      <c r="D1749" s="208" t="s">
        <v>247</v>
      </c>
      <c r="E1749" s="230" t="s">
        <v>20</v>
      </c>
      <c r="F1749" s="231" t="s">
        <v>1664</v>
      </c>
      <c r="G1749" s="219"/>
      <c r="H1749" s="232">
        <v>81.575000000000003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65" s="13" customFormat="1" ht="27">
      <c r="B1750" s="218"/>
      <c r="C1750" s="219"/>
      <c r="D1750" s="208" t="s">
        <v>247</v>
      </c>
      <c r="E1750" s="230" t="s">
        <v>20</v>
      </c>
      <c r="F1750" s="231" t="s">
        <v>1665</v>
      </c>
      <c r="G1750" s="219"/>
      <c r="H1750" s="232">
        <v>130.71799999999999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261</v>
      </c>
      <c r="AV1750" s="13" t="s">
        <v>81</v>
      </c>
      <c r="AW1750" s="13" t="s">
        <v>37</v>
      </c>
      <c r="AX1750" s="13" t="s">
        <v>73</v>
      </c>
      <c r="AY1750" s="229" t="s">
        <v>238</v>
      </c>
    </row>
    <row r="1751" spans="2:65" s="13" customFormat="1" ht="13.5">
      <c r="B1751" s="218"/>
      <c r="C1751" s="219"/>
      <c r="D1751" s="220" t="s">
        <v>247</v>
      </c>
      <c r="E1751" s="221" t="s">
        <v>20</v>
      </c>
      <c r="F1751" s="222" t="s">
        <v>1666</v>
      </c>
      <c r="G1751" s="219"/>
      <c r="H1751" s="223">
        <v>49.744999999999997</v>
      </c>
      <c r="I1751" s="224"/>
      <c r="J1751" s="219"/>
      <c r="K1751" s="219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247</v>
      </c>
      <c r="AU1751" s="229" t="s">
        <v>261</v>
      </c>
      <c r="AV1751" s="13" t="s">
        <v>81</v>
      </c>
      <c r="AW1751" s="13" t="s">
        <v>37</v>
      </c>
      <c r="AX1751" s="13" t="s">
        <v>73</v>
      </c>
      <c r="AY1751" s="229" t="s">
        <v>238</v>
      </c>
    </row>
    <row r="1752" spans="2:65" s="1" customFormat="1" ht="22.5" customHeight="1">
      <c r="B1752" s="35"/>
      <c r="C1752" s="194" t="s">
        <v>1667</v>
      </c>
      <c r="D1752" s="194" t="s">
        <v>240</v>
      </c>
      <c r="E1752" s="195" t="s">
        <v>1668</v>
      </c>
      <c r="F1752" s="196" t="s">
        <v>1669</v>
      </c>
      <c r="G1752" s="197" t="s">
        <v>375</v>
      </c>
      <c r="H1752" s="198">
        <v>1367.7329999999999</v>
      </c>
      <c r="I1752" s="199"/>
      <c r="J1752" s="200">
        <f>ROUND(I1752*H1752,2)</f>
        <v>0</v>
      </c>
      <c r="K1752" s="196" t="s">
        <v>244</v>
      </c>
      <c r="L1752" s="55"/>
      <c r="M1752" s="201" t="s">
        <v>20</v>
      </c>
      <c r="N1752" s="202" t="s">
        <v>44</v>
      </c>
      <c r="O1752" s="36"/>
      <c r="P1752" s="203">
        <f>O1752*H1752</f>
        <v>0</v>
      </c>
      <c r="Q1752" s="203">
        <v>4.8900000000000002E-3</v>
      </c>
      <c r="R1752" s="203">
        <f>Q1752*H1752</f>
        <v>6.6882143699999999</v>
      </c>
      <c r="S1752" s="203">
        <v>0</v>
      </c>
      <c r="T1752" s="204">
        <f>S1752*H1752</f>
        <v>0</v>
      </c>
      <c r="AR1752" s="18" t="s">
        <v>245</v>
      </c>
      <c r="AT1752" s="18" t="s">
        <v>240</v>
      </c>
      <c r="AU1752" s="18" t="s">
        <v>261</v>
      </c>
      <c r="AY1752" s="18" t="s">
        <v>238</v>
      </c>
      <c r="BE1752" s="205">
        <f>IF(N1752="základní",J1752,0)</f>
        <v>0</v>
      </c>
      <c r="BF1752" s="205">
        <f>IF(N1752="snížená",J1752,0)</f>
        <v>0</v>
      </c>
      <c r="BG1752" s="205">
        <f>IF(N1752="zákl. přenesená",J1752,0)</f>
        <v>0</v>
      </c>
      <c r="BH1752" s="205">
        <f>IF(N1752="sníž. přenesená",J1752,0)</f>
        <v>0</v>
      </c>
      <c r="BI1752" s="205">
        <f>IF(N1752="nulová",J1752,0)</f>
        <v>0</v>
      </c>
      <c r="BJ1752" s="18" t="s">
        <v>22</v>
      </c>
      <c r="BK1752" s="205">
        <f>ROUND(I1752*H1752,2)</f>
        <v>0</v>
      </c>
      <c r="BL1752" s="18" t="s">
        <v>245</v>
      </c>
      <c r="BM1752" s="18" t="s">
        <v>1670</v>
      </c>
    </row>
    <row r="1753" spans="2:65" s="12" customFormat="1" ht="27">
      <c r="B1753" s="206"/>
      <c r="C1753" s="207"/>
      <c r="D1753" s="208" t="s">
        <v>247</v>
      </c>
      <c r="E1753" s="209" t="s">
        <v>20</v>
      </c>
      <c r="F1753" s="210" t="s">
        <v>1522</v>
      </c>
      <c r="G1753" s="207"/>
      <c r="H1753" s="211" t="s">
        <v>20</v>
      </c>
      <c r="I1753" s="212"/>
      <c r="J1753" s="207"/>
      <c r="K1753" s="207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247</v>
      </c>
      <c r="AU1753" s="217" t="s">
        <v>261</v>
      </c>
      <c r="AV1753" s="12" t="s">
        <v>22</v>
      </c>
      <c r="AW1753" s="12" t="s">
        <v>37</v>
      </c>
      <c r="AX1753" s="12" t="s">
        <v>73</v>
      </c>
      <c r="AY1753" s="217" t="s">
        <v>238</v>
      </c>
    </row>
    <row r="1754" spans="2:65" s="12" customFormat="1" ht="13.5">
      <c r="B1754" s="206"/>
      <c r="C1754" s="207"/>
      <c r="D1754" s="208" t="s">
        <v>247</v>
      </c>
      <c r="E1754" s="209" t="s">
        <v>20</v>
      </c>
      <c r="F1754" s="210" t="s">
        <v>249</v>
      </c>
      <c r="G1754" s="207"/>
      <c r="H1754" s="211" t="s">
        <v>20</v>
      </c>
      <c r="I1754" s="212"/>
      <c r="J1754" s="207"/>
      <c r="K1754" s="207"/>
      <c r="L1754" s="213"/>
      <c r="M1754" s="214"/>
      <c r="N1754" s="215"/>
      <c r="O1754" s="215"/>
      <c r="P1754" s="215"/>
      <c r="Q1754" s="215"/>
      <c r="R1754" s="215"/>
      <c r="S1754" s="215"/>
      <c r="T1754" s="216"/>
      <c r="AT1754" s="217" t="s">
        <v>247</v>
      </c>
      <c r="AU1754" s="217" t="s">
        <v>261</v>
      </c>
      <c r="AV1754" s="12" t="s">
        <v>22</v>
      </c>
      <c r="AW1754" s="12" t="s">
        <v>37</v>
      </c>
      <c r="AX1754" s="12" t="s">
        <v>73</v>
      </c>
      <c r="AY1754" s="217" t="s">
        <v>238</v>
      </c>
    </row>
    <row r="1755" spans="2:65" s="12" customFormat="1" ht="13.5">
      <c r="B1755" s="206"/>
      <c r="C1755" s="207"/>
      <c r="D1755" s="208" t="s">
        <v>247</v>
      </c>
      <c r="E1755" s="209" t="s">
        <v>20</v>
      </c>
      <c r="F1755" s="210" t="s">
        <v>1671</v>
      </c>
      <c r="G1755" s="207"/>
      <c r="H1755" s="211" t="s">
        <v>20</v>
      </c>
      <c r="I1755" s="212"/>
      <c r="J1755" s="207"/>
      <c r="K1755" s="207"/>
      <c r="L1755" s="213"/>
      <c r="M1755" s="214"/>
      <c r="N1755" s="215"/>
      <c r="O1755" s="215"/>
      <c r="P1755" s="215"/>
      <c r="Q1755" s="215"/>
      <c r="R1755" s="215"/>
      <c r="S1755" s="215"/>
      <c r="T1755" s="216"/>
      <c r="AT1755" s="217" t="s">
        <v>247</v>
      </c>
      <c r="AU1755" s="217" t="s">
        <v>261</v>
      </c>
      <c r="AV1755" s="12" t="s">
        <v>22</v>
      </c>
      <c r="AW1755" s="12" t="s">
        <v>37</v>
      </c>
      <c r="AX1755" s="12" t="s">
        <v>73</v>
      </c>
      <c r="AY1755" s="217" t="s">
        <v>238</v>
      </c>
    </row>
    <row r="1756" spans="2:65" s="13" customFormat="1" ht="13.5">
      <c r="B1756" s="218"/>
      <c r="C1756" s="219"/>
      <c r="D1756" s="220" t="s">
        <v>247</v>
      </c>
      <c r="E1756" s="221" t="s">
        <v>20</v>
      </c>
      <c r="F1756" s="222" t="s">
        <v>1672</v>
      </c>
      <c r="G1756" s="219"/>
      <c r="H1756" s="223">
        <v>1367.7329999999999</v>
      </c>
      <c r="I1756" s="224"/>
      <c r="J1756" s="219"/>
      <c r="K1756" s="219"/>
      <c r="L1756" s="225"/>
      <c r="M1756" s="226"/>
      <c r="N1756" s="227"/>
      <c r="O1756" s="227"/>
      <c r="P1756" s="227"/>
      <c r="Q1756" s="227"/>
      <c r="R1756" s="227"/>
      <c r="S1756" s="227"/>
      <c r="T1756" s="228"/>
      <c r="AT1756" s="229" t="s">
        <v>247</v>
      </c>
      <c r="AU1756" s="229" t="s">
        <v>261</v>
      </c>
      <c r="AV1756" s="13" t="s">
        <v>81</v>
      </c>
      <c r="AW1756" s="13" t="s">
        <v>37</v>
      </c>
      <c r="AX1756" s="13" t="s">
        <v>73</v>
      </c>
      <c r="AY1756" s="229" t="s">
        <v>238</v>
      </c>
    </row>
    <row r="1757" spans="2:65" s="1" customFormat="1" ht="22.5" customHeight="1">
      <c r="B1757" s="35"/>
      <c r="C1757" s="194" t="s">
        <v>1673</v>
      </c>
      <c r="D1757" s="194" t="s">
        <v>240</v>
      </c>
      <c r="E1757" s="195" t="s">
        <v>1674</v>
      </c>
      <c r="F1757" s="196" t="s">
        <v>1675</v>
      </c>
      <c r="G1757" s="197" t="s">
        <v>375</v>
      </c>
      <c r="H1757" s="198">
        <v>3458.393</v>
      </c>
      <c r="I1757" s="199"/>
      <c r="J1757" s="200">
        <f>ROUND(I1757*H1757,2)</f>
        <v>0</v>
      </c>
      <c r="K1757" s="196" t="s">
        <v>244</v>
      </c>
      <c r="L1757" s="55"/>
      <c r="M1757" s="201" t="s">
        <v>20</v>
      </c>
      <c r="N1757" s="202" t="s">
        <v>44</v>
      </c>
      <c r="O1757" s="36"/>
      <c r="P1757" s="203">
        <f>O1757*H1757</f>
        <v>0</v>
      </c>
      <c r="Q1757" s="203">
        <v>1.32E-2</v>
      </c>
      <c r="R1757" s="203">
        <f>Q1757*H1757</f>
        <v>45.650787600000001</v>
      </c>
      <c r="S1757" s="203">
        <v>0</v>
      </c>
      <c r="T1757" s="204">
        <f>S1757*H1757</f>
        <v>0</v>
      </c>
      <c r="AR1757" s="18" t="s">
        <v>245</v>
      </c>
      <c r="AT1757" s="18" t="s">
        <v>240</v>
      </c>
      <c r="AU1757" s="18" t="s">
        <v>261</v>
      </c>
      <c r="AY1757" s="18" t="s">
        <v>238</v>
      </c>
      <c r="BE1757" s="205">
        <f>IF(N1757="základní",J1757,0)</f>
        <v>0</v>
      </c>
      <c r="BF1757" s="205">
        <f>IF(N1757="snížená",J1757,0)</f>
        <v>0</v>
      </c>
      <c r="BG1757" s="205">
        <f>IF(N1757="zákl. přenesená",J1757,0)</f>
        <v>0</v>
      </c>
      <c r="BH1757" s="205">
        <f>IF(N1757="sníž. přenesená",J1757,0)</f>
        <v>0</v>
      </c>
      <c r="BI1757" s="205">
        <f>IF(N1757="nulová",J1757,0)</f>
        <v>0</v>
      </c>
      <c r="BJ1757" s="18" t="s">
        <v>22</v>
      </c>
      <c r="BK1757" s="205">
        <f>ROUND(I1757*H1757,2)</f>
        <v>0</v>
      </c>
      <c r="BL1757" s="18" t="s">
        <v>245</v>
      </c>
      <c r="BM1757" s="18" t="s">
        <v>1676</v>
      </c>
    </row>
    <row r="1758" spans="2:65" s="12" customFormat="1" ht="27">
      <c r="B1758" s="206"/>
      <c r="C1758" s="207"/>
      <c r="D1758" s="208" t="s">
        <v>247</v>
      </c>
      <c r="E1758" s="209" t="s">
        <v>20</v>
      </c>
      <c r="F1758" s="210" t="s">
        <v>1522</v>
      </c>
      <c r="G1758" s="207"/>
      <c r="H1758" s="211" t="s">
        <v>20</v>
      </c>
      <c r="I1758" s="212"/>
      <c r="J1758" s="207"/>
      <c r="K1758" s="207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247</v>
      </c>
      <c r="AU1758" s="217" t="s">
        <v>261</v>
      </c>
      <c r="AV1758" s="12" t="s">
        <v>22</v>
      </c>
      <c r="AW1758" s="12" t="s">
        <v>37</v>
      </c>
      <c r="AX1758" s="12" t="s">
        <v>73</v>
      </c>
      <c r="AY1758" s="217" t="s">
        <v>238</v>
      </c>
    </row>
    <row r="1759" spans="2:65" s="12" customFormat="1" ht="13.5">
      <c r="B1759" s="206"/>
      <c r="C1759" s="207"/>
      <c r="D1759" s="208" t="s">
        <v>247</v>
      </c>
      <c r="E1759" s="209" t="s">
        <v>20</v>
      </c>
      <c r="F1759" s="210" t="s">
        <v>249</v>
      </c>
      <c r="G1759" s="207"/>
      <c r="H1759" s="211" t="s">
        <v>20</v>
      </c>
      <c r="I1759" s="212"/>
      <c r="J1759" s="207"/>
      <c r="K1759" s="207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247</v>
      </c>
      <c r="AU1759" s="217" t="s">
        <v>261</v>
      </c>
      <c r="AV1759" s="12" t="s">
        <v>22</v>
      </c>
      <c r="AW1759" s="12" t="s">
        <v>37</v>
      </c>
      <c r="AX1759" s="12" t="s">
        <v>73</v>
      </c>
      <c r="AY1759" s="217" t="s">
        <v>238</v>
      </c>
    </row>
    <row r="1760" spans="2:65" s="12" customFormat="1" ht="13.5">
      <c r="B1760" s="206"/>
      <c r="C1760" s="207"/>
      <c r="D1760" s="208" t="s">
        <v>247</v>
      </c>
      <c r="E1760" s="209" t="s">
        <v>20</v>
      </c>
      <c r="F1760" s="210" t="s">
        <v>1677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247</v>
      </c>
      <c r="AU1760" s="217" t="s">
        <v>261</v>
      </c>
      <c r="AV1760" s="12" t="s">
        <v>22</v>
      </c>
      <c r="AW1760" s="12" t="s">
        <v>37</v>
      </c>
      <c r="AX1760" s="12" t="s">
        <v>73</v>
      </c>
      <c r="AY1760" s="217" t="s">
        <v>238</v>
      </c>
    </row>
    <row r="1761" spans="2:51" s="12" customFormat="1" ht="13.5">
      <c r="B1761" s="206"/>
      <c r="C1761" s="207"/>
      <c r="D1761" s="208" t="s">
        <v>247</v>
      </c>
      <c r="E1761" s="209" t="s">
        <v>20</v>
      </c>
      <c r="F1761" s="210" t="s">
        <v>249</v>
      </c>
      <c r="G1761" s="207"/>
      <c r="H1761" s="211" t="s">
        <v>20</v>
      </c>
      <c r="I1761" s="212"/>
      <c r="J1761" s="207"/>
      <c r="K1761" s="207"/>
      <c r="L1761" s="213"/>
      <c r="M1761" s="214"/>
      <c r="N1761" s="215"/>
      <c r="O1761" s="215"/>
      <c r="P1761" s="215"/>
      <c r="Q1761" s="215"/>
      <c r="R1761" s="215"/>
      <c r="S1761" s="215"/>
      <c r="T1761" s="216"/>
      <c r="AT1761" s="217" t="s">
        <v>247</v>
      </c>
      <c r="AU1761" s="217" t="s">
        <v>261</v>
      </c>
      <c r="AV1761" s="12" t="s">
        <v>22</v>
      </c>
      <c r="AW1761" s="12" t="s">
        <v>37</v>
      </c>
      <c r="AX1761" s="12" t="s">
        <v>73</v>
      </c>
      <c r="AY1761" s="217" t="s">
        <v>238</v>
      </c>
    </row>
    <row r="1762" spans="2:51" s="12" customFormat="1" ht="13.5">
      <c r="B1762" s="206"/>
      <c r="C1762" s="207"/>
      <c r="D1762" s="208" t="s">
        <v>247</v>
      </c>
      <c r="E1762" s="209" t="s">
        <v>20</v>
      </c>
      <c r="F1762" s="210" t="s">
        <v>1523</v>
      </c>
      <c r="G1762" s="207"/>
      <c r="H1762" s="211" t="s">
        <v>20</v>
      </c>
      <c r="I1762" s="212"/>
      <c r="J1762" s="207"/>
      <c r="K1762" s="207"/>
      <c r="L1762" s="213"/>
      <c r="M1762" s="214"/>
      <c r="N1762" s="215"/>
      <c r="O1762" s="215"/>
      <c r="P1762" s="215"/>
      <c r="Q1762" s="215"/>
      <c r="R1762" s="215"/>
      <c r="S1762" s="215"/>
      <c r="T1762" s="216"/>
      <c r="AT1762" s="217" t="s">
        <v>247</v>
      </c>
      <c r="AU1762" s="217" t="s">
        <v>261</v>
      </c>
      <c r="AV1762" s="12" t="s">
        <v>22</v>
      </c>
      <c r="AW1762" s="12" t="s">
        <v>37</v>
      </c>
      <c r="AX1762" s="12" t="s">
        <v>73</v>
      </c>
      <c r="AY1762" s="217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1569</v>
      </c>
      <c r="G1763" s="219"/>
      <c r="H1763" s="232">
        <v>50.79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1571</v>
      </c>
      <c r="G1764" s="219"/>
      <c r="H1764" s="232">
        <v>19.899000000000001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1572</v>
      </c>
      <c r="G1765" s="219"/>
      <c r="H1765" s="232">
        <v>19.233000000000001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1574</v>
      </c>
      <c r="G1766" s="219"/>
      <c r="H1766" s="232">
        <v>48.378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1678</v>
      </c>
      <c r="G1767" s="219"/>
      <c r="H1767" s="232">
        <v>2.7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13.5">
      <c r="B1768" s="218"/>
      <c r="C1768" s="219"/>
      <c r="D1768" s="208" t="s">
        <v>247</v>
      </c>
      <c r="E1768" s="230" t="s">
        <v>20</v>
      </c>
      <c r="F1768" s="231" t="s">
        <v>1584</v>
      </c>
      <c r="G1768" s="219"/>
      <c r="H1768" s="232">
        <v>28.077000000000002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1585</v>
      </c>
      <c r="G1769" s="219"/>
      <c r="H1769" s="232">
        <v>28.077000000000002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27">
      <c r="B1770" s="218"/>
      <c r="C1770" s="219"/>
      <c r="D1770" s="208" t="s">
        <v>247</v>
      </c>
      <c r="E1770" s="230" t="s">
        <v>20</v>
      </c>
      <c r="F1770" s="231" t="s">
        <v>1588</v>
      </c>
      <c r="G1770" s="219"/>
      <c r="H1770" s="232">
        <v>73.98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13.5">
      <c r="B1771" s="218"/>
      <c r="C1771" s="219"/>
      <c r="D1771" s="208" t="s">
        <v>247</v>
      </c>
      <c r="E1771" s="230" t="s">
        <v>20</v>
      </c>
      <c r="F1771" s="231" t="s">
        <v>1589</v>
      </c>
      <c r="G1771" s="219"/>
      <c r="H1771" s="232">
        <v>32.49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27">
      <c r="B1772" s="218"/>
      <c r="C1772" s="219"/>
      <c r="D1772" s="208" t="s">
        <v>247</v>
      </c>
      <c r="E1772" s="230" t="s">
        <v>20</v>
      </c>
      <c r="F1772" s="231" t="s">
        <v>1591</v>
      </c>
      <c r="G1772" s="219"/>
      <c r="H1772" s="232">
        <v>57.222999999999999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27">
      <c r="B1773" s="218"/>
      <c r="C1773" s="219"/>
      <c r="D1773" s="208" t="s">
        <v>247</v>
      </c>
      <c r="E1773" s="230" t="s">
        <v>20</v>
      </c>
      <c r="F1773" s="231" t="s">
        <v>1593</v>
      </c>
      <c r="G1773" s="219"/>
      <c r="H1773" s="232">
        <v>85.8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1596</v>
      </c>
      <c r="G1774" s="219"/>
      <c r="H1774" s="232">
        <v>76.739999999999995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1598</v>
      </c>
      <c r="G1775" s="219"/>
      <c r="H1775" s="232">
        <v>85.203000000000003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1605</v>
      </c>
      <c r="G1776" s="219"/>
      <c r="H1776" s="232">
        <v>78.027000000000001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1606</v>
      </c>
      <c r="G1777" s="219"/>
      <c r="H1777" s="232">
        <v>105.604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1607</v>
      </c>
      <c r="G1778" s="219"/>
      <c r="H1778" s="232">
        <v>217.32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3" customFormat="1" ht="13.5">
      <c r="B1779" s="218"/>
      <c r="C1779" s="219"/>
      <c r="D1779" s="208" t="s">
        <v>247</v>
      </c>
      <c r="E1779" s="230" t="s">
        <v>20</v>
      </c>
      <c r="F1779" s="231" t="s">
        <v>1608</v>
      </c>
      <c r="G1779" s="219"/>
      <c r="H1779" s="232">
        <v>237.94200000000001</v>
      </c>
      <c r="I1779" s="224"/>
      <c r="J1779" s="219"/>
      <c r="K1779" s="219"/>
      <c r="L1779" s="225"/>
      <c r="M1779" s="226"/>
      <c r="N1779" s="227"/>
      <c r="O1779" s="227"/>
      <c r="P1779" s="227"/>
      <c r="Q1779" s="227"/>
      <c r="R1779" s="227"/>
      <c r="S1779" s="227"/>
      <c r="T1779" s="228"/>
      <c r="AT1779" s="229" t="s">
        <v>247</v>
      </c>
      <c r="AU1779" s="229" t="s">
        <v>261</v>
      </c>
      <c r="AV1779" s="13" t="s">
        <v>81</v>
      </c>
      <c r="AW1779" s="13" t="s">
        <v>37</v>
      </c>
      <c r="AX1779" s="13" t="s">
        <v>73</v>
      </c>
      <c r="AY1779" s="229" t="s">
        <v>238</v>
      </c>
    </row>
    <row r="1780" spans="2:51" s="13" customFormat="1" ht="13.5">
      <c r="B1780" s="218"/>
      <c r="C1780" s="219"/>
      <c r="D1780" s="208" t="s">
        <v>247</v>
      </c>
      <c r="E1780" s="230" t="s">
        <v>20</v>
      </c>
      <c r="F1780" s="231" t="s">
        <v>1609</v>
      </c>
      <c r="G1780" s="219"/>
      <c r="H1780" s="232">
        <v>64.037999999999997</v>
      </c>
      <c r="I1780" s="224"/>
      <c r="J1780" s="219"/>
      <c r="K1780" s="219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247</v>
      </c>
      <c r="AU1780" s="229" t="s">
        <v>261</v>
      </c>
      <c r="AV1780" s="13" t="s">
        <v>81</v>
      </c>
      <c r="AW1780" s="13" t="s">
        <v>37</v>
      </c>
      <c r="AX1780" s="13" t="s">
        <v>73</v>
      </c>
      <c r="AY1780" s="229" t="s">
        <v>238</v>
      </c>
    </row>
    <row r="1781" spans="2:51" s="12" customFormat="1" ht="13.5">
      <c r="B1781" s="206"/>
      <c r="C1781" s="207"/>
      <c r="D1781" s="208" t="s">
        <v>247</v>
      </c>
      <c r="E1781" s="209" t="s">
        <v>20</v>
      </c>
      <c r="F1781" s="210" t="s">
        <v>249</v>
      </c>
      <c r="G1781" s="207"/>
      <c r="H1781" s="211" t="s">
        <v>20</v>
      </c>
      <c r="I1781" s="212"/>
      <c r="J1781" s="207"/>
      <c r="K1781" s="207"/>
      <c r="L1781" s="213"/>
      <c r="M1781" s="214"/>
      <c r="N1781" s="215"/>
      <c r="O1781" s="215"/>
      <c r="P1781" s="215"/>
      <c r="Q1781" s="215"/>
      <c r="R1781" s="215"/>
      <c r="S1781" s="215"/>
      <c r="T1781" s="216"/>
      <c r="AT1781" s="217" t="s">
        <v>247</v>
      </c>
      <c r="AU1781" s="217" t="s">
        <v>261</v>
      </c>
      <c r="AV1781" s="12" t="s">
        <v>22</v>
      </c>
      <c r="AW1781" s="12" t="s">
        <v>37</v>
      </c>
      <c r="AX1781" s="12" t="s">
        <v>73</v>
      </c>
      <c r="AY1781" s="217" t="s">
        <v>238</v>
      </c>
    </row>
    <row r="1782" spans="2:51" s="12" customFormat="1" ht="13.5">
      <c r="B1782" s="206"/>
      <c r="C1782" s="207"/>
      <c r="D1782" s="208" t="s">
        <v>247</v>
      </c>
      <c r="E1782" s="209" t="s">
        <v>20</v>
      </c>
      <c r="F1782" s="210" t="s">
        <v>1527</v>
      </c>
      <c r="G1782" s="207"/>
      <c r="H1782" s="211" t="s">
        <v>20</v>
      </c>
      <c r="I1782" s="212"/>
      <c r="J1782" s="207"/>
      <c r="K1782" s="207"/>
      <c r="L1782" s="213"/>
      <c r="M1782" s="214"/>
      <c r="N1782" s="215"/>
      <c r="O1782" s="215"/>
      <c r="P1782" s="215"/>
      <c r="Q1782" s="215"/>
      <c r="R1782" s="215"/>
      <c r="S1782" s="215"/>
      <c r="T1782" s="216"/>
      <c r="AT1782" s="217" t="s">
        <v>247</v>
      </c>
      <c r="AU1782" s="217" t="s">
        <v>261</v>
      </c>
      <c r="AV1782" s="12" t="s">
        <v>22</v>
      </c>
      <c r="AW1782" s="12" t="s">
        <v>37</v>
      </c>
      <c r="AX1782" s="12" t="s">
        <v>73</v>
      </c>
      <c r="AY1782" s="217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1679</v>
      </c>
      <c r="G1783" s="219"/>
      <c r="H1783" s="232">
        <v>4.7549999999999999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1613</v>
      </c>
      <c r="G1784" s="219"/>
      <c r="H1784" s="232">
        <v>30.85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1614</v>
      </c>
      <c r="G1785" s="219"/>
      <c r="H1785" s="232">
        <v>17.45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13.5">
      <c r="B1786" s="218"/>
      <c r="C1786" s="219"/>
      <c r="D1786" s="208" t="s">
        <v>247</v>
      </c>
      <c r="E1786" s="230" t="s">
        <v>20</v>
      </c>
      <c r="F1786" s="231" t="s">
        <v>1615</v>
      </c>
      <c r="G1786" s="219"/>
      <c r="H1786" s="232">
        <v>17.45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1616</v>
      </c>
      <c r="G1787" s="219"/>
      <c r="H1787" s="232">
        <v>28.2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1617</v>
      </c>
      <c r="G1788" s="219"/>
      <c r="H1788" s="232">
        <v>42.604999999999997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13.5">
      <c r="B1789" s="218"/>
      <c r="C1789" s="219"/>
      <c r="D1789" s="208" t="s">
        <v>247</v>
      </c>
      <c r="E1789" s="230" t="s">
        <v>20</v>
      </c>
      <c r="F1789" s="231" t="s">
        <v>1618</v>
      </c>
      <c r="G1789" s="219"/>
      <c r="H1789" s="232">
        <v>20.495000000000001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1619</v>
      </c>
      <c r="G1790" s="219"/>
      <c r="H1790" s="232">
        <v>20.89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27">
      <c r="B1791" s="218"/>
      <c r="C1791" s="219"/>
      <c r="D1791" s="208" t="s">
        <v>247</v>
      </c>
      <c r="E1791" s="230" t="s">
        <v>20</v>
      </c>
      <c r="F1791" s="231" t="s">
        <v>1620</v>
      </c>
      <c r="G1791" s="219"/>
      <c r="H1791" s="232">
        <v>130.935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1621</v>
      </c>
      <c r="G1792" s="219"/>
      <c r="H1792" s="232">
        <v>42.185000000000002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51" s="13" customFormat="1" ht="13.5">
      <c r="B1793" s="218"/>
      <c r="C1793" s="219"/>
      <c r="D1793" s="208" t="s">
        <v>247</v>
      </c>
      <c r="E1793" s="230" t="s">
        <v>20</v>
      </c>
      <c r="F1793" s="231" t="s">
        <v>1622</v>
      </c>
      <c r="G1793" s="219"/>
      <c r="H1793" s="232">
        <v>38.744999999999997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51" s="13" customFormat="1" ht="13.5">
      <c r="B1794" s="218"/>
      <c r="C1794" s="219"/>
      <c r="D1794" s="208" t="s">
        <v>247</v>
      </c>
      <c r="E1794" s="230" t="s">
        <v>20</v>
      </c>
      <c r="F1794" s="231" t="s">
        <v>1623</v>
      </c>
      <c r="G1794" s="219"/>
      <c r="H1794" s="232">
        <v>36.805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51" s="13" customFormat="1" ht="13.5">
      <c r="B1795" s="218"/>
      <c r="C1795" s="219"/>
      <c r="D1795" s="208" t="s">
        <v>247</v>
      </c>
      <c r="E1795" s="230" t="s">
        <v>20</v>
      </c>
      <c r="F1795" s="231" t="s">
        <v>1625</v>
      </c>
      <c r="G1795" s="219"/>
      <c r="H1795" s="232">
        <v>98.03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51" s="13" customFormat="1" ht="13.5">
      <c r="B1796" s="218"/>
      <c r="C1796" s="219"/>
      <c r="D1796" s="208" t="s">
        <v>247</v>
      </c>
      <c r="E1796" s="230" t="s">
        <v>20</v>
      </c>
      <c r="F1796" s="231" t="s">
        <v>1627</v>
      </c>
      <c r="G1796" s="219"/>
      <c r="H1796" s="232">
        <v>40.5</v>
      </c>
      <c r="I1796" s="224"/>
      <c r="J1796" s="219"/>
      <c r="K1796" s="219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247</v>
      </c>
      <c r="AU1796" s="229" t="s">
        <v>261</v>
      </c>
      <c r="AV1796" s="13" t="s">
        <v>81</v>
      </c>
      <c r="AW1796" s="13" t="s">
        <v>37</v>
      </c>
      <c r="AX1796" s="13" t="s">
        <v>73</v>
      </c>
      <c r="AY1796" s="229" t="s">
        <v>238</v>
      </c>
    </row>
    <row r="1797" spans="2:51" s="13" customFormat="1" ht="13.5">
      <c r="B1797" s="218"/>
      <c r="C1797" s="219"/>
      <c r="D1797" s="208" t="s">
        <v>247</v>
      </c>
      <c r="E1797" s="230" t="s">
        <v>20</v>
      </c>
      <c r="F1797" s="231" t="s">
        <v>1633</v>
      </c>
      <c r="G1797" s="219"/>
      <c r="H1797" s="232">
        <v>115.2</v>
      </c>
      <c r="I1797" s="224"/>
      <c r="J1797" s="219"/>
      <c r="K1797" s="219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247</v>
      </c>
      <c r="AU1797" s="229" t="s">
        <v>261</v>
      </c>
      <c r="AV1797" s="13" t="s">
        <v>81</v>
      </c>
      <c r="AW1797" s="13" t="s">
        <v>37</v>
      </c>
      <c r="AX1797" s="13" t="s">
        <v>73</v>
      </c>
      <c r="AY1797" s="229" t="s">
        <v>238</v>
      </c>
    </row>
    <row r="1798" spans="2:51" s="13" customFormat="1" ht="13.5">
      <c r="B1798" s="218"/>
      <c r="C1798" s="219"/>
      <c r="D1798" s="208" t="s">
        <v>247</v>
      </c>
      <c r="E1798" s="230" t="s">
        <v>20</v>
      </c>
      <c r="F1798" s="231" t="s">
        <v>1634</v>
      </c>
      <c r="G1798" s="219"/>
      <c r="H1798" s="232">
        <v>73.748000000000005</v>
      </c>
      <c r="I1798" s="224"/>
      <c r="J1798" s="219"/>
      <c r="K1798" s="219"/>
      <c r="L1798" s="225"/>
      <c r="M1798" s="226"/>
      <c r="N1798" s="227"/>
      <c r="O1798" s="227"/>
      <c r="P1798" s="227"/>
      <c r="Q1798" s="227"/>
      <c r="R1798" s="227"/>
      <c r="S1798" s="227"/>
      <c r="T1798" s="228"/>
      <c r="AT1798" s="229" t="s">
        <v>247</v>
      </c>
      <c r="AU1798" s="229" t="s">
        <v>261</v>
      </c>
      <c r="AV1798" s="13" t="s">
        <v>81</v>
      </c>
      <c r="AW1798" s="13" t="s">
        <v>37</v>
      </c>
      <c r="AX1798" s="13" t="s">
        <v>73</v>
      </c>
      <c r="AY1798" s="229" t="s">
        <v>238</v>
      </c>
    </row>
    <row r="1799" spans="2:51" s="13" customFormat="1" ht="13.5">
      <c r="B1799" s="218"/>
      <c r="C1799" s="219"/>
      <c r="D1799" s="208" t="s">
        <v>247</v>
      </c>
      <c r="E1799" s="230" t="s">
        <v>20</v>
      </c>
      <c r="F1799" s="231" t="s">
        <v>1635</v>
      </c>
      <c r="G1799" s="219"/>
      <c r="H1799" s="232">
        <v>25.625</v>
      </c>
      <c r="I1799" s="224"/>
      <c r="J1799" s="219"/>
      <c r="K1799" s="219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247</v>
      </c>
      <c r="AU1799" s="229" t="s">
        <v>261</v>
      </c>
      <c r="AV1799" s="13" t="s">
        <v>81</v>
      </c>
      <c r="AW1799" s="13" t="s">
        <v>37</v>
      </c>
      <c r="AX1799" s="13" t="s">
        <v>73</v>
      </c>
      <c r="AY1799" s="229" t="s">
        <v>238</v>
      </c>
    </row>
    <row r="1800" spans="2:51" s="13" customFormat="1" ht="13.5">
      <c r="B1800" s="218"/>
      <c r="C1800" s="219"/>
      <c r="D1800" s="208" t="s">
        <v>247</v>
      </c>
      <c r="E1800" s="230" t="s">
        <v>20</v>
      </c>
      <c r="F1800" s="231" t="s">
        <v>1636</v>
      </c>
      <c r="G1800" s="219"/>
      <c r="H1800" s="232">
        <v>80.5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51" s="13" customFormat="1" ht="13.5">
      <c r="B1801" s="218"/>
      <c r="C1801" s="219"/>
      <c r="D1801" s="208" t="s">
        <v>247</v>
      </c>
      <c r="E1801" s="230" t="s">
        <v>20</v>
      </c>
      <c r="F1801" s="231" t="s">
        <v>1637</v>
      </c>
      <c r="G1801" s="219"/>
      <c r="H1801" s="232">
        <v>81.144999999999996</v>
      </c>
      <c r="I1801" s="224"/>
      <c r="J1801" s="219"/>
      <c r="K1801" s="219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247</v>
      </c>
      <c r="AU1801" s="229" t="s">
        <v>261</v>
      </c>
      <c r="AV1801" s="13" t="s">
        <v>81</v>
      </c>
      <c r="AW1801" s="13" t="s">
        <v>37</v>
      </c>
      <c r="AX1801" s="13" t="s">
        <v>73</v>
      </c>
      <c r="AY1801" s="229" t="s">
        <v>238</v>
      </c>
    </row>
    <row r="1802" spans="2:51" s="13" customFormat="1" ht="13.5">
      <c r="B1802" s="218"/>
      <c r="C1802" s="219"/>
      <c r="D1802" s="208" t="s">
        <v>247</v>
      </c>
      <c r="E1802" s="230" t="s">
        <v>20</v>
      </c>
      <c r="F1802" s="231" t="s">
        <v>1639</v>
      </c>
      <c r="G1802" s="219"/>
      <c r="H1802" s="232">
        <v>61.02</v>
      </c>
      <c r="I1802" s="224"/>
      <c r="J1802" s="219"/>
      <c r="K1802" s="219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247</v>
      </c>
      <c r="AU1802" s="229" t="s">
        <v>261</v>
      </c>
      <c r="AV1802" s="13" t="s">
        <v>81</v>
      </c>
      <c r="AW1802" s="13" t="s">
        <v>37</v>
      </c>
      <c r="AX1802" s="13" t="s">
        <v>73</v>
      </c>
      <c r="AY1802" s="229" t="s">
        <v>238</v>
      </c>
    </row>
    <row r="1803" spans="2:51" s="13" customFormat="1" ht="13.5">
      <c r="B1803" s="218"/>
      <c r="C1803" s="219"/>
      <c r="D1803" s="208" t="s">
        <v>247</v>
      </c>
      <c r="E1803" s="230" t="s">
        <v>20</v>
      </c>
      <c r="F1803" s="231" t="s">
        <v>1640</v>
      </c>
      <c r="G1803" s="219"/>
      <c r="H1803" s="232">
        <v>66.73</v>
      </c>
      <c r="I1803" s="224"/>
      <c r="J1803" s="219"/>
      <c r="K1803" s="219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247</v>
      </c>
      <c r="AU1803" s="229" t="s">
        <v>261</v>
      </c>
      <c r="AV1803" s="13" t="s">
        <v>81</v>
      </c>
      <c r="AW1803" s="13" t="s">
        <v>37</v>
      </c>
      <c r="AX1803" s="13" t="s">
        <v>73</v>
      </c>
      <c r="AY1803" s="229" t="s">
        <v>238</v>
      </c>
    </row>
    <row r="1804" spans="2:51" s="13" customFormat="1" ht="13.5">
      <c r="B1804" s="218"/>
      <c r="C1804" s="219"/>
      <c r="D1804" s="208" t="s">
        <v>247</v>
      </c>
      <c r="E1804" s="230" t="s">
        <v>20</v>
      </c>
      <c r="F1804" s="231" t="s">
        <v>1643</v>
      </c>
      <c r="G1804" s="219"/>
      <c r="H1804" s="232">
        <v>32.545000000000002</v>
      </c>
      <c r="I1804" s="224"/>
      <c r="J1804" s="219"/>
      <c r="K1804" s="219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247</v>
      </c>
      <c r="AU1804" s="229" t="s">
        <v>261</v>
      </c>
      <c r="AV1804" s="13" t="s">
        <v>81</v>
      </c>
      <c r="AW1804" s="13" t="s">
        <v>37</v>
      </c>
      <c r="AX1804" s="13" t="s">
        <v>73</v>
      </c>
      <c r="AY1804" s="229" t="s">
        <v>238</v>
      </c>
    </row>
    <row r="1805" spans="2:51" s="13" customFormat="1" ht="13.5">
      <c r="B1805" s="218"/>
      <c r="C1805" s="219"/>
      <c r="D1805" s="208" t="s">
        <v>247</v>
      </c>
      <c r="E1805" s="230" t="s">
        <v>20</v>
      </c>
      <c r="F1805" s="231" t="s">
        <v>1646</v>
      </c>
      <c r="G1805" s="219"/>
      <c r="H1805" s="232">
        <v>66.73</v>
      </c>
      <c r="I1805" s="224"/>
      <c r="J1805" s="219"/>
      <c r="K1805" s="219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247</v>
      </c>
      <c r="AU1805" s="229" t="s">
        <v>261</v>
      </c>
      <c r="AV1805" s="13" t="s">
        <v>81</v>
      </c>
      <c r="AW1805" s="13" t="s">
        <v>37</v>
      </c>
      <c r="AX1805" s="13" t="s">
        <v>73</v>
      </c>
      <c r="AY1805" s="229" t="s">
        <v>238</v>
      </c>
    </row>
    <row r="1806" spans="2:51" s="13" customFormat="1" ht="13.5">
      <c r="B1806" s="218"/>
      <c r="C1806" s="219"/>
      <c r="D1806" s="208" t="s">
        <v>247</v>
      </c>
      <c r="E1806" s="230" t="s">
        <v>20</v>
      </c>
      <c r="F1806" s="231" t="s">
        <v>1647</v>
      </c>
      <c r="G1806" s="219"/>
      <c r="H1806" s="232">
        <v>61.02</v>
      </c>
      <c r="I1806" s="224"/>
      <c r="J1806" s="219"/>
      <c r="K1806" s="219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247</v>
      </c>
      <c r="AU1806" s="229" t="s">
        <v>261</v>
      </c>
      <c r="AV1806" s="13" t="s">
        <v>81</v>
      </c>
      <c r="AW1806" s="13" t="s">
        <v>37</v>
      </c>
      <c r="AX1806" s="13" t="s">
        <v>73</v>
      </c>
      <c r="AY1806" s="229" t="s">
        <v>238</v>
      </c>
    </row>
    <row r="1807" spans="2:51" s="13" customFormat="1" ht="13.5">
      <c r="B1807" s="218"/>
      <c r="C1807" s="219"/>
      <c r="D1807" s="208" t="s">
        <v>247</v>
      </c>
      <c r="E1807" s="230" t="s">
        <v>20</v>
      </c>
      <c r="F1807" s="231" t="s">
        <v>1649</v>
      </c>
      <c r="G1807" s="219"/>
      <c r="H1807" s="232">
        <v>26.553999999999998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51" s="13" customFormat="1" ht="13.5">
      <c r="B1808" s="218"/>
      <c r="C1808" s="219"/>
      <c r="D1808" s="208" t="s">
        <v>247</v>
      </c>
      <c r="E1808" s="230" t="s">
        <v>20</v>
      </c>
      <c r="F1808" s="231" t="s">
        <v>1680</v>
      </c>
      <c r="G1808" s="219"/>
      <c r="H1808" s="232">
        <v>3.8250000000000002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65" s="13" customFormat="1" ht="13.5">
      <c r="B1809" s="218"/>
      <c r="C1809" s="219"/>
      <c r="D1809" s="208" t="s">
        <v>247</v>
      </c>
      <c r="E1809" s="230" t="s">
        <v>20</v>
      </c>
      <c r="F1809" s="231" t="s">
        <v>1681</v>
      </c>
      <c r="G1809" s="219"/>
      <c r="H1809" s="232">
        <v>4.2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65" s="13" customFormat="1" ht="13.5">
      <c r="B1810" s="218"/>
      <c r="C1810" s="219"/>
      <c r="D1810" s="208" t="s">
        <v>247</v>
      </c>
      <c r="E1810" s="230" t="s">
        <v>20</v>
      </c>
      <c r="F1810" s="231" t="s">
        <v>1656</v>
      </c>
      <c r="G1810" s="219"/>
      <c r="H1810" s="232">
        <v>83.905000000000001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65" s="13" customFormat="1" ht="27">
      <c r="B1811" s="218"/>
      <c r="C1811" s="219"/>
      <c r="D1811" s="208" t="s">
        <v>247</v>
      </c>
      <c r="E1811" s="230" t="s">
        <v>20</v>
      </c>
      <c r="F1811" s="231" t="s">
        <v>1657</v>
      </c>
      <c r="G1811" s="219"/>
      <c r="H1811" s="232">
        <v>266.44200000000001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65" s="13" customFormat="1" ht="13.5">
      <c r="B1812" s="218"/>
      <c r="C1812" s="219"/>
      <c r="D1812" s="208" t="s">
        <v>247</v>
      </c>
      <c r="E1812" s="230" t="s">
        <v>20</v>
      </c>
      <c r="F1812" s="231" t="s">
        <v>1658</v>
      </c>
      <c r="G1812" s="219"/>
      <c r="H1812" s="232">
        <v>65.02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65" s="13" customFormat="1" ht="13.5">
      <c r="B1813" s="218"/>
      <c r="C1813" s="219"/>
      <c r="D1813" s="208" t="s">
        <v>247</v>
      </c>
      <c r="E1813" s="230" t="s">
        <v>20</v>
      </c>
      <c r="F1813" s="231" t="s">
        <v>1659</v>
      </c>
      <c r="G1813" s="219"/>
      <c r="H1813" s="232">
        <v>48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65" s="13" customFormat="1" ht="13.5">
      <c r="B1814" s="218"/>
      <c r="C1814" s="219"/>
      <c r="D1814" s="208" t="s">
        <v>247</v>
      </c>
      <c r="E1814" s="230" t="s">
        <v>20</v>
      </c>
      <c r="F1814" s="231" t="s">
        <v>1661</v>
      </c>
      <c r="G1814" s="219"/>
      <c r="H1814" s="232">
        <v>46.61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65" s="13" customFormat="1" ht="13.5">
      <c r="B1815" s="218"/>
      <c r="C1815" s="219"/>
      <c r="D1815" s="208" t="s">
        <v>247</v>
      </c>
      <c r="E1815" s="230" t="s">
        <v>20</v>
      </c>
      <c r="F1815" s="231" t="s">
        <v>1662</v>
      </c>
      <c r="G1815" s="219"/>
      <c r="H1815" s="232">
        <v>30.35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65" s="13" customFormat="1" ht="13.5">
      <c r="B1816" s="218"/>
      <c r="C1816" s="219"/>
      <c r="D1816" s="208" t="s">
        <v>247</v>
      </c>
      <c r="E1816" s="230" t="s">
        <v>20</v>
      </c>
      <c r="F1816" s="231" t="s">
        <v>1663</v>
      </c>
      <c r="G1816" s="219"/>
      <c r="H1816" s="232">
        <v>75.77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65" s="13" customFormat="1" ht="13.5">
      <c r="B1817" s="218"/>
      <c r="C1817" s="219"/>
      <c r="D1817" s="208" t="s">
        <v>247</v>
      </c>
      <c r="E1817" s="230" t="s">
        <v>20</v>
      </c>
      <c r="F1817" s="231" t="s">
        <v>1664</v>
      </c>
      <c r="G1817" s="219"/>
      <c r="H1817" s="232">
        <v>81.575000000000003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65" s="13" customFormat="1" ht="27">
      <c r="B1818" s="218"/>
      <c r="C1818" s="219"/>
      <c r="D1818" s="208" t="s">
        <v>247</v>
      </c>
      <c r="E1818" s="230" t="s">
        <v>20</v>
      </c>
      <c r="F1818" s="231" t="s">
        <v>1665</v>
      </c>
      <c r="G1818" s="219"/>
      <c r="H1818" s="232">
        <v>130.71799999999999</v>
      </c>
      <c r="I1818" s="224"/>
      <c r="J1818" s="219"/>
      <c r="K1818" s="219"/>
      <c r="L1818" s="225"/>
      <c r="M1818" s="226"/>
      <c r="N1818" s="227"/>
      <c r="O1818" s="227"/>
      <c r="P1818" s="227"/>
      <c r="Q1818" s="227"/>
      <c r="R1818" s="227"/>
      <c r="S1818" s="227"/>
      <c r="T1818" s="228"/>
      <c r="AT1818" s="229" t="s">
        <v>247</v>
      </c>
      <c r="AU1818" s="229" t="s">
        <v>261</v>
      </c>
      <c r="AV1818" s="13" t="s">
        <v>81</v>
      </c>
      <c r="AW1818" s="13" t="s">
        <v>37</v>
      </c>
      <c r="AX1818" s="13" t="s">
        <v>73</v>
      </c>
      <c r="AY1818" s="229" t="s">
        <v>238</v>
      </c>
    </row>
    <row r="1819" spans="2:65" s="13" customFormat="1" ht="13.5">
      <c r="B1819" s="218"/>
      <c r="C1819" s="219"/>
      <c r="D1819" s="220" t="s">
        <v>247</v>
      </c>
      <c r="E1819" s="221" t="s">
        <v>20</v>
      </c>
      <c r="F1819" s="222" t="s">
        <v>1666</v>
      </c>
      <c r="G1819" s="219"/>
      <c r="H1819" s="223">
        <v>49.744999999999997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65" s="1" customFormat="1" ht="22.5" customHeight="1">
      <c r="B1820" s="35"/>
      <c r="C1820" s="194" t="s">
        <v>1682</v>
      </c>
      <c r="D1820" s="194" t="s">
        <v>240</v>
      </c>
      <c r="E1820" s="195" t="s">
        <v>1683</v>
      </c>
      <c r="F1820" s="196" t="s">
        <v>1684</v>
      </c>
      <c r="G1820" s="197" t="s">
        <v>375</v>
      </c>
      <c r="H1820" s="198">
        <v>3380.2739999999999</v>
      </c>
      <c r="I1820" s="199"/>
      <c r="J1820" s="200">
        <f>ROUND(I1820*H1820,2)</f>
        <v>0</v>
      </c>
      <c r="K1820" s="196" t="s">
        <v>244</v>
      </c>
      <c r="L1820" s="55"/>
      <c r="M1820" s="201" t="s">
        <v>20</v>
      </c>
      <c r="N1820" s="202" t="s">
        <v>44</v>
      </c>
      <c r="O1820" s="36"/>
      <c r="P1820" s="203">
        <f>O1820*H1820</f>
        <v>0</v>
      </c>
      <c r="Q1820" s="203">
        <v>1.6279999999999999E-2</v>
      </c>
      <c r="R1820" s="203">
        <f>Q1820*H1820</f>
        <v>55.030860719999993</v>
      </c>
      <c r="S1820" s="203">
        <v>0</v>
      </c>
      <c r="T1820" s="204">
        <f>S1820*H1820</f>
        <v>0</v>
      </c>
      <c r="AR1820" s="18" t="s">
        <v>245</v>
      </c>
      <c r="AT1820" s="18" t="s">
        <v>240</v>
      </c>
      <c r="AU1820" s="18" t="s">
        <v>261</v>
      </c>
      <c r="AY1820" s="18" t="s">
        <v>238</v>
      </c>
      <c r="BE1820" s="205">
        <f>IF(N1820="základní",J1820,0)</f>
        <v>0</v>
      </c>
      <c r="BF1820" s="205">
        <f>IF(N1820="snížená",J1820,0)</f>
        <v>0</v>
      </c>
      <c r="BG1820" s="205">
        <f>IF(N1820="zákl. přenesená",J1820,0)</f>
        <v>0</v>
      </c>
      <c r="BH1820" s="205">
        <f>IF(N1820="sníž. přenesená",J1820,0)</f>
        <v>0</v>
      </c>
      <c r="BI1820" s="205">
        <f>IF(N1820="nulová",J1820,0)</f>
        <v>0</v>
      </c>
      <c r="BJ1820" s="18" t="s">
        <v>22</v>
      </c>
      <c r="BK1820" s="205">
        <f>ROUND(I1820*H1820,2)</f>
        <v>0</v>
      </c>
      <c r="BL1820" s="18" t="s">
        <v>245</v>
      </c>
      <c r="BM1820" s="18" t="s">
        <v>1685</v>
      </c>
    </row>
    <row r="1821" spans="2:65" s="13" customFormat="1" ht="13.5">
      <c r="B1821" s="218"/>
      <c r="C1821" s="219"/>
      <c r="D1821" s="220" t="s">
        <v>247</v>
      </c>
      <c r="E1821" s="221" t="s">
        <v>20</v>
      </c>
      <c r="F1821" s="222" t="s">
        <v>1686</v>
      </c>
      <c r="G1821" s="219"/>
      <c r="H1821" s="223">
        <v>3380.2739999999999</v>
      </c>
      <c r="I1821" s="224"/>
      <c r="J1821" s="219"/>
      <c r="K1821" s="219"/>
      <c r="L1821" s="225"/>
      <c r="M1821" s="226"/>
      <c r="N1821" s="227"/>
      <c r="O1821" s="227"/>
      <c r="P1821" s="227"/>
      <c r="Q1821" s="227"/>
      <c r="R1821" s="227"/>
      <c r="S1821" s="227"/>
      <c r="T1821" s="228"/>
      <c r="AT1821" s="229" t="s">
        <v>247</v>
      </c>
      <c r="AU1821" s="229" t="s">
        <v>261</v>
      </c>
      <c r="AV1821" s="13" t="s">
        <v>81</v>
      </c>
      <c r="AW1821" s="13" t="s">
        <v>37</v>
      </c>
      <c r="AX1821" s="13" t="s">
        <v>73</v>
      </c>
      <c r="AY1821" s="229" t="s">
        <v>238</v>
      </c>
    </row>
    <row r="1822" spans="2:65" s="1" customFormat="1" ht="22.5" customHeight="1">
      <c r="B1822" s="35"/>
      <c r="C1822" s="194" t="s">
        <v>1687</v>
      </c>
      <c r="D1822" s="194" t="s">
        <v>240</v>
      </c>
      <c r="E1822" s="195" t="s">
        <v>1688</v>
      </c>
      <c r="F1822" s="196" t="s">
        <v>1689</v>
      </c>
      <c r="G1822" s="197" t="s">
        <v>375</v>
      </c>
      <c r="H1822" s="198">
        <v>54.143999999999998</v>
      </c>
      <c r="I1822" s="199"/>
      <c r="J1822" s="200">
        <f>ROUND(I1822*H1822,2)</f>
        <v>0</v>
      </c>
      <c r="K1822" s="196" t="s">
        <v>244</v>
      </c>
      <c r="L1822" s="55"/>
      <c r="M1822" s="201" t="s">
        <v>20</v>
      </c>
      <c r="N1822" s="202" t="s">
        <v>44</v>
      </c>
      <c r="O1822" s="36"/>
      <c r="P1822" s="203">
        <f>O1822*H1822</f>
        <v>0</v>
      </c>
      <c r="Q1822" s="203">
        <v>7.3499999999999998E-3</v>
      </c>
      <c r="R1822" s="203">
        <f>Q1822*H1822</f>
        <v>0.39795839999999999</v>
      </c>
      <c r="S1822" s="203">
        <v>0</v>
      </c>
      <c r="T1822" s="204">
        <f>S1822*H1822</f>
        <v>0</v>
      </c>
      <c r="AR1822" s="18" t="s">
        <v>245</v>
      </c>
      <c r="AT1822" s="18" t="s">
        <v>240</v>
      </c>
      <c r="AU1822" s="18" t="s">
        <v>261</v>
      </c>
      <c r="AY1822" s="18" t="s">
        <v>238</v>
      </c>
      <c r="BE1822" s="205">
        <f>IF(N1822="základní",J1822,0)</f>
        <v>0</v>
      </c>
      <c r="BF1822" s="205">
        <f>IF(N1822="snížená",J1822,0)</f>
        <v>0</v>
      </c>
      <c r="BG1822" s="205">
        <f>IF(N1822="zákl. přenesená",J1822,0)</f>
        <v>0</v>
      </c>
      <c r="BH1822" s="205">
        <f>IF(N1822="sníž. přenesená",J1822,0)</f>
        <v>0</v>
      </c>
      <c r="BI1822" s="205">
        <f>IF(N1822="nulová",J1822,0)</f>
        <v>0</v>
      </c>
      <c r="BJ1822" s="18" t="s">
        <v>22</v>
      </c>
      <c r="BK1822" s="205">
        <f>ROUND(I1822*H1822,2)</f>
        <v>0</v>
      </c>
      <c r="BL1822" s="18" t="s">
        <v>245</v>
      </c>
      <c r="BM1822" s="18" t="s">
        <v>1690</v>
      </c>
    </row>
    <row r="1823" spans="2:65" s="12" customFormat="1" ht="27">
      <c r="B1823" s="206"/>
      <c r="C1823" s="207"/>
      <c r="D1823" s="208" t="s">
        <v>247</v>
      </c>
      <c r="E1823" s="209" t="s">
        <v>20</v>
      </c>
      <c r="F1823" s="210" t="s">
        <v>1522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247</v>
      </c>
      <c r="AU1823" s="217" t="s">
        <v>261</v>
      </c>
      <c r="AV1823" s="12" t="s">
        <v>22</v>
      </c>
      <c r="AW1823" s="12" t="s">
        <v>37</v>
      </c>
      <c r="AX1823" s="12" t="s">
        <v>73</v>
      </c>
      <c r="AY1823" s="217" t="s">
        <v>238</v>
      </c>
    </row>
    <row r="1824" spans="2:65" s="12" customFormat="1" ht="13.5">
      <c r="B1824" s="206"/>
      <c r="C1824" s="207"/>
      <c r="D1824" s="208" t="s">
        <v>247</v>
      </c>
      <c r="E1824" s="209" t="s">
        <v>20</v>
      </c>
      <c r="F1824" s="210" t="s">
        <v>249</v>
      </c>
      <c r="G1824" s="207"/>
      <c r="H1824" s="211" t="s">
        <v>20</v>
      </c>
      <c r="I1824" s="212"/>
      <c r="J1824" s="207"/>
      <c r="K1824" s="207"/>
      <c r="L1824" s="213"/>
      <c r="M1824" s="214"/>
      <c r="N1824" s="215"/>
      <c r="O1824" s="215"/>
      <c r="P1824" s="215"/>
      <c r="Q1824" s="215"/>
      <c r="R1824" s="215"/>
      <c r="S1824" s="215"/>
      <c r="T1824" s="216"/>
      <c r="AT1824" s="217" t="s">
        <v>247</v>
      </c>
      <c r="AU1824" s="217" t="s">
        <v>261</v>
      </c>
      <c r="AV1824" s="12" t="s">
        <v>22</v>
      </c>
      <c r="AW1824" s="12" t="s">
        <v>37</v>
      </c>
      <c r="AX1824" s="12" t="s">
        <v>73</v>
      </c>
      <c r="AY1824" s="217" t="s">
        <v>238</v>
      </c>
    </row>
    <row r="1825" spans="2:65" s="12" customFormat="1" ht="13.5">
      <c r="B1825" s="206"/>
      <c r="C1825" s="207"/>
      <c r="D1825" s="208" t="s">
        <v>247</v>
      </c>
      <c r="E1825" s="209" t="s">
        <v>20</v>
      </c>
      <c r="F1825" s="210" t="s">
        <v>1523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65" s="13" customFormat="1" ht="13.5">
      <c r="B1826" s="218"/>
      <c r="C1826" s="219"/>
      <c r="D1826" s="208" t="s">
        <v>247</v>
      </c>
      <c r="E1826" s="230" t="s">
        <v>20</v>
      </c>
      <c r="F1826" s="231" t="s">
        <v>1691</v>
      </c>
      <c r="G1826" s="219"/>
      <c r="H1826" s="232">
        <v>12.864000000000001</v>
      </c>
      <c r="I1826" s="224"/>
      <c r="J1826" s="219"/>
      <c r="K1826" s="219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247</v>
      </c>
      <c r="AU1826" s="229" t="s">
        <v>261</v>
      </c>
      <c r="AV1826" s="13" t="s">
        <v>81</v>
      </c>
      <c r="AW1826" s="13" t="s">
        <v>37</v>
      </c>
      <c r="AX1826" s="13" t="s">
        <v>73</v>
      </c>
      <c r="AY1826" s="229" t="s">
        <v>238</v>
      </c>
    </row>
    <row r="1827" spans="2:65" s="12" customFormat="1" ht="13.5">
      <c r="B1827" s="206"/>
      <c r="C1827" s="207"/>
      <c r="D1827" s="208" t="s">
        <v>247</v>
      </c>
      <c r="E1827" s="209" t="s">
        <v>20</v>
      </c>
      <c r="F1827" s="210" t="s">
        <v>1527</v>
      </c>
      <c r="G1827" s="207"/>
      <c r="H1827" s="211" t="s">
        <v>20</v>
      </c>
      <c r="I1827" s="212"/>
      <c r="J1827" s="207"/>
      <c r="K1827" s="207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247</v>
      </c>
      <c r="AU1827" s="217" t="s">
        <v>261</v>
      </c>
      <c r="AV1827" s="12" t="s">
        <v>22</v>
      </c>
      <c r="AW1827" s="12" t="s">
        <v>37</v>
      </c>
      <c r="AX1827" s="12" t="s">
        <v>73</v>
      </c>
      <c r="AY1827" s="217" t="s">
        <v>238</v>
      </c>
    </row>
    <row r="1828" spans="2:65" s="13" customFormat="1" ht="13.5">
      <c r="B1828" s="218"/>
      <c r="C1828" s="219"/>
      <c r="D1828" s="220" t="s">
        <v>247</v>
      </c>
      <c r="E1828" s="221" t="s">
        <v>20</v>
      </c>
      <c r="F1828" s="222" t="s">
        <v>1692</v>
      </c>
      <c r="G1828" s="219"/>
      <c r="H1828" s="223">
        <v>41.28</v>
      </c>
      <c r="I1828" s="224"/>
      <c r="J1828" s="219"/>
      <c r="K1828" s="219"/>
      <c r="L1828" s="225"/>
      <c r="M1828" s="226"/>
      <c r="N1828" s="227"/>
      <c r="O1828" s="227"/>
      <c r="P1828" s="227"/>
      <c r="Q1828" s="227"/>
      <c r="R1828" s="227"/>
      <c r="S1828" s="227"/>
      <c r="T1828" s="228"/>
      <c r="AT1828" s="229" t="s">
        <v>247</v>
      </c>
      <c r="AU1828" s="229" t="s">
        <v>261</v>
      </c>
      <c r="AV1828" s="13" t="s">
        <v>81</v>
      </c>
      <c r="AW1828" s="13" t="s">
        <v>37</v>
      </c>
      <c r="AX1828" s="13" t="s">
        <v>73</v>
      </c>
      <c r="AY1828" s="229" t="s">
        <v>238</v>
      </c>
    </row>
    <row r="1829" spans="2:65" s="1" customFormat="1" ht="31.5" customHeight="1">
      <c r="B1829" s="35"/>
      <c r="C1829" s="194" t="s">
        <v>1693</v>
      </c>
      <c r="D1829" s="194" t="s">
        <v>240</v>
      </c>
      <c r="E1829" s="195" t="s">
        <v>1694</v>
      </c>
      <c r="F1829" s="196" t="s">
        <v>1695</v>
      </c>
      <c r="G1829" s="197" t="s">
        <v>375</v>
      </c>
      <c r="H1829" s="198">
        <v>54.143999999999998</v>
      </c>
      <c r="I1829" s="199"/>
      <c r="J1829" s="200">
        <f>ROUND(I1829*H1829,2)</f>
        <v>0</v>
      </c>
      <c r="K1829" s="196" t="s">
        <v>244</v>
      </c>
      <c r="L1829" s="55"/>
      <c r="M1829" s="201" t="s">
        <v>20</v>
      </c>
      <c r="N1829" s="202" t="s">
        <v>44</v>
      </c>
      <c r="O1829" s="36"/>
      <c r="P1829" s="203">
        <f>O1829*H1829</f>
        <v>0</v>
      </c>
      <c r="Q1829" s="203">
        <v>1.32E-2</v>
      </c>
      <c r="R1829" s="203">
        <f>Q1829*H1829</f>
        <v>0.71470080000000002</v>
      </c>
      <c r="S1829" s="203">
        <v>0</v>
      </c>
      <c r="T1829" s="204">
        <f>S1829*H1829</f>
        <v>0</v>
      </c>
      <c r="AR1829" s="18" t="s">
        <v>245</v>
      </c>
      <c r="AT1829" s="18" t="s">
        <v>240</v>
      </c>
      <c r="AU1829" s="18" t="s">
        <v>261</v>
      </c>
      <c r="AY1829" s="18" t="s">
        <v>238</v>
      </c>
      <c r="BE1829" s="205">
        <f>IF(N1829="základní",J1829,0)</f>
        <v>0</v>
      </c>
      <c r="BF1829" s="205">
        <f>IF(N1829="snížená",J1829,0)</f>
        <v>0</v>
      </c>
      <c r="BG1829" s="205">
        <f>IF(N1829="zákl. přenesená",J1829,0)</f>
        <v>0</v>
      </c>
      <c r="BH1829" s="205">
        <f>IF(N1829="sníž. přenesená",J1829,0)</f>
        <v>0</v>
      </c>
      <c r="BI1829" s="205">
        <f>IF(N1829="nulová",J1829,0)</f>
        <v>0</v>
      </c>
      <c r="BJ1829" s="18" t="s">
        <v>22</v>
      </c>
      <c r="BK1829" s="205">
        <f>ROUND(I1829*H1829,2)</f>
        <v>0</v>
      </c>
      <c r="BL1829" s="18" t="s">
        <v>245</v>
      </c>
      <c r="BM1829" s="18" t="s">
        <v>1696</v>
      </c>
    </row>
    <row r="1830" spans="2:65" s="12" customFormat="1" ht="27">
      <c r="B1830" s="206"/>
      <c r="C1830" s="207"/>
      <c r="D1830" s="208" t="s">
        <v>247</v>
      </c>
      <c r="E1830" s="209" t="s">
        <v>20</v>
      </c>
      <c r="F1830" s="210" t="s">
        <v>1522</v>
      </c>
      <c r="G1830" s="207"/>
      <c r="H1830" s="211" t="s">
        <v>20</v>
      </c>
      <c r="I1830" s="212"/>
      <c r="J1830" s="207"/>
      <c r="K1830" s="207"/>
      <c r="L1830" s="213"/>
      <c r="M1830" s="214"/>
      <c r="N1830" s="215"/>
      <c r="O1830" s="215"/>
      <c r="P1830" s="215"/>
      <c r="Q1830" s="215"/>
      <c r="R1830" s="215"/>
      <c r="S1830" s="215"/>
      <c r="T1830" s="216"/>
      <c r="AT1830" s="217" t="s">
        <v>247</v>
      </c>
      <c r="AU1830" s="217" t="s">
        <v>261</v>
      </c>
      <c r="AV1830" s="12" t="s">
        <v>22</v>
      </c>
      <c r="AW1830" s="12" t="s">
        <v>37</v>
      </c>
      <c r="AX1830" s="12" t="s">
        <v>73</v>
      </c>
      <c r="AY1830" s="217" t="s">
        <v>238</v>
      </c>
    </row>
    <row r="1831" spans="2:65" s="12" customFormat="1" ht="13.5">
      <c r="B1831" s="206"/>
      <c r="C1831" s="207"/>
      <c r="D1831" s="208" t="s">
        <v>247</v>
      </c>
      <c r="E1831" s="209" t="s">
        <v>20</v>
      </c>
      <c r="F1831" s="210" t="s">
        <v>249</v>
      </c>
      <c r="G1831" s="207"/>
      <c r="H1831" s="211" t="s">
        <v>20</v>
      </c>
      <c r="I1831" s="212"/>
      <c r="J1831" s="207"/>
      <c r="K1831" s="207"/>
      <c r="L1831" s="213"/>
      <c r="M1831" s="214"/>
      <c r="N1831" s="215"/>
      <c r="O1831" s="215"/>
      <c r="P1831" s="215"/>
      <c r="Q1831" s="215"/>
      <c r="R1831" s="215"/>
      <c r="S1831" s="215"/>
      <c r="T1831" s="216"/>
      <c r="AT1831" s="217" t="s">
        <v>247</v>
      </c>
      <c r="AU1831" s="217" t="s">
        <v>261</v>
      </c>
      <c r="AV1831" s="12" t="s">
        <v>22</v>
      </c>
      <c r="AW1831" s="12" t="s">
        <v>37</v>
      </c>
      <c r="AX1831" s="12" t="s">
        <v>73</v>
      </c>
      <c r="AY1831" s="217" t="s">
        <v>238</v>
      </c>
    </row>
    <row r="1832" spans="2:65" s="12" customFormat="1" ht="13.5">
      <c r="B1832" s="206"/>
      <c r="C1832" s="207"/>
      <c r="D1832" s="208" t="s">
        <v>247</v>
      </c>
      <c r="E1832" s="209" t="s">
        <v>20</v>
      </c>
      <c r="F1832" s="210" t="s">
        <v>1523</v>
      </c>
      <c r="G1832" s="207"/>
      <c r="H1832" s="211" t="s">
        <v>20</v>
      </c>
      <c r="I1832" s="212"/>
      <c r="J1832" s="207"/>
      <c r="K1832" s="207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247</v>
      </c>
      <c r="AU1832" s="217" t="s">
        <v>261</v>
      </c>
      <c r="AV1832" s="12" t="s">
        <v>22</v>
      </c>
      <c r="AW1832" s="12" t="s">
        <v>37</v>
      </c>
      <c r="AX1832" s="12" t="s">
        <v>73</v>
      </c>
      <c r="AY1832" s="217" t="s">
        <v>238</v>
      </c>
    </row>
    <row r="1833" spans="2:65" s="13" customFormat="1" ht="13.5">
      <c r="B1833" s="218"/>
      <c r="C1833" s="219"/>
      <c r="D1833" s="208" t="s">
        <v>247</v>
      </c>
      <c r="E1833" s="230" t="s">
        <v>20</v>
      </c>
      <c r="F1833" s="231" t="s">
        <v>1691</v>
      </c>
      <c r="G1833" s="219"/>
      <c r="H1833" s="232">
        <v>12.864000000000001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65" s="12" customFormat="1" ht="13.5">
      <c r="B1834" s="206"/>
      <c r="C1834" s="207"/>
      <c r="D1834" s="208" t="s">
        <v>247</v>
      </c>
      <c r="E1834" s="209" t="s">
        <v>20</v>
      </c>
      <c r="F1834" s="210" t="s">
        <v>811</v>
      </c>
      <c r="G1834" s="207"/>
      <c r="H1834" s="211" t="s">
        <v>20</v>
      </c>
      <c r="I1834" s="212"/>
      <c r="J1834" s="207"/>
      <c r="K1834" s="207"/>
      <c r="L1834" s="213"/>
      <c r="M1834" s="214"/>
      <c r="N1834" s="215"/>
      <c r="O1834" s="215"/>
      <c r="P1834" s="215"/>
      <c r="Q1834" s="215"/>
      <c r="R1834" s="215"/>
      <c r="S1834" s="215"/>
      <c r="T1834" s="216"/>
      <c r="AT1834" s="217" t="s">
        <v>247</v>
      </c>
      <c r="AU1834" s="217" t="s">
        <v>261</v>
      </c>
      <c r="AV1834" s="12" t="s">
        <v>22</v>
      </c>
      <c r="AW1834" s="12" t="s">
        <v>37</v>
      </c>
      <c r="AX1834" s="12" t="s">
        <v>73</v>
      </c>
      <c r="AY1834" s="217" t="s">
        <v>238</v>
      </c>
    </row>
    <row r="1835" spans="2:65" s="13" customFormat="1" ht="13.5">
      <c r="B1835" s="218"/>
      <c r="C1835" s="219"/>
      <c r="D1835" s="220" t="s">
        <v>247</v>
      </c>
      <c r="E1835" s="221" t="s">
        <v>20</v>
      </c>
      <c r="F1835" s="222" t="s">
        <v>1692</v>
      </c>
      <c r="G1835" s="219"/>
      <c r="H1835" s="223">
        <v>41.28</v>
      </c>
      <c r="I1835" s="224"/>
      <c r="J1835" s="219"/>
      <c r="K1835" s="219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247</v>
      </c>
      <c r="AU1835" s="229" t="s">
        <v>261</v>
      </c>
      <c r="AV1835" s="13" t="s">
        <v>81</v>
      </c>
      <c r="AW1835" s="13" t="s">
        <v>37</v>
      </c>
      <c r="AX1835" s="13" t="s">
        <v>73</v>
      </c>
      <c r="AY1835" s="229" t="s">
        <v>238</v>
      </c>
    </row>
    <row r="1836" spans="2:65" s="1" customFormat="1" ht="22.5" customHeight="1">
      <c r="B1836" s="35"/>
      <c r="C1836" s="194" t="s">
        <v>1697</v>
      </c>
      <c r="D1836" s="194" t="s">
        <v>240</v>
      </c>
      <c r="E1836" s="195" t="s">
        <v>1698</v>
      </c>
      <c r="F1836" s="196" t="s">
        <v>1699</v>
      </c>
      <c r="G1836" s="197" t="s">
        <v>375</v>
      </c>
      <c r="H1836" s="198">
        <v>104.556</v>
      </c>
      <c r="I1836" s="199"/>
      <c r="J1836" s="200">
        <f>ROUND(I1836*H1836,2)</f>
        <v>0</v>
      </c>
      <c r="K1836" s="196" t="s">
        <v>244</v>
      </c>
      <c r="L1836" s="55"/>
      <c r="M1836" s="201" t="s">
        <v>20</v>
      </c>
      <c r="N1836" s="202" t="s">
        <v>44</v>
      </c>
      <c r="O1836" s="36"/>
      <c r="P1836" s="203">
        <f>O1836*H1836</f>
        <v>0</v>
      </c>
      <c r="Q1836" s="203">
        <v>7.3499999999999998E-3</v>
      </c>
      <c r="R1836" s="203">
        <f>Q1836*H1836</f>
        <v>0.76848659999999991</v>
      </c>
      <c r="S1836" s="203">
        <v>0</v>
      </c>
      <c r="T1836" s="204">
        <f>S1836*H1836</f>
        <v>0</v>
      </c>
      <c r="AR1836" s="18" t="s">
        <v>245</v>
      </c>
      <c r="AT1836" s="18" t="s">
        <v>240</v>
      </c>
      <c r="AU1836" s="18" t="s">
        <v>261</v>
      </c>
      <c r="AY1836" s="18" t="s">
        <v>238</v>
      </c>
      <c r="BE1836" s="205">
        <f>IF(N1836="základní",J1836,0)</f>
        <v>0</v>
      </c>
      <c r="BF1836" s="205">
        <f>IF(N1836="snížená",J1836,0)</f>
        <v>0</v>
      </c>
      <c r="BG1836" s="205">
        <f>IF(N1836="zákl. přenesená",J1836,0)</f>
        <v>0</v>
      </c>
      <c r="BH1836" s="205">
        <f>IF(N1836="sníž. přenesená",J1836,0)</f>
        <v>0</v>
      </c>
      <c r="BI1836" s="205">
        <f>IF(N1836="nulová",J1836,0)</f>
        <v>0</v>
      </c>
      <c r="BJ1836" s="18" t="s">
        <v>22</v>
      </c>
      <c r="BK1836" s="205">
        <f>ROUND(I1836*H1836,2)</f>
        <v>0</v>
      </c>
      <c r="BL1836" s="18" t="s">
        <v>245</v>
      </c>
      <c r="BM1836" s="18" t="s">
        <v>1700</v>
      </c>
    </row>
    <row r="1837" spans="2:65" s="12" customFormat="1" ht="27">
      <c r="B1837" s="206"/>
      <c r="C1837" s="207"/>
      <c r="D1837" s="208" t="s">
        <v>247</v>
      </c>
      <c r="E1837" s="209" t="s">
        <v>20</v>
      </c>
      <c r="F1837" s="210" t="s">
        <v>1522</v>
      </c>
      <c r="G1837" s="207"/>
      <c r="H1837" s="211" t="s">
        <v>20</v>
      </c>
      <c r="I1837" s="212"/>
      <c r="J1837" s="207"/>
      <c r="K1837" s="207"/>
      <c r="L1837" s="213"/>
      <c r="M1837" s="214"/>
      <c r="N1837" s="215"/>
      <c r="O1837" s="215"/>
      <c r="P1837" s="215"/>
      <c r="Q1837" s="215"/>
      <c r="R1837" s="215"/>
      <c r="S1837" s="215"/>
      <c r="T1837" s="216"/>
      <c r="AT1837" s="217" t="s">
        <v>247</v>
      </c>
      <c r="AU1837" s="217" t="s">
        <v>261</v>
      </c>
      <c r="AV1837" s="12" t="s">
        <v>22</v>
      </c>
      <c r="AW1837" s="12" t="s">
        <v>37</v>
      </c>
      <c r="AX1837" s="12" t="s">
        <v>73</v>
      </c>
      <c r="AY1837" s="217" t="s">
        <v>238</v>
      </c>
    </row>
    <row r="1838" spans="2:65" s="12" customFormat="1" ht="13.5">
      <c r="B1838" s="206"/>
      <c r="C1838" s="207"/>
      <c r="D1838" s="208" t="s">
        <v>247</v>
      </c>
      <c r="E1838" s="209" t="s">
        <v>20</v>
      </c>
      <c r="F1838" s="210" t="s">
        <v>249</v>
      </c>
      <c r="G1838" s="207"/>
      <c r="H1838" s="211" t="s">
        <v>20</v>
      </c>
      <c r="I1838" s="212"/>
      <c r="J1838" s="207"/>
      <c r="K1838" s="207"/>
      <c r="L1838" s="213"/>
      <c r="M1838" s="214"/>
      <c r="N1838" s="215"/>
      <c r="O1838" s="215"/>
      <c r="P1838" s="215"/>
      <c r="Q1838" s="215"/>
      <c r="R1838" s="215"/>
      <c r="S1838" s="215"/>
      <c r="T1838" s="216"/>
      <c r="AT1838" s="217" t="s">
        <v>247</v>
      </c>
      <c r="AU1838" s="217" t="s">
        <v>261</v>
      </c>
      <c r="AV1838" s="12" t="s">
        <v>22</v>
      </c>
      <c r="AW1838" s="12" t="s">
        <v>37</v>
      </c>
      <c r="AX1838" s="12" t="s">
        <v>73</v>
      </c>
      <c r="AY1838" s="217" t="s">
        <v>238</v>
      </c>
    </row>
    <row r="1839" spans="2:65" s="13" customFormat="1" ht="13.5">
      <c r="B1839" s="218"/>
      <c r="C1839" s="219"/>
      <c r="D1839" s="220" t="s">
        <v>247</v>
      </c>
      <c r="E1839" s="221" t="s">
        <v>20</v>
      </c>
      <c r="F1839" s="222" t="s">
        <v>1701</v>
      </c>
      <c r="G1839" s="219"/>
      <c r="H1839" s="223">
        <v>104.556</v>
      </c>
      <c r="I1839" s="224"/>
      <c r="J1839" s="219"/>
      <c r="K1839" s="219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247</v>
      </c>
      <c r="AU1839" s="229" t="s">
        <v>261</v>
      </c>
      <c r="AV1839" s="13" t="s">
        <v>81</v>
      </c>
      <c r="AW1839" s="13" t="s">
        <v>37</v>
      </c>
      <c r="AX1839" s="13" t="s">
        <v>73</v>
      </c>
      <c r="AY1839" s="229" t="s">
        <v>238</v>
      </c>
    </row>
    <row r="1840" spans="2:65" s="1" customFormat="1" ht="31.5" customHeight="1">
      <c r="B1840" s="35"/>
      <c r="C1840" s="194" t="s">
        <v>1702</v>
      </c>
      <c r="D1840" s="194" t="s">
        <v>240</v>
      </c>
      <c r="E1840" s="195" t="s">
        <v>1703</v>
      </c>
      <c r="F1840" s="196" t="s">
        <v>1704</v>
      </c>
      <c r="G1840" s="197" t="s">
        <v>375</v>
      </c>
      <c r="H1840" s="198">
        <v>104.556</v>
      </c>
      <c r="I1840" s="199"/>
      <c r="J1840" s="200">
        <f>ROUND(I1840*H1840,2)</f>
        <v>0</v>
      </c>
      <c r="K1840" s="196" t="s">
        <v>244</v>
      </c>
      <c r="L1840" s="55"/>
      <c r="M1840" s="201" t="s">
        <v>20</v>
      </c>
      <c r="N1840" s="202" t="s">
        <v>44</v>
      </c>
      <c r="O1840" s="36"/>
      <c r="P1840" s="203">
        <f>O1840*H1840</f>
        <v>0</v>
      </c>
      <c r="Q1840" s="203">
        <v>1.8380000000000001E-2</v>
      </c>
      <c r="R1840" s="203">
        <f>Q1840*H1840</f>
        <v>1.9217392799999999</v>
      </c>
      <c r="S1840" s="203">
        <v>0</v>
      </c>
      <c r="T1840" s="204">
        <f>S1840*H1840</f>
        <v>0</v>
      </c>
      <c r="AR1840" s="18" t="s">
        <v>245</v>
      </c>
      <c r="AT1840" s="18" t="s">
        <v>240</v>
      </c>
      <c r="AU1840" s="18" t="s">
        <v>261</v>
      </c>
      <c r="AY1840" s="18" t="s">
        <v>238</v>
      </c>
      <c r="BE1840" s="205">
        <f>IF(N1840="základní",J1840,0)</f>
        <v>0</v>
      </c>
      <c r="BF1840" s="205">
        <f>IF(N1840="snížená",J1840,0)</f>
        <v>0</v>
      </c>
      <c r="BG1840" s="205">
        <f>IF(N1840="zákl. přenesená",J1840,0)</f>
        <v>0</v>
      </c>
      <c r="BH1840" s="205">
        <f>IF(N1840="sníž. přenesená",J1840,0)</f>
        <v>0</v>
      </c>
      <c r="BI1840" s="205">
        <f>IF(N1840="nulová",J1840,0)</f>
        <v>0</v>
      </c>
      <c r="BJ1840" s="18" t="s">
        <v>22</v>
      </c>
      <c r="BK1840" s="205">
        <f>ROUND(I1840*H1840,2)</f>
        <v>0</v>
      </c>
      <c r="BL1840" s="18" t="s">
        <v>245</v>
      </c>
      <c r="BM1840" s="18" t="s">
        <v>1705</v>
      </c>
    </row>
    <row r="1841" spans="2:65" s="12" customFormat="1" ht="27">
      <c r="B1841" s="206"/>
      <c r="C1841" s="207"/>
      <c r="D1841" s="208" t="s">
        <v>247</v>
      </c>
      <c r="E1841" s="209" t="s">
        <v>20</v>
      </c>
      <c r="F1841" s="210" t="s">
        <v>1522</v>
      </c>
      <c r="G1841" s="207"/>
      <c r="H1841" s="211" t="s">
        <v>20</v>
      </c>
      <c r="I1841" s="212"/>
      <c r="J1841" s="207"/>
      <c r="K1841" s="207"/>
      <c r="L1841" s="213"/>
      <c r="M1841" s="214"/>
      <c r="N1841" s="215"/>
      <c r="O1841" s="215"/>
      <c r="P1841" s="215"/>
      <c r="Q1841" s="215"/>
      <c r="R1841" s="215"/>
      <c r="S1841" s="215"/>
      <c r="T1841" s="216"/>
      <c r="AT1841" s="217" t="s">
        <v>247</v>
      </c>
      <c r="AU1841" s="217" t="s">
        <v>261</v>
      </c>
      <c r="AV1841" s="12" t="s">
        <v>22</v>
      </c>
      <c r="AW1841" s="12" t="s">
        <v>37</v>
      </c>
      <c r="AX1841" s="12" t="s">
        <v>73</v>
      </c>
      <c r="AY1841" s="217" t="s">
        <v>238</v>
      </c>
    </row>
    <row r="1842" spans="2:65" s="12" customFormat="1" ht="13.5">
      <c r="B1842" s="206"/>
      <c r="C1842" s="207"/>
      <c r="D1842" s="208" t="s">
        <v>247</v>
      </c>
      <c r="E1842" s="209" t="s">
        <v>20</v>
      </c>
      <c r="F1842" s="210" t="s">
        <v>249</v>
      </c>
      <c r="G1842" s="207"/>
      <c r="H1842" s="211" t="s">
        <v>20</v>
      </c>
      <c r="I1842" s="212"/>
      <c r="J1842" s="207"/>
      <c r="K1842" s="207"/>
      <c r="L1842" s="213"/>
      <c r="M1842" s="214"/>
      <c r="N1842" s="215"/>
      <c r="O1842" s="215"/>
      <c r="P1842" s="215"/>
      <c r="Q1842" s="215"/>
      <c r="R1842" s="215"/>
      <c r="S1842" s="215"/>
      <c r="T1842" s="216"/>
      <c r="AT1842" s="217" t="s">
        <v>247</v>
      </c>
      <c r="AU1842" s="217" t="s">
        <v>261</v>
      </c>
      <c r="AV1842" s="12" t="s">
        <v>22</v>
      </c>
      <c r="AW1842" s="12" t="s">
        <v>37</v>
      </c>
      <c r="AX1842" s="12" t="s">
        <v>73</v>
      </c>
      <c r="AY1842" s="217" t="s">
        <v>238</v>
      </c>
    </row>
    <row r="1843" spans="2:65" s="13" customFormat="1" ht="13.5">
      <c r="B1843" s="218"/>
      <c r="C1843" s="219"/>
      <c r="D1843" s="220" t="s">
        <v>247</v>
      </c>
      <c r="E1843" s="221" t="s">
        <v>20</v>
      </c>
      <c r="F1843" s="222" t="s">
        <v>1701</v>
      </c>
      <c r="G1843" s="219"/>
      <c r="H1843" s="223">
        <v>104.556</v>
      </c>
      <c r="I1843" s="224"/>
      <c r="J1843" s="219"/>
      <c r="K1843" s="219"/>
      <c r="L1843" s="225"/>
      <c r="M1843" s="226"/>
      <c r="N1843" s="227"/>
      <c r="O1843" s="227"/>
      <c r="P1843" s="227"/>
      <c r="Q1843" s="227"/>
      <c r="R1843" s="227"/>
      <c r="S1843" s="227"/>
      <c r="T1843" s="228"/>
      <c r="AT1843" s="229" t="s">
        <v>247</v>
      </c>
      <c r="AU1843" s="229" t="s">
        <v>261</v>
      </c>
      <c r="AV1843" s="13" t="s">
        <v>81</v>
      </c>
      <c r="AW1843" s="13" t="s">
        <v>37</v>
      </c>
      <c r="AX1843" s="13" t="s">
        <v>73</v>
      </c>
      <c r="AY1843" s="229" t="s">
        <v>238</v>
      </c>
    </row>
    <row r="1844" spans="2:65" s="1" customFormat="1" ht="22.5" customHeight="1">
      <c r="B1844" s="35"/>
      <c r="C1844" s="194" t="s">
        <v>1706</v>
      </c>
      <c r="D1844" s="194" t="s">
        <v>240</v>
      </c>
      <c r="E1844" s="195" t="s">
        <v>1707</v>
      </c>
      <c r="F1844" s="196" t="s">
        <v>1708</v>
      </c>
      <c r="G1844" s="197" t="s">
        <v>375</v>
      </c>
      <c r="H1844" s="198">
        <v>562.35699999999997</v>
      </c>
      <c r="I1844" s="199"/>
      <c r="J1844" s="200">
        <f>ROUND(I1844*H1844,2)</f>
        <v>0</v>
      </c>
      <c r="K1844" s="196" t="s">
        <v>244</v>
      </c>
      <c r="L1844" s="55"/>
      <c r="M1844" s="201" t="s">
        <v>20</v>
      </c>
      <c r="N1844" s="202" t="s">
        <v>44</v>
      </c>
      <c r="O1844" s="36"/>
      <c r="P1844" s="203">
        <f>O1844*H1844</f>
        <v>0</v>
      </c>
      <c r="Q1844" s="203">
        <v>2.4000000000000001E-4</v>
      </c>
      <c r="R1844" s="203">
        <f>Q1844*H1844</f>
        <v>0.13496568</v>
      </c>
      <c r="S1844" s="203">
        <v>0</v>
      </c>
      <c r="T1844" s="204">
        <f>S1844*H1844</f>
        <v>0</v>
      </c>
      <c r="AR1844" s="18" t="s">
        <v>245</v>
      </c>
      <c r="AT1844" s="18" t="s">
        <v>240</v>
      </c>
      <c r="AU1844" s="18" t="s">
        <v>261</v>
      </c>
      <c r="AY1844" s="18" t="s">
        <v>238</v>
      </c>
      <c r="BE1844" s="205">
        <f>IF(N1844="základní",J1844,0)</f>
        <v>0</v>
      </c>
      <c r="BF1844" s="205">
        <f>IF(N1844="snížená",J1844,0)</f>
        <v>0</v>
      </c>
      <c r="BG1844" s="205">
        <f>IF(N1844="zákl. přenesená",J1844,0)</f>
        <v>0</v>
      </c>
      <c r="BH1844" s="205">
        <f>IF(N1844="sníž. přenesená",J1844,0)</f>
        <v>0</v>
      </c>
      <c r="BI1844" s="205">
        <f>IF(N1844="nulová",J1844,0)</f>
        <v>0</v>
      </c>
      <c r="BJ1844" s="18" t="s">
        <v>22</v>
      </c>
      <c r="BK1844" s="205">
        <f>ROUND(I1844*H1844,2)</f>
        <v>0</v>
      </c>
      <c r="BL1844" s="18" t="s">
        <v>245</v>
      </c>
      <c r="BM1844" s="18" t="s">
        <v>1709</v>
      </c>
    </row>
    <row r="1845" spans="2:65" s="12" customFormat="1" ht="13.5">
      <c r="B1845" s="206"/>
      <c r="C1845" s="207"/>
      <c r="D1845" s="208" t="s">
        <v>247</v>
      </c>
      <c r="E1845" s="209" t="s">
        <v>20</v>
      </c>
      <c r="F1845" s="210" t="s">
        <v>1710</v>
      </c>
      <c r="G1845" s="207"/>
      <c r="H1845" s="211" t="s">
        <v>20</v>
      </c>
      <c r="I1845" s="212"/>
      <c r="J1845" s="207"/>
      <c r="K1845" s="207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247</v>
      </c>
      <c r="AU1845" s="217" t="s">
        <v>261</v>
      </c>
      <c r="AV1845" s="12" t="s">
        <v>22</v>
      </c>
      <c r="AW1845" s="12" t="s">
        <v>37</v>
      </c>
      <c r="AX1845" s="12" t="s">
        <v>73</v>
      </c>
      <c r="AY1845" s="217" t="s">
        <v>238</v>
      </c>
    </row>
    <row r="1846" spans="2:65" s="12" customFormat="1" ht="13.5">
      <c r="B1846" s="206"/>
      <c r="C1846" s="207"/>
      <c r="D1846" s="208" t="s">
        <v>247</v>
      </c>
      <c r="E1846" s="209" t="s">
        <v>20</v>
      </c>
      <c r="F1846" s="210" t="s">
        <v>249</v>
      </c>
      <c r="G1846" s="207"/>
      <c r="H1846" s="211" t="s">
        <v>20</v>
      </c>
      <c r="I1846" s="212"/>
      <c r="J1846" s="207"/>
      <c r="K1846" s="207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247</v>
      </c>
      <c r="AU1846" s="217" t="s">
        <v>261</v>
      </c>
      <c r="AV1846" s="12" t="s">
        <v>22</v>
      </c>
      <c r="AW1846" s="12" t="s">
        <v>37</v>
      </c>
      <c r="AX1846" s="12" t="s">
        <v>73</v>
      </c>
      <c r="AY1846" s="217" t="s">
        <v>238</v>
      </c>
    </row>
    <row r="1847" spans="2:65" s="12" customFormat="1" ht="13.5">
      <c r="B1847" s="206"/>
      <c r="C1847" s="207"/>
      <c r="D1847" s="208" t="s">
        <v>247</v>
      </c>
      <c r="E1847" s="209" t="s">
        <v>20</v>
      </c>
      <c r="F1847" s="210" t="s">
        <v>1711</v>
      </c>
      <c r="G1847" s="207"/>
      <c r="H1847" s="211" t="s">
        <v>20</v>
      </c>
      <c r="I1847" s="212"/>
      <c r="J1847" s="207"/>
      <c r="K1847" s="207"/>
      <c r="L1847" s="213"/>
      <c r="M1847" s="214"/>
      <c r="N1847" s="215"/>
      <c r="O1847" s="215"/>
      <c r="P1847" s="215"/>
      <c r="Q1847" s="215"/>
      <c r="R1847" s="215"/>
      <c r="S1847" s="215"/>
      <c r="T1847" s="216"/>
      <c r="AT1847" s="217" t="s">
        <v>247</v>
      </c>
      <c r="AU1847" s="217" t="s">
        <v>261</v>
      </c>
      <c r="AV1847" s="12" t="s">
        <v>22</v>
      </c>
      <c r="AW1847" s="12" t="s">
        <v>37</v>
      </c>
      <c r="AX1847" s="12" t="s">
        <v>73</v>
      </c>
      <c r="AY1847" s="217" t="s">
        <v>238</v>
      </c>
    </row>
    <row r="1848" spans="2:65" s="12" customFormat="1" ht="13.5">
      <c r="B1848" s="206"/>
      <c r="C1848" s="207"/>
      <c r="D1848" s="208" t="s">
        <v>247</v>
      </c>
      <c r="E1848" s="209" t="s">
        <v>20</v>
      </c>
      <c r="F1848" s="210" t="s">
        <v>1523</v>
      </c>
      <c r="G1848" s="207"/>
      <c r="H1848" s="211" t="s">
        <v>20</v>
      </c>
      <c r="I1848" s="212"/>
      <c r="J1848" s="207"/>
      <c r="K1848" s="207"/>
      <c r="L1848" s="213"/>
      <c r="M1848" s="214"/>
      <c r="N1848" s="215"/>
      <c r="O1848" s="215"/>
      <c r="P1848" s="215"/>
      <c r="Q1848" s="215"/>
      <c r="R1848" s="215"/>
      <c r="S1848" s="215"/>
      <c r="T1848" s="216"/>
      <c r="AT1848" s="217" t="s">
        <v>247</v>
      </c>
      <c r="AU1848" s="217" t="s">
        <v>261</v>
      </c>
      <c r="AV1848" s="12" t="s">
        <v>22</v>
      </c>
      <c r="AW1848" s="12" t="s">
        <v>37</v>
      </c>
      <c r="AX1848" s="12" t="s">
        <v>73</v>
      </c>
      <c r="AY1848" s="217" t="s">
        <v>238</v>
      </c>
    </row>
    <row r="1849" spans="2:65" s="13" customFormat="1" ht="27">
      <c r="B1849" s="218"/>
      <c r="C1849" s="219"/>
      <c r="D1849" s="208" t="s">
        <v>247</v>
      </c>
      <c r="E1849" s="230" t="s">
        <v>20</v>
      </c>
      <c r="F1849" s="231" t="s">
        <v>1712</v>
      </c>
      <c r="G1849" s="219"/>
      <c r="H1849" s="232">
        <v>77.864999999999995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65" s="13" customFormat="1" ht="13.5">
      <c r="B1850" s="218"/>
      <c r="C1850" s="219"/>
      <c r="D1850" s="208" t="s">
        <v>247</v>
      </c>
      <c r="E1850" s="230" t="s">
        <v>20</v>
      </c>
      <c r="F1850" s="231" t="s">
        <v>1713</v>
      </c>
      <c r="G1850" s="219"/>
      <c r="H1850" s="232">
        <v>94.162999999999997</v>
      </c>
      <c r="I1850" s="224"/>
      <c r="J1850" s="219"/>
      <c r="K1850" s="219"/>
      <c r="L1850" s="225"/>
      <c r="M1850" s="226"/>
      <c r="N1850" s="227"/>
      <c r="O1850" s="227"/>
      <c r="P1850" s="227"/>
      <c r="Q1850" s="227"/>
      <c r="R1850" s="227"/>
      <c r="S1850" s="227"/>
      <c r="T1850" s="228"/>
      <c r="AT1850" s="229" t="s">
        <v>247</v>
      </c>
      <c r="AU1850" s="229" t="s">
        <v>261</v>
      </c>
      <c r="AV1850" s="13" t="s">
        <v>81</v>
      </c>
      <c r="AW1850" s="13" t="s">
        <v>37</v>
      </c>
      <c r="AX1850" s="13" t="s">
        <v>73</v>
      </c>
      <c r="AY1850" s="229" t="s">
        <v>238</v>
      </c>
    </row>
    <row r="1851" spans="2:65" s="13" customFormat="1" ht="13.5">
      <c r="B1851" s="218"/>
      <c r="C1851" s="219"/>
      <c r="D1851" s="208" t="s">
        <v>247</v>
      </c>
      <c r="E1851" s="230" t="s">
        <v>20</v>
      </c>
      <c r="F1851" s="231" t="s">
        <v>1714</v>
      </c>
      <c r="G1851" s="219"/>
      <c r="H1851" s="232">
        <v>20.9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65" s="12" customFormat="1" ht="13.5">
      <c r="B1852" s="206"/>
      <c r="C1852" s="207"/>
      <c r="D1852" s="208" t="s">
        <v>247</v>
      </c>
      <c r="E1852" s="209" t="s">
        <v>20</v>
      </c>
      <c r="F1852" s="210" t="s">
        <v>1527</v>
      </c>
      <c r="G1852" s="207"/>
      <c r="H1852" s="211" t="s">
        <v>20</v>
      </c>
      <c r="I1852" s="212"/>
      <c r="J1852" s="207"/>
      <c r="K1852" s="207"/>
      <c r="L1852" s="213"/>
      <c r="M1852" s="214"/>
      <c r="N1852" s="215"/>
      <c r="O1852" s="215"/>
      <c r="P1852" s="215"/>
      <c r="Q1852" s="215"/>
      <c r="R1852" s="215"/>
      <c r="S1852" s="215"/>
      <c r="T1852" s="216"/>
      <c r="AT1852" s="217" t="s">
        <v>247</v>
      </c>
      <c r="AU1852" s="217" t="s">
        <v>261</v>
      </c>
      <c r="AV1852" s="12" t="s">
        <v>22</v>
      </c>
      <c r="AW1852" s="12" t="s">
        <v>37</v>
      </c>
      <c r="AX1852" s="12" t="s">
        <v>73</v>
      </c>
      <c r="AY1852" s="217" t="s">
        <v>238</v>
      </c>
    </row>
    <row r="1853" spans="2:65" s="13" customFormat="1" ht="13.5">
      <c r="B1853" s="218"/>
      <c r="C1853" s="219"/>
      <c r="D1853" s="208" t="s">
        <v>247</v>
      </c>
      <c r="E1853" s="230" t="s">
        <v>20</v>
      </c>
      <c r="F1853" s="231" t="s">
        <v>1715</v>
      </c>
      <c r="G1853" s="219"/>
      <c r="H1853" s="232">
        <v>166.16300000000001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65" s="13" customFormat="1" ht="13.5">
      <c r="B1854" s="218"/>
      <c r="C1854" s="219"/>
      <c r="D1854" s="208" t="s">
        <v>247</v>
      </c>
      <c r="E1854" s="230" t="s">
        <v>20</v>
      </c>
      <c r="F1854" s="231" t="s">
        <v>1716</v>
      </c>
      <c r="G1854" s="219"/>
      <c r="H1854" s="232">
        <v>103.53</v>
      </c>
      <c r="I1854" s="224"/>
      <c r="J1854" s="219"/>
      <c r="K1854" s="219"/>
      <c r="L1854" s="225"/>
      <c r="M1854" s="226"/>
      <c r="N1854" s="227"/>
      <c r="O1854" s="227"/>
      <c r="P1854" s="227"/>
      <c r="Q1854" s="227"/>
      <c r="R1854" s="227"/>
      <c r="S1854" s="227"/>
      <c r="T1854" s="228"/>
      <c r="AT1854" s="229" t="s">
        <v>247</v>
      </c>
      <c r="AU1854" s="229" t="s">
        <v>261</v>
      </c>
      <c r="AV1854" s="13" t="s">
        <v>81</v>
      </c>
      <c r="AW1854" s="13" t="s">
        <v>37</v>
      </c>
      <c r="AX1854" s="13" t="s">
        <v>73</v>
      </c>
      <c r="AY1854" s="229" t="s">
        <v>238</v>
      </c>
    </row>
    <row r="1855" spans="2:65" s="13" customFormat="1" ht="13.5">
      <c r="B1855" s="218"/>
      <c r="C1855" s="219"/>
      <c r="D1855" s="220" t="s">
        <v>247</v>
      </c>
      <c r="E1855" s="221" t="s">
        <v>20</v>
      </c>
      <c r="F1855" s="222" t="s">
        <v>1717</v>
      </c>
      <c r="G1855" s="219"/>
      <c r="H1855" s="223">
        <v>99.736000000000004</v>
      </c>
      <c r="I1855" s="224"/>
      <c r="J1855" s="219"/>
      <c r="K1855" s="219"/>
      <c r="L1855" s="225"/>
      <c r="M1855" s="226"/>
      <c r="N1855" s="227"/>
      <c r="O1855" s="227"/>
      <c r="P1855" s="227"/>
      <c r="Q1855" s="227"/>
      <c r="R1855" s="227"/>
      <c r="S1855" s="227"/>
      <c r="T1855" s="228"/>
      <c r="AT1855" s="229" t="s">
        <v>247</v>
      </c>
      <c r="AU1855" s="229" t="s">
        <v>261</v>
      </c>
      <c r="AV1855" s="13" t="s">
        <v>81</v>
      </c>
      <c r="AW1855" s="13" t="s">
        <v>37</v>
      </c>
      <c r="AX1855" s="13" t="s">
        <v>73</v>
      </c>
      <c r="AY1855" s="229" t="s">
        <v>238</v>
      </c>
    </row>
    <row r="1856" spans="2:65" s="1" customFormat="1" ht="22.5" customHeight="1">
      <c r="B1856" s="35"/>
      <c r="C1856" s="194" t="s">
        <v>1718</v>
      </c>
      <c r="D1856" s="194" t="s">
        <v>240</v>
      </c>
      <c r="E1856" s="195" t="s">
        <v>1719</v>
      </c>
      <c r="F1856" s="196" t="s">
        <v>1720</v>
      </c>
      <c r="G1856" s="197" t="s">
        <v>517</v>
      </c>
      <c r="H1856" s="198">
        <v>544.83500000000004</v>
      </c>
      <c r="I1856" s="199"/>
      <c r="J1856" s="200">
        <f>ROUND(I1856*H1856,2)</f>
        <v>0</v>
      </c>
      <c r="K1856" s="196" t="s">
        <v>244</v>
      </c>
      <c r="L1856" s="55"/>
      <c r="M1856" s="201" t="s">
        <v>20</v>
      </c>
      <c r="N1856" s="202" t="s">
        <v>44</v>
      </c>
      <c r="O1856" s="36"/>
      <c r="P1856" s="203">
        <f>O1856*H1856</f>
        <v>0</v>
      </c>
      <c r="Q1856" s="203">
        <v>0</v>
      </c>
      <c r="R1856" s="203">
        <f>Q1856*H1856</f>
        <v>0</v>
      </c>
      <c r="S1856" s="203">
        <v>0</v>
      </c>
      <c r="T1856" s="204">
        <f>S1856*H1856</f>
        <v>0</v>
      </c>
      <c r="AR1856" s="18" t="s">
        <v>245</v>
      </c>
      <c r="AT1856" s="18" t="s">
        <v>240</v>
      </c>
      <c r="AU1856" s="18" t="s">
        <v>261</v>
      </c>
      <c r="AY1856" s="18" t="s">
        <v>238</v>
      </c>
      <c r="BE1856" s="205">
        <f>IF(N1856="základní",J1856,0)</f>
        <v>0</v>
      </c>
      <c r="BF1856" s="205">
        <f>IF(N1856="snížená",J1856,0)</f>
        <v>0</v>
      </c>
      <c r="BG1856" s="205">
        <f>IF(N1856="zákl. přenesená",J1856,0)</f>
        <v>0</v>
      </c>
      <c r="BH1856" s="205">
        <f>IF(N1856="sníž. přenesená",J1856,0)</f>
        <v>0</v>
      </c>
      <c r="BI1856" s="205">
        <f>IF(N1856="nulová",J1856,0)</f>
        <v>0</v>
      </c>
      <c r="BJ1856" s="18" t="s">
        <v>22</v>
      </c>
      <c r="BK1856" s="205">
        <f>ROUND(I1856*H1856,2)</f>
        <v>0</v>
      </c>
      <c r="BL1856" s="18" t="s">
        <v>245</v>
      </c>
      <c r="BM1856" s="18" t="s">
        <v>1721</v>
      </c>
    </row>
    <row r="1857" spans="2:51" s="12" customFormat="1" ht="27">
      <c r="B1857" s="206"/>
      <c r="C1857" s="207"/>
      <c r="D1857" s="208" t="s">
        <v>247</v>
      </c>
      <c r="E1857" s="209" t="s">
        <v>20</v>
      </c>
      <c r="F1857" s="210" t="s">
        <v>1522</v>
      </c>
      <c r="G1857" s="207"/>
      <c r="H1857" s="211" t="s">
        <v>20</v>
      </c>
      <c r="I1857" s="212"/>
      <c r="J1857" s="207"/>
      <c r="K1857" s="207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247</v>
      </c>
      <c r="AU1857" s="217" t="s">
        <v>261</v>
      </c>
      <c r="AV1857" s="12" t="s">
        <v>22</v>
      </c>
      <c r="AW1857" s="12" t="s">
        <v>37</v>
      </c>
      <c r="AX1857" s="12" t="s">
        <v>73</v>
      </c>
      <c r="AY1857" s="217" t="s">
        <v>238</v>
      </c>
    </row>
    <row r="1858" spans="2:51" s="12" customFormat="1" ht="13.5">
      <c r="B1858" s="206"/>
      <c r="C1858" s="207"/>
      <c r="D1858" s="208" t="s">
        <v>247</v>
      </c>
      <c r="E1858" s="209" t="s">
        <v>20</v>
      </c>
      <c r="F1858" s="210" t="s">
        <v>249</v>
      </c>
      <c r="G1858" s="207"/>
      <c r="H1858" s="211" t="s">
        <v>20</v>
      </c>
      <c r="I1858" s="212"/>
      <c r="J1858" s="207"/>
      <c r="K1858" s="207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247</v>
      </c>
      <c r="AU1858" s="217" t="s">
        <v>261</v>
      </c>
      <c r="AV1858" s="12" t="s">
        <v>22</v>
      </c>
      <c r="AW1858" s="12" t="s">
        <v>37</v>
      </c>
      <c r="AX1858" s="12" t="s">
        <v>73</v>
      </c>
      <c r="AY1858" s="217" t="s">
        <v>238</v>
      </c>
    </row>
    <row r="1859" spans="2:51" s="12" customFormat="1" ht="13.5">
      <c r="B1859" s="206"/>
      <c r="C1859" s="207"/>
      <c r="D1859" s="208" t="s">
        <v>247</v>
      </c>
      <c r="E1859" s="209" t="s">
        <v>20</v>
      </c>
      <c r="F1859" s="210" t="s">
        <v>1722</v>
      </c>
      <c r="G1859" s="207"/>
      <c r="H1859" s="211" t="s">
        <v>20</v>
      </c>
      <c r="I1859" s="212"/>
      <c r="J1859" s="207"/>
      <c r="K1859" s="207"/>
      <c r="L1859" s="213"/>
      <c r="M1859" s="214"/>
      <c r="N1859" s="215"/>
      <c r="O1859" s="215"/>
      <c r="P1859" s="215"/>
      <c r="Q1859" s="215"/>
      <c r="R1859" s="215"/>
      <c r="S1859" s="215"/>
      <c r="T1859" s="216"/>
      <c r="AT1859" s="217" t="s">
        <v>247</v>
      </c>
      <c r="AU1859" s="217" t="s">
        <v>261</v>
      </c>
      <c r="AV1859" s="12" t="s">
        <v>22</v>
      </c>
      <c r="AW1859" s="12" t="s">
        <v>37</v>
      </c>
      <c r="AX1859" s="12" t="s">
        <v>73</v>
      </c>
      <c r="AY1859" s="217" t="s">
        <v>238</v>
      </c>
    </row>
    <row r="1860" spans="2:51" s="12" customFormat="1" ht="13.5">
      <c r="B1860" s="206"/>
      <c r="C1860" s="207"/>
      <c r="D1860" s="208" t="s">
        <v>247</v>
      </c>
      <c r="E1860" s="209" t="s">
        <v>20</v>
      </c>
      <c r="F1860" s="210" t="s">
        <v>1523</v>
      </c>
      <c r="G1860" s="207"/>
      <c r="H1860" s="211" t="s">
        <v>20</v>
      </c>
      <c r="I1860" s="212"/>
      <c r="J1860" s="207"/>
      <c r="K1860" s="207"/>
      <c r="L1860" s="213"/>
      <c r="M1860" s="214"/>
      <c r="N1860" s="215"/>
      <c r="O1860" s="215"/>
      <c r="P1860" s="215"/>
      <c r="Q1860" s="215"/>
      <c r="R1860" s="215"/>
      <c r="S1860" s="215"/>
      <c r="T1860" s="216"/>
      <c r="AT1860" s="217" t="s">
        <v>247</v>
      </c>
      <c r="AU1860" s="217" t="s">
        <v>261</v>
      </c>
      <c r="AV1860" s="12" t="s">
        <v>22</v>
      </c>
      <c r="AW1860" s="12" t="s">
        <v>37</v>
      </c>
      <c r="AX1860" s="12" t="s">
        <v>73</v>
      </c>
      <c r="AY1860" s="217" t="s">
        <v>238</v>
      </c>
    </row>
    <row r="1861" spans="2:51" s="13" customFormat="1" ht="13.5">
      <c r="B1861" s="218"/>
      <c r="C1861" s="219"/>
      <c r="D1861" s="208" t="s">
        <v>247</v>
      </c>
      <c r="E1861" s="230" t="s">
        <v>20</v>
      </c>
      <c r="F1861" s="231" t="s">
        <v>1723</v>
      </c>
      <c r="G1861" s="219"/>
      <c r="H1861" s="232">
        <v>28.8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51" s="13" customFormat="1" ht="13.5">
      <c r="B1862" s="218"/>
      <c r="C1862" s="219"/>
      <c r="D1862" s="208" t="s">
        <v>247</v>
      </c>
      <c r="E1862" s="230" t="s">
        <v>20</v>
      </c>
      <c r="F1862" s="231" t="s">
        <v>1724</v>
      </c>
      <c r="G1862" s="219"/>
      <c r="H1862" s="232">
        <v>15.3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51" s="13" customFormat="1" ht="13.5">
      <c r="B1863" s="218"/>
      <c r="C1863" s="219"/>
      <c r="D1863" s="208" t="s">
        <v>247</v>
      </c>
      <c r="E1863" s="230" t="s">
        <v>20</v>
      </c>
      <c r="F1863" s="231" t="s">
        <v>1725</v>
      </c>
      <c r="G1863" s="219"/>
      <c r="H1863" s="232">
        <v>58.884999999999998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51" s="13" customFormat="1" ht="13.5">
      <c r="B1864" s="218"/>
      <c r="C1864" s="219"/>
      <c r="D1864" s="208" t="s">
        <v>247</v>
      </c>
      <c r="E1864" s="230" t="s">
        <v>20</v>
      </c>
      <c r="F1864" s="231" t="s">
        <v>1726</v>
      </c>
      <c r="G1864" s="219"/>
      <c r="H1864" s="232">
        <v>6.45</v>
      </c>
      <c r="I1864" s="224"/>
      <c r="J1864" s="219"/>
      <c r="K1864" s="219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247</v>
      </c>
      <c r="AU1864" s="229" t="s">
        <v>261</v>
      </c>
      <c r="AV1864" s="13" t="s">
        <v>81</v>
      </c>
      <c r="AW1864" s="13" t="s">
        <v>37</v>
      </c>
      <c r="AX1864" s="13" t="s">
        <v>73</v>
      </c>
      <c r="AY1864" s="229" t="s">
        <v>238</v>
      </c>
    </row>
    <row r="1865" spans="2:51" s="13" customFormat="1" ht="13.5">
      <c r="B1865" s="218"/>
      <c r="C1865" s="219"/>
      <c r="D1865" s="208" t="s">
        <v>247</v>
      </c>
      <c r="E1865" s="230" t="s">
        <v>20</v>
      </c>
      <c r="F1865" s="231" t="s">
        <v>1727</v>
      </c>
      <c r="G1865" s="219"/>
      <c r="H1865" s="232">
        <v>6.35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51" s="13" customFormat="1" ht="13.5">
      <c r="B1866" s="218"/>
      <c r="C1866" s="219"/>
      <c r="D1866" s="208" t="s">
        <v>247</v>
      </c>
      <c r="E1866" s="230" t="s">
        <v>20</v>
      </c>
      <c r="F1866" s="231" t="s">
        <v>1728</v>
      </c>
      <c r="G1866" s="219"/>
      <c r="H1866" s="232">
        <v>7.2</v>
      </c>
      <c r="I1866" s="224"/>
      <c r="J1866" s="219"/>
      <c r="K1866" s="219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247</v>
      </c>
      <c r="AU1866" s="229" t="s">
        <v>261</v>
      </c>
      <c r="AV1866" s="13" t="s">
        <v>81</v>
      </c>
      <c r="AW1866" s="13" t="s">
        <v>37</v>
      </c>
      <c r="AX1866" s="13" t="s">
        <v>73</v>
      </c>
      <c r="AY1866" s="229" t="s">
        <v>238</v>
      </c>
    </row>
    <row r="1867" spans="2:51" s="13" customFormat="1" ht="13.5">
      <c r="B1867" s="218"/>
      <c r="C1867" s="219"/>
      <c r="D1867" s="208" t="s">
        <v>247</v>
      </c>
      <c r="E1867" s="230" t="s">
        <v>20</v>
      </c>
      <c r="F1867" s="231" t="s">
        <v>1729</v>
      </c>
      <c r="G1867" s="219"/>
      <c r="H1867" s="232">
        <v>8.15</v>
      </c>
      <c r="I1867" s="224"/>
      <c r="J1867" s="219"/>
      <c r="K1867" s="219"/>
      <c r="L1867" s="225"/>
      <c r="M1867" s="226"/>
      <c r="N1867" s="227"/>
      <c r="O1867" s="227"/>
      <c r="P1867" s="227"/>
      <c r="Q1867" s="227"/>
      <c r="R1867" s="227"/>
      <c r="S1867" s="227"/>
      <c r="T1867" s="228"/>
      <c r="AT1867" s="229" t="s">
        <v>247</v>
      </c>
      <c r="AU1867" s="229" t="s">
        <v>261</v>
      </c>
      <c r="AV1867" s="13" t="s">
        <v>81</v>
      </c>
      <c r="AW1867" s="13" t="s">
        <v>37</v>
      </c>
      <c r="AX1867" s="13" t="s">
        <v>73</v>
      </c>
      <c r="AY1867" s="229" t="s">
        <v>238</v>
      </c>
    </row>
    <row r="1868" spans="2:51" s="13" customFormat="1" ht="13.5">
      <c r="B1868" s="218"/>
      <c r="C1868" s="219"/>
      <c r="D1868" s="208" t="s">
        <v>247</v>
      </c>
      <c r="E1868" s="230" t="s">
        <v>20</v>
      </c>
      <c r="F1868" s="231" t="s">
        <v>1730</v>
      </c>
      <c r="G1868" s="219"/>
      <c r="H1868" s="232">
        <v>6.3</v>
      </c>
      <c r="I1868" s="224"/>
      <c r="J1868" s="219"/>
      <c r="K1868" s="219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247</v>
      </c>
      <c r="AU1868" s="229" t="s">
        <v>261</v>
      </c>
      <c r="AV1868" s="13" t="s">
        <v>81</v>
      </c>
      <c r="AW1868" s="13" t="s">
        <v>37</v>
      </c>
      <c r="AX1868" s="13" t="s">
        <v>73</v>
      </c>
      <c r="AY1868" s="229" t="s">
        <v>238</v>
      </c>
    </row>
    <row r="1869" spans="2:51" s="13" customFormat="1" ht="13.5">
      <c r="B1869" s="218"/>
      <c r="C1869" s="219"/>
      <c r="D1869" s="208" t="s">
        <v>247</v>
      </c>
      <c r="E1869" s="230" t="s">
        <v>20</v>
      </c>
      <c r="F1869" s="231" t="s">
        <v>1731</v>
      </c>
      <c r="G1869" s="219"/>
      <c r="H1869" s="232">
        <v>7.4</v>
      </c>
      <c r="I1869" s="224"/>
      <c r="J1869" s="219"/>
      <c r="K1869" s="219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247</v>
      </c>
      <c r="AU1869" s="229" t="s">
        <v>261</v>
      </c>
      <c r="AV1869" s="13" t="s">
        <v>81</v>
      </c>
      <c r="AW1869" s="13" t="s">
        <v>37</v>
      </c>
      <c r="AX1869" s="13" t="s">
        <v>73</v>
      </c>
      <c r="AY1869" s="229" t="s">
        <v>238</v>
      </c>
    </row>
    <row r="1870" spans="2:51" s="13" customFormat="1" ht="13.5">
      <c r="B1870" s="218"/>
      <c r="C1870" s="219"/>
      <c r="D1870" s="208" t="s">
        <v>247</v>
      </c>
      <c r="E1870" s="230" t="s">
        <v>20</v>
      </c>
      <c r="F1870" s="231" t="s">
        <v>1732</v>
      </c>
      <c r="G1870" s="219"/>
      <c r="H1870" s="232">
        <v>14.3</v>
      </c>
      <c r="I1870" s="224"/>
      <c r="J1870" s="219"/>
      <c r="K1870" s="219"/>
      <c r="L1870" s="225"/>
      <c r="M1870" s="226"/>
      <c r="N1870" s="227"/>
      <c r="O1870" s="227"/>
      <c r="P1870" s="227"/>
      <c r="Q1870" s="227"/>
      <c r="R1870" s="227"/>
      <c r="S1870" s="227"/>
      <c r="T1870" s="228"/>
      <c r="AT1870" s="229" t="s">
        <v>247</v>
      </c>
      <c r="AU1870" s="229" t="s">
        <v>261</v>
      </c>
      <c r="AV1870" s="13" t="s">
        <v>81</v>
      </c>
      <c r="AW1870" s="13" t="s">
        <v>37</v>
      </c>
      <c r="AX1870" s="13" t="s">
        <v>73</v>
      </c>
      <c r="AY1870" s="229" t="s">
        <v>238</v>
      </c>
    </row>
    <row r="1871" spans="2:51" s="13" customFormat="1" ht="13.5">
      <c r="B1871" s="218"/>
      <c r="C1871" s="219"/>
      <c r="D1871" s="208" t="s">
        <v>247</v>
      </c>
      <c r="E1871" s="230" t="s">
        <v>20</v>
      </c>
      <c r="F1871" s="231" t="s">
        <v>1733</v>
      </c>
      <c r="G1871" s="219"/>
      <c r="H1871" s="232">
        <v>12.8</v>
      </c>
      <c r="I1871" s="224"/>
      <c r="J1871" s="219"/>
      <c r="K1871" s="219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247</v>
      </c>
      <c r="AU1871" s="229" t="s">
        <v>261</v>
      </c>
      <c r="AV1871" s="13" t="s">
        <v>81</v>
      </c>
      <c r="AW1871" s="13" t="s">
        <v>37</v>
      </c>
      <c r="AX1871" s="13" t="s">
        <v>73</v>
      </c>
      <c r="AY1871" s="229" t="s">
        <v>238</v>
      </c>
    </row>
    <row r="1872" spans="2:51" s="12" customFormat="1" ht="13.5">
      <c r="B1872" s="206"/>
      <c r="C1872" s="207"/>
      <c r="D1872" s="208" t="s">
        <v>247</v>
      </c>
      <c r="E1872" s="209" t="s">
        <v>20</v>
      </c>
      <c r="F1872" s="210" t="s">
        <v>1527</v>
      </c>
      <c r="G1872" s="207"/>
      <c r="H1872" s="211" t="s">
        <v>20</v>
      </c>
      <c r="I1872" s="212"/>
      <c r="J1872" s="207"/>
      <c r="K1872" s="207"/>
      <c r="L1872" s="213"/>
      <c r="M1872" s="214"/>
      <c r="N1872" s="215"/>
      <c r="O1872" s="215"/>
      <c r="P1872" s="215"/>
      <c r="Q1872" s="215"/>
      <c r="R1872" s="215"/>
      <c r="S1872" s="215"/>
      <c r="T1872" s="216"/>
      <c r="AT1872" s="217" t="s">
        <v>247</v>
      </c>
      <c r="AU1872" s="217" t="s">
        <v>261</v>
      </c>
      <c r="AV1872" s="12" t="s">
        <v>22</v>
      </c>
      <c r="AW1872" s="12" t="s">
        <v>37</v>
      </c>
      <c r="AX1872" s="12" t="s">
        <v>73</v>
      </c>
      <c r="AY1872" s="217" t="s">
        <v>238</v>
      </c>
    </row>
    <row r="1873" spans="2:51" s="13" customFormat="1" ht="13.5">
      <c r="B1873" s="218"/>
      <c r="C1873" s="219"/>
      <c r="D1873" s="208" t="s">
        <v>247</v>
      </c>
      <c r="E1873" s="230" t="s">
        <v>20</v>
      </c>
      <c r="F1873" s="231" t="s">
        <v>1734</v>
      </c>
      <c r="G1873" s="219"/>
      <c r="H1873" s="232">
        <v>117.6</v>
      </c>
      <c r="I1873" s="224"/>
      <c r="J1873" s="219"/>
      <c r="K1873" s="219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247</v>
      </c>
      <c r="AU1873" s="229" t="s">
        <v>261</v>
      </c>
      <c r="AV1873" s="13" t="s">
        <v>81</v>
      </c>
      <c r="AW1873" s="13" t="s">
        <v>37</v>
      </c>
      <c r="AX1873" s="13" t="s">
        <v>73</v>
      </c>
      <c r="AY1873" s="229" t="s">
        <v>238</v>
      </c>
    </row>
    <row r="1874" spans="2:51" s="13" customFormat="1" ht="13.5">
      <c r="B1874" s="218"/>
      <c r="C1874" s="219"/>
      <c r="D1874" s="208" t="s">
        <v>247</v>
      </c>
      <c r="E1874" s="230" t="s">
        <v>20</v>
      </c>
      <c r="F1874" s="231" t="s">
        <v>1725</v>
      </c>
      <c r="G1874" s="219"/>
      <c r="H1874" s="232">
        <v>58.884999999999998</v>
      </c>
      <c r="I1874" s="224"/>
      <c r="J1874" s="219"/>
      <c r="K1874" s="219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247</v>
      </c>
      <c r="AU1874" s="229" t="s">
        <v>261</v>
      </c>
      <c r="AV1874" s="13" t="s">
        <v>81</v>
      </c>
      <c r="AW1874" s="13" t="s">
        <v>37</v>
      </c>
      <c r="AX1874" s="13" t="s">
        <v>73</v>
      </c>
      <c r="AY1874" s="229" t="s">
        <v>238</v>
      </c>
    </row>
    <row r="1875" spans="2:51" s="13" customFormat="1" ht="13.5">
      <c r="B1875" s="218"/>
      <c r="C1875" s="219"/>
      <c r="D1875" s="208" t="s">
        <v>247</v>
      </c>
      <c r="E1875" s="230" t="s">
        <v>20</v>
      </c>
      <c r="F1875" s="231" t="s">
        <v>1735</v>
      </c>
      <c r="G1875" s="219"/>
      <c r="H1875" s="232">
        <v>5.125</v>
      </c>
      <c r="I1875" s="224"/>
      <c r="J1875" s="219"/>
      <c r="K1875" s="219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247</v>
      </c>
      <c r="AU1875" s="229" t="s">
        <v>261</v>
      </c>
      <c r="AV1875" s="13" t="s">
        <v>81</v>
      </c>
      <c r="AW1875" s="13" t="s">
        <v>37</v>
      </c>
      <c r="AX1875" s="13" t="s">
        <v>73</v>
      </c>
      <c r="AY1875" s="229" t="s">
        <v>238</v>
      </c>
    </row>
    <row r="1876" spans="2:51" s="13" customFormat="1" ht="13.5">
      <c r="B1876" s="218"/>
      <c r="C1876" s="219"/>
      <c r="D1876" s="208" t="s">
        <v>247</v>
      </c>
      <c r="E1876" s="230" t="s">
        <v>20</v>
      </c>
      <c r="F1876" s="231" t="s">
        <v>1736</v>
      </c>
      <c r="G1876" s="219"/>
      <c r="H1876" s="232">
        <v>11.4</v>
      </c>
      <c r="I1876" s="224"/>
      <c r="J1876" s="219"/>
      <c r="K1876" s="219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247</v>
      </c>
      <c r="AU1876" s="229" t="s">
        <v>261</v>
      </c>
      <c r="AV1876" s="13" t="s">
        <v>81</v>
      </c>
      <c r="AW1876" s="13" t="s">
        <v>37</v>
      </c>
      <c r="AX1876" s="13" t="s">
        <v>73</v>
      </c>
      <c r="AY1876" s="229" t="s">
        <v>238</v>
      </c>
    </row>
    <row r="1877" spans="2:51" s="13" customFormat="1" ht="13.5">
      <c r="B1877" s="218"/>
      <c r="C1877" s="219"/>
      <c r="D1877" s="208" t="s">
        <v>247</v>
      </c>
      <c r="E1877" s="230" t="s">
        <v>20</v>
      </c>
      <c r="F1877" s="231" t="s">
        <v>1737</v>
      </c>
      <c r="G1877" s="219"/>
      <c r="H1877" s="232">
        <v>9.6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51" s="13" customFormat="1" ht="13.5">
      <c r="B1878" s="218"/>
      <c r="C1878" s="219"/>
      <c r="D1878" s="208" t="s">
        <v>247</v>
      </c>
      <c r="E1878" s="230" t="s">
        <v>20</v>
      </c>
      <c r="F1878" s="231" t="s">
        <v>1738</v>
      </c>
      <c r="G1878" s="219"/>
      <c r="H1878" s="232">
        <v>5.8</v>
      </c>
      <c r="I1878" s="224"/>
      <c r="J1878" s="219"/>
      <c r="K1878" s="219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247</v>
      </c>
      <c r="AU1878" s="229" t="s">
        <v>261</v>
      </c>
      <c r="AV1878" s="13" t="s">
        <v>81</v>
      </c>
      <c r="AW1878" s="13" t="s">
        <v>37</v>
      </c>
      <c r="AX1878" s="13" t="s">
        <v>73</v>
      </c>
      <c r="AY1878" s="229" t="s">
        <v>238</v>
      </c>
    </row>
    <row r="1879" spans="2:51" s="13" customFormat="1" ht="13.5">
      <c r="B1879" s="218"/>
      <c r="C1879" s="219"/>
      <c r="D1879" s="208" t="s">
        <v>247</v>
      </c>
      <c r="E1879" s="230" t="s">
        <v>20</v>
      </c>
      <c r="F1879" s="231" t="s">
        <v>1739</v>
      </c>
      <c r="G1879" s="219"/>
      <c r="H1879" s="232">
        <v>4.45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51" s="13" customFormat="1" ht="13.5">
      <c r="B1880" s="218"/>
      <c r="C1880" s="219"/>
      <c r="D1880" s="208" t="s">
        <v>247</v>
      </c>
      <c r="E1880" s="230" t="s">
        <v>20</v>
      </c>
      <c r="F1880" s="231" t="s">
        <v>1740</v>
      </c>
      <c r="G1880" s="219"/>
      <c r="H1880" s="232">
        <v>16.3</v>
      </c>
      <c r="I1880" s="224"/>
      <c r="J1880" s="219"/>
      <c r="K1880" s="219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247</v>
      </c>
      <c r="AU1880" s="229" t="s">
        <v>261</v>
      </c>
      <c r="AV1880" s="13" t="s">
        <v>81</v>
      </c>
      <c r="AW1880" s="13" t="s">
        <v>37</v>
      </c>
      <c r="AX1880" s="13" t="s">
        <v>73</v>
      </c>
      <c r="AY1880" s="229" t="s">
        <v>238</v>
      </c>
    </row>
    <row r="1881" spans="2:51" s="13" customFormat="1" ht="13.5">
      <c r="B1881" s="218"/>
      <c r="C1881" s="219"/>
      <c r="D1881" s="208" t="s">
        <v>247</v>
      </c>
      <c r="E1881" s="230" t="s">
        <v>20</v>
      </c>
      <c r="F1881" s="231" t="s">
        <v>1741</v>
      </c>
      <c r="G1881" s="219"/>
      <c r="H1881" s="232">
        <v>13.9</v>
      </c>
      <c r="I1881" s="224"/>
      <c r="J1881" s="219"/>
      <c r="K1881" s="219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247</v>
      </c>
      <c r="AU1881" s="229" t="s">
        <v>261</v>
      </c>
      <c r="AV1881" s="13" t="s">
        <v>81</v>
      </c>
      <c r="AW1881" s="13" t="s">
        <v>37</v>
      </c>
      <c r="AX1881" s="13" t="s">
        <v>73</v>
      </c>
      <c r="AY1881" s="229" t="s">
        <v>238</v>
      </c>
    </row>
    <row r="1882" spans="2:51" s="13" customFormat="1" ht="13.5">
      <c r="B1882" s="218"/>
      <c r="C1882" s="219"/>
      <c r="D1882" s="208" t="s">
        <v>247</v>
      </c>
      <c r="E1882" s="230" t="s">
        <v>20</v>
      </c>
      <c r="F1882" s="231" t="s">
        <v>1742</v>
      </c>
      <c r="G1882" s="219"/>
      <c r="H1882" s="232">
        <v>14.8</v>
      </c>
      <c r="I1882" s="224"/>
      <c r="J1882" s="219"/>
      <c r="K1882" s="219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247</v>
      </c>
      <c r="AU1882" s="229" t="s">
        <v>261</v>
      </c>
      <c r="AV1882" s="13" t="s">
        <v>81</v>
      </c>
      <c r="AW1882" s="13" t="s">
        <v>37</v>
      </c>
      <c r="AX1882" s="13" t="s">
        <v>73</v>
      </c>
      <c r="AY1882" s="229" t="s">
        <v>238</v>
      </c>
    </row>
    <row r="1883" spans="2:51" s="13" customFormat="1" ht="13.5">
      <c r="B1883" s="218"/>
      <c r="C1883" s="219"/>
      <c r="D1883" s="208" t="s">
        <v>247</v>
      </c>
      <c r="E1883" s="230" t="s">
        <v>20</v>
      </c>
      <c r="F1883" s="231" t="s">
        <v>1743</v>
      </c>
      <c r="G1883" s="219"/>
      <c r="H1883" s="232">
        <v>16.8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51" s="13" customFormat="1" ht="13.5">
      <c r="B1884" s="218"/>
      <c r="C1884" s="219"/>
      <c r="D1884" s="208" t="s">
        <v>247</v>
      </c>
      <c r="E1884" s="230" t="s">
        <v>20</v>
      </c>
      <c r="F1884" s="231" t="s">
        <v>1744</v>
      </c>
      <c r="G1884" s="219"/>
      <c r="H1884" s="232">
        <v>16.100000000000001</v>
      </c>
      <c r="I1884" s="224"/>
      <c r="J1884" s="219"/>
      <c r="K1884" s="219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247</v>
      </c>
      <c r="AU1884" s="229" t="s">
        <v>261</v>
      </c>
      <c r="AV1884" s="13" t="s">
        <v>81</v>
      </c>
      <c r="AW1884" s="13" t="s">
        <v>37</v>
      </c>
      <c r="AX1884" s="13" t="s">
        <v>73</v>
      </c>
      <c r="AY1884" s="229" t="s">
        <v>238</v>
      </c>
    </row>
    <row r="1885" spans="2:51" s="13" customFormat="1" ht="13.5">
      <c r="B1885" s="218"/>
      <c r="C1885" s="219"/>
      <c r="D1885" s="208" t="s">
        <v>247</v>
      </c>
      <c r="E1885" s="230" t="s">
        <v>20</v>
      </c>
      <c r="F1885" s="231" t="s">
        <v>1745</v>
      </c>
      <c r="G1885" s="219"/>
      <c r="H1885" s="232">
        <v>14.6</v>
      </c>
      <c r="I1885" s="224"/>
      <c r="J1885" s="219"/>
      <c r="K1885" s="219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247</v>
      </c>
      <c r="AU1885" s="229" t="s">
        <v>261</v>
      </c>
      <c r="AV1885" s="13" t="s">
        <v>81</v>
      </c>
      <c r="AW1885" s="13" t="s">
        <v>37</v>
      </c>
      <c r="AX1885" s="13" t="s">
        <v>73</v>
      </c>
      <c r="AY1885" s="229" t="s">
        <v>238</v>
      </c>
    </row>
    <row r="1886" spans="2:51" s="13" customFormat="1" ht="13.5">
      <c r="B1886" s="218"/>
      <c r="C1886" s="219"/>
      <c r="D1886" s="208" t="s">
        <v>247</v>
      </c>
      <c r="E1886" s="230" t="s">
        <v>20</v>
      </c>
      <c r="F1886" s="231" t="s">
        <v>1746</v>
      </c>
      <c r="G1886" s="219"/>
      <c r="H1886" s="232">
        <v>21.8</v>
      </c>
      <c r="I1886" s="224"/>
      <c r="J1886" s="219"/>
      <c r="K1886" s="219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247</v>
      </c>
      <c r="AU1886" s="229" t="s">
        <v>261</v>
      </c>
      <c r="AV1886" s="13" t="s">
        <v>81</v>
      </c>
      <c r="AW1886" s="13" t="s">
        <v>37</v>
      </c>
      <c r="AX1886" s="13" t="s">
        <v>73</v>
      </c>
      <c r="AY1886" s="229" t="s">
        <v>238</v>
      </c>
    </row>
    <row r="1887" spans="2:51" s="13" customFormat="1" ht="13.5">
      <c r="B1887" s="218"/>
      <c r="C1887" s="219"/>
      <c r="D1887" s="208" t="s">
        <v>247</v>
      </c>
      <c r="E1887" s="230" t="s">
        <v>20</v>
      </c>
      <c r="F1887" s="231" t="s">
        <v>1747</v>
      </c>
      <c r="G1887" s="219"/>
      <c r="H1887" s="232">
        <v>32.159999999999997</v>
      </c>
      <c r="I1887" s="224"/>
      <c r="J1887" s="219"/>
      <c r="K1887" s="219"/>
      <c r="L1887" s="225"/>
      <c r="M1887" s="226"/>
      <c r="N1887" s="227"/>
      <c r="O1887" s="227"/>
      <c r="P1887" s="227"/>
      <c r="Q1887" s="227"/>
      <c r="R1887" s="227"/>
      <c r="S1887" s="227"/>
      <c r="T1887" s="228"/>
      <c r="AT1887" s="229" t="s">
        <v>247</v>
      </c>
      <c r="AU1887" s="229" t="s">
        <v>261</v>
      </c>
      <c r="AV1887" s="13" t="s">
        <v>81</v>
      </c>
      <c r="AW1887" s="13" t="s">
        <v>37</v>
      </c>
      <c r="AX1887" s="13" t="s">
        <v>73</v>
      </c>
      <c r="AY1887" s="229" t="s">
        <v>238</v>
      </c>
    </row>
    <row r="1888" spans="2:51" s="13" customFormat="1" ht="13.5">
      <c r="B1888" s="218"/>
      <c r="C1888" s="219"/>
      <c r="D1888" s="220" t="s">
        <v>247</v>
      </c>
      <c r="E1888" s="221" t="s">
        <v>20</v>
      </c>
      <c r="F1888" s="222" t="s">
        <v>1748</v>
      </c>
      <c r="G1888" s="219"/>
      <c r="H1888" s="223">
        <v>13.58</v>
      </c>
      <c r="I1888" s="224"/>
      <c r="J1888" s="219"/>
      <c r="K1888" s="219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247</v>
      </c>
      <c r="AU1888" s="229" t="s">
        <v>261</v>
      </c>
      <c r="AV1888" s="13" t="s">
        <v>81</v>
      </c>
      <c r="AW1888" s="13" t="s">
        <v>37</v>
      </c>
      <c r="AX1888" s="13" t="s">
        <v>73</v>
      </c>
      <c r="AY1888" s="229" t="s">
        <v>238</v>
      </c>
    </row>
    <row r="1889" spans="2:65" s="1" customFormat="1" ht="22.5" customHeight="1">
      <c r="B1889" s="35"/>
      <c r="C1889" s="233" t="s">
        <v>1749</v>
      </c>
      <c r="D1889" s="233" t="s">
        <v>478</v>
      </c>
      <c r="E1889" s="234" t="s">
        <v>1750</v>
      </c>
      <c r="F1889" s="235" t="s">
        <v>1751</v>
      </c>
      <c r="G1889" s="236" t="s">
        <v>517</v>
      </c>
      <c r="H1889" s="237">
        <v>572.077</v>
      </c>
      <c r="I1889" s="238"/>
      <c r="J1889" s="239">
        <f>ROUND(I1889*H1889,2)</f>
        <v>0</v>
      </c>
      <c r="K1889" s="235" t="s">
        <v>244</v>
      </c>
      <c r="L1889" s="240"/>
      <c r="M1889" s="241" t="s">
        <v>20</v>
      </c>
      <c r="N1889" s="242" t="s">
        <v>44</v>
      </c>
      <c r="O1889" s="36"/>
      <c r="P1889" s="203">
        <f>O1889*H1889</f>
        <v>0</v>
      </c>
      <c r="Q1889" s="203">
        <v>3.0000000000000001E-5</v>
      </c>
      <c r="R1889" s="203">
        <f>Q1889*H1889</f>
        <v>1.716231E-2</v>
      </c>
      <c r="S1889" s="203">
        <v>0</v>
      </c>
      <c r="T1889" s="204">
        <f>S1889*H1889</f>
        <v>0</v>
      </c>
      <c r="AR1889" s="18" t="s">
        <v>304</v>
      </c>
      <c r="AT1889" s="18" t="s">
        <v>478</v>
      </c>
      <c r="AU1889" s="18" t="s">
        <v>261</v>
      </c>
      <c r="AY1889" s="18" t="s">
        <v>238</v>
      </c>
      <c r="BE1889" s="205">
        <f>IF(N1889="základní",J1889,0)</f>
        <v>0</v>
      </c>
      <c r="BF1889" s="205">
        <f>IF(N1889="snížená",J1889,0)</f>
        <v>0</v>
      </c>
      <c r="BG1889" s="205">
        <f>IF(N1889="zákl. přenesená",J1889,0)</f>
        <v>0</v>
      </c>
      <c r="BH1889" s="205">
        <f>IF(N1889="sníž. přenesená",J1889,0)</f>
        <v>0</v>
      </c>
      <c r="BI1889" s="205">
        <f>IF(N1889="nulová",J1889,0)</f>
        <v>0</v>
      </c>
      <c r="BJ1889" s="18" t="s">
        <v>22</v>
      </c>
      <c r="BK1889" s="205">
        <f>ROUND(I1889*H1889,2)</f>
        <v>0</v>
      </c>
      <c r="BL1889" s="18" t="s">
        <v>245</v>
      </c>
      <c r="BM1889" s="18" t="s">
        <v>1752</v>
      </c>
    </row>
    <row r="1890" spans="2:65" s="13" customFormat="1" ht="13.5">
      <c r="B1890" s="218"/>
      <c r="C1890" s="219"/>
      <c r="D1890" s="220" t="s">
        <v>247</v>
      </c>
      <c r="E1890" s="219"/>
      <c r="F1890" s="222" t="s">
        <v>1753</v>
      </c>
      <c r="G1890" s="219"/>
      <c r="H1890" s="223">
        <v>572.077</v>
      </c>
      <c r="I1890" s="224"/>
      <c r="J1890" s="219"/>
      <c r="K1890" s="219"/>
      <c r="L1890" s="225"/>
      <c r="M1890" s="226"/>
      <c r="N1890" s="227"/>
      <c r="O1890" s="227"/>
      <c r="P1890" s="227"/>
      <c r="Q1890" s="227"/>
      <c r="R1890" s="227"/>
      <c r="S1890" s="227"/>
      <c r="T1890" s="228"/>
      <c r="AT1890" s="229" t="s">
        <v>247</v>
      </c>
      <c r="AU1890" s="229" t="s">
        <v>261</v>
      </c>
      <c r="AV1890" s="13" t="s">
        <v>81</v>
      </c>
      <c r="AW1890" s="13" t="s">
        <v>4</v>
      </c>
      <c r="AX1890" s="13" t="s">
        <v>22</v>
      </c>
      <c r="AY1890" s="229" t="s">
        <v>238</v>
      </c>
    </row>
    <row r="1891" spans="2:65" s="1" customFormat="1" ht="22.5" customHeight="1">
      <c r="B1891" s="35"/>
      <c r="C1891" s="194" t="s">
        <v>1754</v>
      </c>
      <c r="D1891" s="194" t="s">
        <v>240</v>
      </c>
      <c r="E1891" s="195" t="s">
        <v>1755</v>
      </c>
      <c r="F1891" s="196" t="s">
        <v>1756</v>
      </c>
      <c r="G1891" s="197" t="s">
        <v>517</v>
      </c>
      <c r="H1891" s="198">
        <v>795.70500000000004</v>
      </c>
      <c r="I1891" s="199"/>
      <c r="J1891" s="200">
        <f>ROUND(I1891*H1891,2)</f>
        <v>0</v>
      </c>
      <c r="K1891" s="196" t="s">
        <v>244</v>
      </c>
      <c r="L1891" s="55"/>
      <c r="M1891" s="201" t="s">
        <v>20</v>
      </c>
      <c r="N1891" s="202" t="s">
        <v>44</v>
      </c>
      <c r="O1891" s="36"/>
      <c r="P1891" s="203">
        <f>O1891*H1891</f>
        <v>0</v>
      </c>
      <c r="Q1891" s="203">
        <v>0</v>
      </c>
      <c r="R1891" s="203">
        <f>Q1891*H1891</f>
        <v>0</v>
      </c>
      <c r="S1891" s="203">
        <v>0</v>
      </c>
      <c r="T1891" s="204">
        <f>S1891*H1891</f>
        <v>0</v>
      </c>
      <c r="AR1891" s="18" t="s">
        <v>245</v>
      </c>
      <c r="AT1891" s="18" t="s">
        <v>240</v>
      </c>
      <c r="AU1891" s="18" t="s">
        <v>261</v>
      </c>
      <c r="AY1891" s="18" t="s">
        <v>238</v>
      </c>
      <c r="BE1891" s="205">
        <f>IF(N1891="základní",J1891,0)</f>
        <v>0</v>
      </c>
      <c r="BF1891" s="205">
        <f>IF(N1891="snížená",J1891,0)</f>
        <v>0</v>
      </c>
      <c r="BG1891" s="205">
        <f>IF(N1891="zákl. přenesená",J1891,0)</f>
        <v>0</v>
      </c>
      <c r="BH1891" s="205">
        <f>IF(N1891="sníž. přenesená",J1891,0)</f>
        <v>0</v>
      </c>
      <c r="BI1891" s="205">
        <f>IF(N1891="nulová",J1891,0)</f>
        <v>0</v>
      </c>
      <c r="BJ1891" s="18" t="s">
        <v>22</v>
      </c>
      <c r="BK1891" s="205">
        <f>ROUND(I1891*H1891,2)</f>
        <v>0</v>
      </c>
      <c r="BL1891" s="18" t="s">
        <v>245</v>
      </c>
      <c r="BM1891" s="18" t="s">
        <v>1757</v>
      </c>
    </row>
    <row r="1892" spans="2:65" s="12" customFormat="1" ht="27">
      <c r="B1892" s="206"/>
      <c r="C1892" s="207"/>
      <c r="D1892" s="208" t="s">
        <v>247</v>
      </c>
      <c r="E1892" s="209" t="s">
        <v>20</v>
      </c>
      <c r="F1892" s="210" t="s">
        <v>1522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2" customFormat="1" ht="13.5">
      <c r="B1893" s="206"/>
      <c r="C1893" s="207"/>
      <c r="D1893" s="208" t="s">
        <v>247</v>
      </c>
      <c r="E1893" s="209" t="s">
        <v>20</v>
      </c>
      <c r="F1893" s="210" t="s">
        <v>249</v>
      </c>
      <c r="G1893" s="207"/>
      <c r="H1893" s="211" t="s">
        <v>20</v>
      </c>
      <c r="I1893" s="212"/>
      <c r="J1893" s="207"/>
      <c r="K1893" s="207"/>
      <c r="L1893" s="213"/>
      <c r="M1893" s="214"/>
      <c r="N1893" s="215"/>
      <c r="O1893" s="215"/>
      <c r="P1893" s="215"/>
      <c r="Q1893" s="215"/>
      <c r="R1893" s="215"/>
      <c r="S1893" s="215"/>
      <c r="T1893" s="216"/>
      <c r="AT1893" s="217" t="s">
        <v>247</v>
      </c>
      <c r="AU1893" s="217" t="s">
        <v>261</v>
      </c>
      <c r="AV1893" s="12" t="s">
        <v>22</v>
      </c>
      <c r="AW1893" s="12" t="s">
        <v>37</v>
      </c>
      <c r="AX1893" s="12" t="s">
        <v>73</v>
      </c>
      <c r="AY1893" s="217" t="s">
        <v>238</v>
      </c>
    </row>
    <row r="1894" spans="2:65" s="12" customFormat="1" ht="13.5">
      <c r="B1894" s="206"/>
      <c r="C1894" s="207"/>
      <c r="D1894" s="208" t="s">
        <v>247</v>
      </c>
      <c r="E1894" s="209" t="s">
        <v>20</v>
      </c>
      <c r="F1894" s="210" t="s">
        <v>1523</v>
      </c>
      <c r="G1894" s="207"/>
      <c r="H1894" s="211" t="s">
        <v>20</v>
      </c>
      <c r="I1894" s="212"/>
      <c r="J1894" s="207"/>
      <c r="K1894" s="207"/>
      <c r="L1894" s="213"/>
      <c r="M1894" s="214"/>
      <c r="N1894" s="215"/>
      <c r="O1894" s="215"/>
      <c r="P1894" s="215"/>
      <c r="Q1894" s="215"/>
      <c r="R1894" s="215"/>
      <c r="S1894" s="215"/>
      <c r="T1894" s="216"/>
      <c r="AT1894" s="217" t="s">
        <v>247</v>
      </c>
      <c r="AU1894" s="217" t="s">
        <v>261</v>
      </c>
      <c r="AV1894" s="12" t="s">
        <v>22</v>
      </c>
      <c r="AW1894" s="12" t="s">
        <v>37</v>
      </c>
      <c r="AX1894" s="12" t="s">
        <v>73</v>
      </c>
      <c r="AY1894" s="217" t="s">
        <v>238</v>
      </c>
    </row>
    <row r="1895" spans="2:65" s="13" customFormat="1" ht="13.5">
      <c r="B1895" s="218"/>
      <c r="C1895" s="219"/>
      <c r="D1895" s="208" t="s">
        <v>247</v>
      </c>
      <c r="E1895" s="230" t="s">
        <v>20</v>
      </c>
      <c r="F1895" s="231" t="s">
        <v>1758</v>
      </c>
      <c r="G1895" s="219"/>
      <c r="H1895" s="232">
        <v>184.92</v>
      </c>
      <c r="I1895" s="224"/>
      <c r="J1895" s="219"/>
      <c r="K1895" s="219"/>
      <c r="L1895" s="225"/>
      <c r="M1895" s="226"/>
      <c r="N1895" s="227"/>
      <c r="O1895" s="227"/>
      <c r="P1895" s="227"/>
      <c r="Q1895" s="227"/>
      <c r="R1895" s="227"/>
      <c r="S1895" s="227"/>
      <c r="T1895" s="228"/>
      <c r="AT1895" s="229" t="s">
        <v>247</v>
      </c>
      <c r="AU1895" s="229" t="s">
        <v>261</v>
      </c>
      <c r="AV1895" s="13" t="s">
        <v>81</v>
      </c>
      <c r="AW1895" s="13" t="s">
        <v>37</v>
      </c>
      <c r="AX1895" s="13" t="s">
        <v>73</v>
      </c>
      <c r="AY1895" s="229" t="s">
        <v>238</v>
      </c>
    </row>
    <row r="1896" spans="2:65" s="13" customFormat="1" ht="27">
      <c r="B1896" s="218"/>
      <c r="C1896" s="219"/>
      <c r="D1896" s="208" t="s">
        <v>247</v>
      </c>
      <c r="E1896" s="230" t="s">
        <v>20</v>
      </c>
      <c r="F1896" s="231" t="s">
        <v>1759</v>
      </c>
      <c r="G1896" s="219"/>
      <c r="H1896" s="232">
        <v>106.7</v>
      </c>
      <c r="I1896" s="224"/>
      <c r="J1896" s="219"/>
      <c r="K1896" s="219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247</v>
      </c>
      <c r="AU1896" s="229" t="s">
        <v>261</v>
      </c>
      <c r="AV1896" s="13" t="s">
        <v>81</v>
      </c>
      <c r="AW1896" s="13" t="s">
        <v>37</v>
      </c>
      <c r="AX1896" s="13" t="s">
        <v>73</v>
      </c>
      <c r="AY1896" s="229" t="s">
        <v>238</v>
      </c>
    </row>
    <row r="1897" spans="2:65" s="12" customFormat="1" ht="13.5">
      <c r="B1897" s="206"/>
      <c r="C1897" s="207"/>
      <c r="D1897" s="208" t="s">
        <v>247</v>
      </c>
      <c r="E1897" s="209" t="s">
        <v>20</v>
      </c>
      <c r="F1897" s="210" t="s">
        <v>1527</v>
      </c>
      <c r="G1897" s="207"/>
      <c r="H1897" s="211" t="s">
        <v>20</v>
      </c>
      <c r="I1897" s="212"/>
      <c r="J1897" s="207"/>
      <c r="K1897" s="207"/>
      <c r="L1897" s="213"/>
      <c r="M1897" s="214"/>
      <c r="N1897" s="215"/>
      <c r="O1897" s="215"/>
      <c r="P1897" s="215"/>
      <c r="Q1897" s="215"/>
      <c r="R1897" s="215"/>
      <c r="S1897" s="215"/>
      <c r="T1897" s="216"/>
      <c r="AT1897" s="217" t="s">
        <v>247</v>
      </c>
      <c r="AU1897" s="217" t="s">
        <v>261</v>
      </c>
      <c r="AV1897" s="12" t="s">
        <v>22</v>
      </c>
      <c r="AW1897" s="12" t="s">
        <v>37</v>
      </c>
      <c r="AX1897" s="12" t="s">
        <v>73</v>
      </c>
      <c r="AY1897" s="217" t="s">
        <v>238</v>
      </c>
    </row>
    <row r="1898" spans="2:65" s="13" customFormat="1" ht="13.5">
      <c r="B1898" s="218"/>
      <c r="C1898" s="219"/>
      <c r="D1898" s="208" t="s">
        <v>247</v>
      </c>
      <c r="E1898" s="230" t="s">
        <v>20</v>
      </c>
      <c r="F1898" s="231" t="s">
        <v>1760</v>
      </c>
      <c r="G1898" s="219"/>
      <c r="H1898" s="232">
        <v>322.5</v>
      </c>
      <c r="I1898" s="224"/>
      <c r="J1898" s="219"/>
      <c r="K1898" s="219"/>
      <c r="L1898" s="225"/>
      <c r="M1898" s="226"/>
      <c r="N1898" s="227"/>
      <c r="O1898" s="227"/>
      <c r="P1898" s="227"/>
      <c r="Q1898" s="227"/>
      <c r="R1898" s="227"/>
      <c r="S1898" s="227"/>
      <c r="T1898" s="228"/>
      <c r="AT1898" s="229" t="s">
        <v>247</v>
      </c>
      <c r="AU1898" s="229" t="s">
        <v>261</v>
      </c>
      <c r="AV1898" s="13" t="s">
        <v>81</v>
      </c>
      <c r="AW1898" s="13" t="s">
        <v>37</v>
      </c>
      <c r="AX1898" s="13" t="s">
        <v>73</v>
      </c>
      <c r="AY1898" s="229" t="s">
        <v>238</v>
      </c>
    </row>
    <row r="1899" spans="2:65" s="13" customFormat="1" ht="13.5">
      <c r="B1899" s="218"/>
      <c r="C1899" s="219"/>
      <c r="D1899" s="220" t="s">
        <v>247</v>
      </c>
      <c r="E1899" s="221" t="s">
        <v>20</v>
      </c>
      <c r="F1899" s="222" t="s">
        <v>1761</v>
      </c>
      <c r="G1899" s="219"/>
      <c r="H1899" s="223">
        <v>181.58500000000001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37</v>
      </c>
      <c r="AX1899" s="13" t="s">
        <v>73</v>
      </c>
      <c r="AY1899" s="229" t="s">
        <v>238</v>
      </c>
    </row>
    <row r="1900" spans="2:65" s="1" customFormat="1" ht="22.5" customHeight="1">
      <c r="B1900" s="35"/>
      <c r="C1900" s="233" t="s">
        <v>1762</v>
      </c>
      <c r="D1900" s="233" t="s">
        <v>478</v>
      </c>
      <c r="E1900" s="234" t="s">
        <v>1763</v>
      </c>
      <c r="F1900" s="235" t="s">
        <v>1764</v>
      </c>
      <c r="G1900" s="236" t="s">
        <v>517</v>
      </c>
      <c r="H1900" s="237">
        <v>811.61900000000003</v>
      </c>
      <c r="I1900" s="238"/>
      <c r="J1900" s="239">
        <f>ROUND(I1900*H1900,2)</f>
        <v>0</v>
      </c>
      <c r="K1900" s="235" t="s">
        <v>244</v>
      </c>
      <c r="L1900" s="240"/>
      <c r="M1900" s="241" t="s">
        <v>20</v>
      </c>
      <c r="N1900" s="242" t="s">
        <v>44</v>
      </c>
      <c r="O1900" s="36"/>
      <c r="P1900" s="203">
        <f>O1900*H1900</f>
        <v>0</v>
      </c>
      <c r="Q1900" s="203">
        <v>3.0000000000000001E-5</v>
      </c>
      <c r="R1900" s="203">
        <f>Q1900*H1900</f>
        <v>2.434857E-2</v>
      </c>
      <c r="S1900" s="203">
        <v>0</v>
      </c>
      <c r="T1900" s="204">
        <f>S1900*H1900</f>
        <v>0</v>
      </c>
      <c r="AR1900" s="18" t="s">
        <v>304</v>
      </c>
      <c r="AT1900" s="18" t="s">
        <v>478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1765</v>
      </c>
    </row>
    <row r="1901" spans="2:65" s="13" customFormat="1" ht="13.5">
      <c r="B1901" s="218"/>
      <c r="C1901" s="219"/>
      <c r="D1901" s="220" t="s">
        <v>247</v>
      </c>
      <c r="E1901" s="219"/>
      <c r="F1901" s="222" t="s">
        <v>1766</v>
      </c>
      <c r="G1901" s="219"/>
      <c r="H1901" s="223">
        <v>811.61900000000003</v>
      </c>
      <c r="I1901" s="224"/>
      <c r="J1901" s="219"/>
      <c r="K1901" s="219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247</v>
      </c>
      <c r="AU1901" s="229" t="s">
        <v>261</v>
      </c>
      <c r="AV1901" s="13" t="s">
        <v>81</v>
      </c>
      <c r="AW1901" s="13" t="s">
        <v>4</v>
      </c>
      <c r="AX1901" s="13" t="s">
        <v>22</v>
      </c>
      <c r="AY1901" s="229" t="s">
        <v>238</v>
      </c>
    </row>
    <row r="1902" spans="2:65" s="1" customFormat="1" ht="22.5" customHeight="1">
      <c r="B1902" s="35"/>
      <c r="C1902" s="194" t="s">
        <v>1767</v>
      </c>
      <c r="D1902" s="194" t="s">
        <v>240</v>
      </c>
      <c r="E1902" s="195" t="s">
        <v>1768</v>
      </c>
      <c r="F1902" s="196" t="s">
        <v>1769</v>
      </c>
      <c r="G1902" s="197" t="s">
        <v>375</v>
      </c>
      <c r="H1902" s="198">
        <v>88.8</v>
      </c>
      <c r="I1902" s="199"/>
      <c r="J1902" s="200">
        <f>ROUND(I1902*H1902,2)</f>
        <v>0</v>
      </c>
      <c r="K1902" s="196" t="s">
        <v>244</v>
      </c>
      <c r="L1902" s="55"/>
      <c r="M1902" s="201" t="s">
        <v>20</v>
      </c>
      <c r="N1902" s="202" t="s">
        <v>44</v>
      </c>
      <c r="O1902" s="36"/>
      <c r="P1902" s="203">
        <f>O1902*H1902</f>
        <v>0</v>
      </c>
      <c r="Q1902" s="203">
        <v>0.04</v>
      </c>
      <c r="R1902" s="203">
        <f>Q1902*H1902</f>
        <v>3.552</v>
      </c>
      <c r="S1902" s="203">
        <v>0</v>
      </c>
      <c r="T1902" s="204">
        <f>S1902*H1902</f>
        <v>0</v>
      </c>
      <c r="AR1902" s="18" t="s">
        <v>245</v>
      </c>
      <c r="AT1902" s="18" t="s">
        <v>240</v>
      </c>
      <c r="AU1902" s="18" t="s">
        <v>261</v>
      </c>
      <c r="AY1902" s="18" t="s">
        <v>238</v>
      </c>
      <c r="BE1902" s="205">
        <f>IF(N1902="základní",J1902,0)</f>
        <v>0</v>
      </c>
      <c r="BF1902" s="205">
        <f>IF(N1902="snížená",J1902,0)</f>
        <v>0</v>
      </c>
      <c r="BG1902" s="205">
        <f>IF(N1902="zákl. přenesená",J1902,0)</f>
        <v>0</v>
      </c>
      <c r="BH1902" s="205">
        <f>IF(N1902="sníž. přenesená",J1902,0)</f>
        <v>0</v>
      </c>
      <c r="BI1902" s="205">
        <f>IF(N1902="nulová",J1902,0)</f>
        <v>0</v>
      </c>
      <c r="BJ1902" s="18" t="s">
        <v>22</v>
      </c>
      <c r="BK1902" s="205">
        <f>ROUND(I1902*H1902,2)</f>
        <v>0</v>
      </c>
      <c r="BL1902" s="18" t="s">
        <v>245</v>
      </c>
      <c r="BM1902" s="18" t="s">
        <v>1770</v>
      </c>
    </row>
    <row r="1903" spans="2:65" s="12" customFormat="1" ht="13.5">
      <c r="B1903" s="206"/>
      <c r="C1903" s="207"/>
      <c r="D1903" s="208" t="s">
        <v>247</v>
      </c>
      <c r="E1903" s="209" t="s">
        <v>20</v>
      </c>
      <c r="F1903" s="210" t="s">
        <v>1771</v>
      </c>
      <c r="G1903" s="207"/>
      <c r="H1903" s="211" t="s">
        <v>20</v>
      </c>
      <c r="I1903" s="212"/>
      <c r="J1903" s="207"/>
      <c r="K1903" s="207"/>
      <c r="L1903" s="213"/>
      <c r="M1903" s="214"/>
      <c r="N1903" s="215"/>
      <c r="O1903" s="215"/>
      <c r="P1903" s="215"/>
      <c r="Q1903" s="215"/>
      <c r="R1903" s="215"/>
      <c r="S1903" s="215"/>
      <c r="T1903" s="216"/>
      <c r="AT1903" s="217" t="s">
        <v>247</v>
      </c>
      <c r="AU1903" s="217" t="s">
        <v>261</v>
      </c>
      <c r="AV1903" s="12" t="s">
        <v>22</v>
      </c>
      <c r="AW1903" s="12" t="s">
        <v>37</v>
      </c>
      <c r="AX1903" s="12" t="s">
        <v>73</v>
      </c>
      <c r="AY1903" s="217" t="s">
        <v>238</v>
      </c>
    </row>
    <row r="1904" spans="2:65" s="12" customFormat="1" ht="13.5">
      <c r="B1904" s="206"/>
      <c r="C1904" s="207"/>
      <c r="D1904" s="208" t="s">
        <v>247</v>
      </c>
      <c r="E1904" s="209" t="s">
        <v>20</v>
      </c>
      <c r="F1904" s="210" t="s">
        <v>249</v>
      </c>
      <c r="G1904" s="207"/>
      <c r="H1904" s="211" t="s">
        <v>20</v>
      </c>
      <c r="I1904" s="212"/>
      <c r="J1904" s="207"/>
      <c r="K1904" s="207"/>
      <c r="L1904" s="213"/>
      <c r="M1904" s="214"/>
      <c r="N1904" s="215"/>
      <c r="O1904" s="215"/>
      <c r="P1904" s="215"/>
      <c r="Q1904" s="215"/>
      <c r="R1904" s="215"/>
      <c r="S1904" s="215"/>
      <c r="T1904" s="216"/>
      <c r="AT1904" s="217" t="s">
        <v>247</v>
      </c>
      <c r="AU1904" s="217" t="s">
        <v>261</v>
      </c>
      <c r="AV1904" s="12" t="s">
        <v>22</v>
      </c>
      <c r="AW1904" s="12" t="s">
        <v>37</v>
      </c>
      <c r="AX1904" s="12" t="s">
        <v>73</v>
      </c>
      <c r="AY1904" s="217" t="s">
        <v>238</v>
      </c>
    </row>
    <row r="1905" spans="2:65" s="13" customFormat="1" ht="13.5">
      <c r="B1905" s="218"/>
      <c r="C1905" s="219"/>
      <c r="D1905" s="208" t="s">
        <v>247</v>
      </c>
      <c r="E1905" s="230" t="s">
        <v>20</v>
      </c>
      <c r="F1905" s="231" t="s">
        <v>1772</v>
      </c>
      <c r="G1905" s="219"/>
      <c r="H1905" s="232">
        <v>18.5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65" s="13" customFormat="1" ht="13.5">
      <c r="B1906" s="218"/>
      <c r="C1906" s="219"/>
      <c r="D1906" s="208" t="s">
        <v>247</v>
      </c>
      <c r="E1906" s="230" t="s">
        <v>20</v>
      </c>
      <c r="F1906" s="231" t="s">
        <v>1773</v>
      </c>
      <c r="G1906" s="219"/>
      <c r="H1906" s="232">
        <v>45.3</v>
      </c>
      <c r="I1906" s="224"/>
      <c r="J1906" s="219"/>
      <c r="K1906" s="219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247</v>
      </c>
      <c r="AU1906" s="229" t="s">
        <v>261</v>
      </c>
      <c r="AV1906" s="13" t="s">
        <v>81</v>
      </c>
      <c r="AW1906" s="13" t="s">
        <v>37</v>
      </c>
      <c r="AX1906" s="13" t="s">
        <v>73</v>
      </c>
      <c r="AY1906" s="229" t="s">
        <v>238</v>
      </c>
    </row>
    <row r="1907" spans="2:65" s="13" customFormat="1" ht="13.5">
      <c r="B1907" s="218"/>
      <c r="C1907" s="219"/>
      <c r="D1907" s="208" t="s">
        <v>247</v>
      </c>
      <c r="E1907" s="230" t="s">
        <v>20</v>
      </c>
      <c r="F1907" s="231" t="s">
        <v>1774</v>
      </c>
      <c r="G1907" s="219"/>
      <c r="H1907" s="232">
        <v>25</v>
      </c>
      <c r="I1907" s="224"/>
      <c r="J1907" s="219"/>
      <c r="K1907" s="219"/>
      <c r="L1907" s="225"/>
      <c r="M1907" s="226"/>
      <c r="N1907" s="227"/>
      <c r="O1907" s="227"/>
      <c r="P1907" s="227"/>
      <c r="Q1907" s="227"/>
      <c r="R1907" s="227"/>
      <c r="S1907" s="227"/>
      <c r="T1907" s="228"/>
      <c r="AT1907" s="229" t="s">
        <v>247</v>
      </c>
      <c r="AU1907" s="229" t="s">
        <v>261</v>
      </c>
      <c r="AV1907" s="13" t="s">
        <v>81</v>
      </c>
      <c r="AW1907" s="13" t="s">
        <v>37</v>
      </c>
      <c r="AX1907" s="13" t="s">
        <v>73</v>
      </c>
      <c r="AY1907" s="229" t="s">
        <v>238</v>
      </c>
    </row>
    <row r="1908" spans="2:65" s="11" customFormat="1" ht="22.35" customHeight="1">
      <c r="B1908" s="177"/>
      <c r="C1908" s="178"/>
      <c r="D1908" s="191" t="s">
        <v>72</v>
      </c>
      <c r="E1908" s="192" t="s">
        <v>774</v>
      </c>
      <c r="F1908" s="192" t="s">
        <v>1775</v>
      </c>
      <c r="G1908" s="178"/>
      <c r="H1908" s="178"/>
      <c r="I1908" s="181"/>
      <c r="J1908" s="193">
        <f>BK1908</f>
        <v>0</v>
      </c>
      <c r="K1908" s="178"/>
      <c r="L1908" s="183"/>
      <c r="M1908" s="184"/>
      <c r="N1908" s="185"/>
      <c r="O1908" s="185"/>
      <c r="P1908" s="186">
        <f>SUM(P1909:P2177)</f>
        <v>0</v>
      </c>
      <c r="Q1908" s="185"/>
      <c r="R1908" s="186">
        <f>SUM(R1909:R2177)</f>
        <v>84.364633390000009</v>
      </c>
      <c r="S1908" s="185"/>
      <c r="T1908" s="187">
        <f>SUM(T1909:T2177)</f>
        <v>0</v>
      </c>
      <c r="AR1908" s="188" t="s">
        <v>22</v>
      </c>
      <c r="AT1908" s="189" t="s">
        <v>72</v>
      </c>
      <c r="AU1908" s="189" t="s">
        <v>81</v>
      </c>
      <c r="AY1908" s="188" t="s">
        <v>238</v>
      </c>
      <c r="BK1908" s="190">
        <f>SUM(BK1909:BK2177)</f>
        <v>0</v>
      </c>
    </row>
    <row r="1909" spans="2:65" s="1" customFormat="1" ht="31.5" customHeight="1">
      <c r="B1909" s="35"/>
      <c r="C1909" s="194" t="s">
        <v>1776</v>
      </c>
      <c r="D1909" s="194" t="s">
        <v>240</v>
      </c>
      <c r="E1909" s="195" t="s">
        <v>1777</v>
      </c>
      <c r="F1909" s="196" t="s">
        <v>1778</v>
      </c>
      <c r="G1909" s="197" t="s">
        <v>375</v>
      </c>
      <c r="H1909" s="198">
        <v>494.53899999999999</v>
      </c>
      <c r="I1909" s="199"/>
      <c r="J1909" s="200">
        <f>ROUND(I1909*H1909,2)</f>
        <v>0</v>
      </c>
      <c r="K1909" s="196" t="s">
        <v>244</v>
      </c>
      <c r="L1909" s="55"/>
      <c r="M1909" s="201" t="s">
        <v>20</v>
      </c>
      <c r="N1909" s="202" t="s">
        <v>44</v>
      </c>
      <c r="O1909" s="36"/>
      <c r="P1909" s="203">
        <f>O1909*H1909</f>
        <v>0</v>
      </c>
      <c r="Q1909" s="203">
        <v>9.6500000000000006E-3</v>
      </c>
      <c r="R1909" s="203">
        <f>Q1909*H1909</f>
        <v>4.7723013500000002</v>
      </c>
      <c r="S1909" s="203">
        <v>0</v>
      </c>
      <c r="T1909" s="204">
        <f>S1909*H1909</f>
        <v>0</v>
      </c>
      <c r="AR1909" s="18" t="s">
        <v>245</v>
      </c>
      <c r="AT1909" s="18" t="s">
        <v>240</v>
      </c>
      <c r="AU1909" s="18" t="s">
        <v>261</v>
      </c>
      <c r="AY1909" s="18" t="s">
        <v>238</v>
      </c>
      <c r="BE1909" s="205">
        <f>IF(N1909="základní",J1909,0)</f>
        <v>0</v>
      </c>
      <c r="BF1909" s="205">
        <f>IF(N1909="snížená",J1909,0)</f>
        <v>0</v>
      </c>
      <c r="BG1909" s="205">
        <f>IF(N1909="zákl. přenesená",J1909,0)</f>
        <v>0</v>
      </c>
      <c r="BH1909" s="205">
        <f>IF(N1909="sníž. přenesená",J1909,0)</f>
        <v>0</v>
      </c>
      <c r="BI1909" s="205">
        <f>IF(N1909="nulová",J1909,0)</f>
        <v>0</v>
      </c>
      <c r="BJ1909" s="18" t="s">
        <v>22</v>
      </c>
      <c r="BK1909" s="205">
        <f>ROUND(I1909*H1909,2)</f>
        <v>0</v>
      </c>
      <c r="BL1909" s="18" t="s">
        <v>245</v>
      </c>
      <c r="BM1909" s="18" t="s">
        <v>1779</v>
      </c>
    </row>
    <row r="1910" spans="2:65" s="12" customFormat="1" ht="27">
      <c r="B1910" s="206"/>
      <c r="C1910" s="207"/>
      <c r="D1910" s="208" t="s">
        <v>247</v>
      </c>
      <c r="E1910" s="209" t="s">
        <v>20</v>
      </c>
      <c r="F1910" s="210" t="s">
        <v>1780</v>
      </c>
      <c r="G1910" s="207"/>
      <c r="H1910" s="211" t="s">
        <v>20</v>
      </c>
      <c r="I1910" s="212"/>
      <c r="J1910" s="207"/>
      <c r="K1910" s="207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247</v>
      </c>
      <c r="AU1910" s="217" t="s">
        <v>261</v>
      </c>
      <c r="AV1910" s="12" t="s">
        <v>22</v>
      </c>
      <c r="AW1910" s="12" t="s">
        <v>37</v>
      </c>
      <c r="AX1910" s="12" t="s">
        <v>73</v>
      </c>
      <c r="AY1910" s="217" t="s">
        <v>238</v>
      </c>
    </row>
    <row r="1911" spans="2:65" s="12" customFormat="1" ht="13.5">
      <c r="B1911" s="206"/>
      <c r="C1911" s="207"/>
      <c r="D1911" s="208" t="s">
        <v>247</v>
      </c>
      <c r="E1911" s="209" t="s">
        <v>20</v>
      </c>
      <c r="F1911" s="210" t="s">
        <v>249</v>
      </c>
      <c r="G1911" s="207"/>
      <c r="H1911" s="211" t="s">
        <v>20</v>
      </c>
      <c r="I1911" s="212"/>
      <c r="J1911" s="207"/>
      <c r="K1911" s="207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247</v>
      </c>
      <c r="AU1911" s="217" t="s">
        <v>261</v>
      </c>
      <c r="AV1911" s="12" t="s">
        <v>22</v>
      </c>
      <c r="AW1911" s="12" t="s">
        <v>37</v>
      </c>
      <c r="AX1911" s="12" t="s">
        <v>73</v>
      </c>
      <c r="AY1911" s="217" t="s">
        <v>238</v>
      </c>
    </row>
    <row r="1912" spans="2:65" s="12" customFormat="1" ht="13.5">
      <c r="B1912" s="206"/>
      <c r="C1912" s="207"/>
      <c r="D1912" s="208" t="s">
        <v>247</v>
      </c>
      <c r="E1912" s="209" t="s">
        <v>20</v>
      </c>
      <c r="F1912" s="210" t="s">
        <v>1781</v>
      </c>
      <c r="G1912" s="207"/>
      <c r="H1912" s="211" t="s">
        <v>20</v>
      </c>
      <c r="I1912" s="212"/>
      <c r="J1912" s="207"/>
      <c r="K1912" s="207"/>
      <c r="L1912" s="213"/>
      <c r="M1912" s="214"/>
      <c r="N1912" s="215"/>
      <c r="O1912" s="215"/>
      <c r="P1912" s="215"/>
      <c r="Q1912" s="215"/>
      <c r="R1912" s="215"/>
      <c r="S1912" s="215"/>
      <c r="T1912" s="216"/>
      <c r="AT1912" s="217" t="s">
        <v>247</v>
      </c>
      <c r="AU1912" s="217" t="s">
        <v>261</v>
      </c>
      <c r="AV1912" s="12" t="s">
        <v>22</v>
      </c>
      <c r="AW1912" s="12" t="s">
        <v>37</v>
      </c>
      <c r="AX1912" s="12" t="s">
        <v>73</v>
      </c>
      <c r="AY1912" s="217" t="s">
        <v>238</v>
      </c>
    </row>
    <row r="1913" spans="2:65" s="12" customFormat="1" ht="13.5">
      <c r="B1913" s="206"/>
      <c r="C1913" s="207"/>
      <c r="D1913" s="208" t="s">
        <v>247</v>
      </c>
      <c r="E1913" s="209" t="s">
        <v>20</v>
      </c>
      <c r="F1913" s="210" t="s">
        <v>1782</v>
      </c>
      <c r="G1913" s="207"/>
      <c r="H1913" s="211" t="s">
        <v>20</v>
      </c>
      <c r="I1913" s="212"/>
      <c r="J1913" s="207"/>
      <c r="K1913" s="207"/>
      <c r="L1913" s="213"/>
      <c r="M1913" s="214"/>
      <c r="N1913" s="215"/>
      <c r="O1913" s="215"/>
      <c r="P1913" s="215"/>
      <c r="Q1913" s="215"/>
      <c r="R1913" s="215"/>
      <c r="S1913" s="215"/>
      <c r="T1913" s="216"/>
      <c r="AT1913" s="217" t="s">
        <v>247</v>
      </c>
      <c r="AU1913" s="217" t="s">
        <v>261</v>
      </c>
      <c r="AV1913" s="12" t="s">
        <v>22</v>
      </c>
      <c r="AW1913" s="12" t="s">
        <v>37</v>
      </c>
      <c r="AX1913" s="12" t="s">
        <v>73</v>
      </c>
      <c r="AY1913" s="217" t="s">
        <v>238</v>
      </c>
    </row>
    <row r="1914" spans="2:65" s="12" customFormat="1" ht="13.5">
      <c r="B1914" s="206"/>
      <c r="C1914" s="207"/>
      <c r="D1914" s="208" t="s">
        <v>247</v>
      </c>
      <c r="E1914" s="209" t="s">
        <v>20</v>
      </c>
      <c r="F1914" s="210" t="s">
        <v>1783</v>
      </c>
      <c r="G1914" s="207"/>
      <c r="H1914" s="211" t="s">
        <v>20</v>
      </c>
      <c r="I1914" s="212"/>
      <c r="J1914" s="207"/>
      <c r="K1914" s="207"/>
      <c r="L1914" s="213"/>
      <c r="M1914" s="214"/>
      <c r="N1914" s="215"/>
      <c r="O1914" s="215"/>
      <c r="P1914" s="215"/>
      <c r="Q1914" s="215"/>
      <c r="R1914" s="215"/>
      <c r="S1914" s="215"/>
      <c r="T1914" s="216"/>
      <c r="AT1914" s="217" t="s">
        <v>247</v>
      </c>
      <c r="AU1914" s="217" t="s">
        <v>261</v>
      </c>
      <c r="AV1914" s="12" t="s">
        <v>22</v>
      </c>
      <c r="AW1914" s="12" t="s">
        <v>37</v>
      </c>
      <c r="AX1914" s="12" t="s">
        <v>73</v>
      </c>
      <c r="AY1914" s="217" t="s">
        <v>238</v>
      </c>
    </row>
    <row r="1915" spans="2:65" s="13" customFormat="1" ht="13.5">
      <c r="B1915" s="218"/>
      <c r="C1915" s="219"/>
      <c r="D1915" s="220" t="s">
        <v>247</v>
      </c>
      <c r="E1915" s="221" t="s">
        <v>20</v>
      </c>
      <c r="F1915" s="222" t="s">
        <v>1784</v>
      </c>
      <c r="G1915" s="219"/>
      <c r="H1915" s="223">
        <v>494.53899999999999</v>
      </c>
      <c r="I1915" s="224"/>
      <c r="J1915" s="219"/>
      <c r="K1915" s="219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247</v>
      </c>
      <c r="AU1915" s="229" t="s">
        <v>261</v>
      </c>
      <c r="AV1915" s="13" t="s">
        <v>81</v>
      </c>
      <c r="AW1915" s="13" t="s">
        <v>37</v>
      </c>
      <c r="AX1915" s="13" t="s">
        <v>73</v>
      </c>
      <c r="AY1915" s="229" t="s">
        <v>238</v>
      </c>
    </row>
    <row r="1916" spans="2:65" s="1" customFormat="1" ht="22.5" customHeight="1">
      <c r="B1916" s="35"/>
      <c r="C1916" s="194" t="s">
        <v>1785</v>
      </c>
      <c r="D1916" s="194" t="s">
        <v>240</v>
      </c>
      <c r="E1916" s="195" t="s">
        <v>1786</v>
      </c>
      <c r="F1916" s="196" t="s">
        <v>1787</v>
      </c>
      <c r="G1916" s="197" t="s">
        <v>375</v>
      </c>
      <c r="H1916" s="198">
        <v>494.53899999999999</v>
      </c>
      <c r="I1916" s="199"/>
      <c r="J1916" s="200">
        <f>ROUND(I1916*H1916,2)</f>
        <v>0</v>
      </c>
      <c r="K1916" s="196" t="s">
        <v>244</v>
      </c>
      <c r="L1916" s="55"/>
      <c r="M1916" s="201" t="s">
        <v>20</v>
      </c>
      <c r="N1916" s="202" t="s">
        <v>44</v>
      </c>
      <c r="O1916" s="36"/>
      <c r="P1916" s="203">
        <f>O1916*H1916</f>
        <v>0</v>
      </c>
      <c r="Q1916" s="203">
        <v>2.6800000000000001E-3</v>
      </c>
      <c r="R1916" s="203">
        <f>Q1916*H1916</f>
        <v>1.3253645199999999</v>
      </c>
      <c r="S1916" s="203">
        <v>0</v>
      </c>
      <c r="T1916" s="204">
        <f>S1916*H1916</f>
        <v>0</v>
      </c>
      <c r="AR1916" s="18" t="s">
        <v>245</v>
      </c>
      <c r="AT1916" s="18" t="s">
        <v>240</v>
      </c>
      <c r="AU1916" s="18" t="s">
        <v>261</v>
      </c>
      <c r="AY1916" s="18" t="s">
        <v>238</v>
      </c>
      <c r="BE1916" s="205">
        <f>IF(N1916="základní",J1916,0)</f>
        <v>0</v>
      </c>
      <c r="BF1916" s="205">
        <f>IF(N1916="snížená",J1916,0)</f>
        <v>0</v>
      </c>
      <c r="BG1916" s="205">
        <f>IF(N1916="zákl. přenesená",J1916,0)</f>
        <v>0</v>
      </c>
      <c r="BH1916" s="205">
        <f>IF(N1916="sníž. přenesená",J1916,0)</f>
        <v>0</v>
      </c>
      <c r="BI1916" s="205">
        <f>IF(N1916="nulová",J1916,0)</f>
        <v>0</v>
      </c>
      <c r="BJ1916" s="18" t="s">
        <v>22</v>
      </c>
      <c r="BK1916" s="205">
        <f>ROUND(I1916*H1916,2)</f>
        <v>0</v>
      </c>
      <c r="BL1916" s="18" t="s">
        <v>245</v>
      </c>
      <c r="BM1916" s="18" t="s">
        <v>1788</v>
      </c>
    </row>
    <row r="1917" spans="2:65" s="1" customFormat="1" ht="22.5" customHeight="1">
      <c r="B1917" s="35"/>
      <c r="C1917" s="233" t="s">
        <v>1789</v>
      </c>
      <c r="D1917" s="233" t="s">
        <v>478</v>
      </c>
      <c r="E1917" s="234" t="s">
        <v>1790</v>
      </c>
      <c r="F1917" s="235" t="s">
        <v>1791</v>
      </c>
      <c r="G1917" s="236" t="s">
        <v>375</v>
      </c>
      <c r="H1917" s="237">
        <v>519.26599999999996</v>
      </c>
      <c r="I1917" s="238"/>
      <c r="J1917" s="239">
        <f>ROUND(I1917*H1917,2)</f>
        <v>0</v>
      </c>
      <c r="K1917" s="235" t="s">
        <v>20</v>
      </c>
      <c r="L1917" s="240"/>
      <c r="M1917" s="241" t="s">
        <v>20</v>
      </c>
      <c r="N1917" s="242" t="s">
        <v>44</v>
      </c>
      <c r="O1917" s="36"/>
      <c r="P1917" s="203">
        <f>O1917*H1917</f>
        <v>0</v>
      </c>
      <c r="Q1917" s="203">
        <v>2.8000000000000001E-2</v>
      </c>
      <c r="R1917" s="203">
        <f>Q1917*H1917</f>
        <v>14.539447999999998</v>
      </c>
      <c r="S1917" s="203">
        <v>0</v>
      </c>
      <c r="T1917" s="204">
        <f>S1917*H1917</f>
        <v>0</v>
      </c>
      <c r="AR1917" s="18" t="s">
        <v>304</v>
      </c>
      <c r="AT1917" s="18" t="s">
        <v>478</v>
      </c>
      <c r="AU1917" s="18" t="s">
        <v>261</v>
      </c>
      <c r="AY1917" s="18" t="s">
        <v>238</v>
      </c>
      <c r="BE1917" s="205">
        <f>IF(N1917="základní",J1917,0)</f>
        <v>0</v>
      </c>
      <c r="BF1917" s="205">
        <f>IF(N1917="snížená",J1917,0)</f>
        <v>0</v>
      </c>
      <c r="BG1917" s="205">
        <f>IF(N1917="zákl. přenesená",J1917,0)</f>
        <v>0</v>
      </c>
      <c r="BH1917" s="205">
        <f>IF(N1917="sníž. přenesená",J1917,0)</f>
        <v>0</v>
      </c>
      <c r="BI1917" s="205">
        <f>IF(N1917="nulová",J1917,0)</f>
        <v>0</v>
      </c>
      <c r="BJ1917" s="18" t="s">
        <v>22</v>
      </c>
      <c r="BK1917" s="205">
        <f>ROUND(I1917*H1917,2)</f>
        <v>0</v>
      </c>
      <c r="BL1917" s="18" t="s">
        <v>245</v>
      </c>
      <c r="BM1917" s="18" t="s">
        <v>1792</v>
      </c>
    </row>
    <row r="1918" spans="2:65" s="13" customFormat="1" ht="13.5">
      <c r="B1918" s="218"/>
      <c r="C1918" s="219"/>
      <c r="D1918" s="208" t="s">
        <v>247</v>
      </c>
      <c r="E1918" s="230" t="s">
        <v>20</v>
      </c>
      <c r="F1918" s="231" t="s">
        <v>1793</v>
      </c>
      <c r="G1918" s="219"/>
      <c r="H1918" s="232">
        <v>494.53899999999999</v>
      </c>
      <c r="I1918" s="224"/>
      <c r="J1918" s="219"/>
      <c r="K1918" s="219"/>
      <c r="L1918" s="225"/>
      <c r="M1918" s="226"/>
      <c r="N1918" s="227"/>
      <c r="O1918" s="227"/>
      <c r="P1918" s="227"/>
      <c r="Q1918" s="227"/>
      <c r="R1918" s="227"/>
      <c r="S1918" s="227"/>
      <c r="T1918" s="228"/>
      <c r="AT1918" s="229" t="s">
        <v>247</v>
      </c>
      <c r="AU1918" s="229" t="s">
        <v>261</v>
      </c>
      <c r="AV1918" s="13" t="s">
        <v>81</v>
      </c>
      <c r="AW1918" s="13" t="s">
        <v>37</v>
      </c>
      <c r="AX1918" s="13" t="s">
        <v>73</v>
      </c>
      <c r="AY1918" s="229" t="s">
        <v>238</v>
      </c>
    </row>
    <row r="1919" spans="2:65" s="13" customFormat="1" ht="13.5">
      <c r="B1919" s="218"/>
      <c r="C1919" s="219"/>
      <c r="D1919" s="220" t="s">
        <v>247</v>
      </c>
      <c r="E1919" s="219"/>
      <c r="F1919" s="222" t="s">
        <v>1794</v>
      </c>
      <c r="G1919" s="219"/>
      <c r="H1919" s="223">
        <v>519.26599999999996</v>
      </c>
      <c r="I1919" s="224"/>
      <c r="J1919" s="219"/>
      <c r="K1919" s="219"/>
      <c r="L1919" s="225"/>
      <c r="M1919" s="226"/>
      <c r="N1919" s="227"/>
      <c r="O1919" s="227"/>
      <c r="P1919" s="227"/>
      <c r="Q1919" s="227"/>
      <c r="R1919" s="227"/>
      <c r="S1919" s="227"/>
      <c r="T1919" s="228"/>
      <c r="AT1919" s="229" t="s">
        <v>247</v>
      </c>
      <c r="AU1919" s="229" t="s">
        <v>261</v>
      </c>
      <c r="AV1919" s="13" t="s">
        <v>81</v>
      </c>
      <c r="AW1919" s="13" t="s">
        <v>4</v>
      </c>
      <c r="AX1919" s="13" t="s">
        <v>22</v>
      </c>
      <c r="AY1919" s="229" t="s">
        <v>238</v>
      </c>
    </row>
    <row r="1920" spans="2:65" s="1" customFormat="1" ht="31.5" customHeight="1">
      <c r="B1920" s="35"/>
      <c r="C1920" s="194" t="s">
        <v>1795</v>
      </c>
      <c r="D1920" s="194" t="s">
        <v>240</v>
      </c>
      <c r="E1920" s="195" t="s">
        <v>1796</v>
      </c>
      <c r="F1920" s="196" t="s">
        <v>1797</v>
      </c>
      <c r="G1920" s="197" t="s">
        <v>375</v>
      </c>
      <c r="H1920" s="198">
        <v>19.350000000000001</v>
      </c>
      <c r="I1920" s="199"/>
      <c r="J1920" s="200">
        <f>ROUND(I1920*H1920,2)</f>
        <v>0</v>
      </c>
      <c r="K1920" s="196" t="s">
        <v>244</v>
      </c>
      <c r="L1920" s="55"/>
      <c r="M1920" s="201" t="s">
        <v>20</v>
      </c>
      <c r="N1920" s="202" t="s">
        <v>44</v>
      </c>
      <c r="O1920" s="36"/>
      <c r="P1920" s="203">
        <f>O1920*H1920</f>
        <v>0</v>
      </c>
      <c r="Q1920" s="203">
        <v>9.3100000000000006E-3</v>
      </c>
      <c r="R1920" s="203">
        <f>Q1920*H1920</f>
        <v>0.18014850000000002</v>
      </c>
      <c r="S1920" s="203">
        <v>0</v>
      </c>
      <c r="T1920" s="204">
        <f>S1920*H1920</f>
        <v>0</v>
      </c>
      <c r="AR1920" s="18" t="s">
        <v>245</v>
      </c>
      <c r="AT1920" s="18" t="s">
        <v>240</v>
      </c>
      <c r="AU1920" s="18" t="s">
        <v>261</v>
      </c>
      <c r="AY1920" s="18" t="s">
        <v>238</v>
      </c>
      <c r="BE1920" s="205">
        <f>IF(N1920="základní",J1920,0)</f>
        <v>0</v>
      </c>
      <c r="BF1920" s="205">
        <f>IF(N1920="snížená",J1920,0)</f>
        <v>0</v>
      </c>
      <c r="BG1920" s="205">
        <f>IF(N1920="zákl. přenesená",J1920,0)</f>
        <v>0</v>
      </c>
      <c r="BH1920" s="205">
        <f>IF(N1920="sníž. přenesená",J1920,0)</f>
        <v>0</v>
      </c>
      <c r="BI1920" s="205">
        <f>IF(N1920="nulová",J1920,0)</f>
        <v>0</v>
      </c>
      <c r="BJ1920" s="18" t="s">
        <v>22</v>
      </c>
      <c r="BK1920" s="205">
        <f>ROUND(I1920*H1920,2)</f>
        <v>0</v>
      </c>
      <c r="BL1920" s="18" t="s">
        <v>245</v>
      </c>
      <c r="BM1920" s="18" t="s">
        <v>1798</v>
      </c>
    </row>
    <row r="1921" spans="2:65" s="12" customFormat="1" ht="27">
      <c r="B1921" s="206"/>
      <c r="C1921" s="207"/>
      <c r="D1921" s="208" t="s">
        <v>247</v>
      </c>
      <c r="E1921" s="209" t="s">
        <v>20</v>
      </c>
      <c r="F1921" s="210" t="s">
        <v>1780</v>
      </c>
      <c r="G1921" s="207"/>
      <c r="H1921" s="211" t="s">
        <v>20</v>
      </c>
      <c r="I1921" s="212"/>
      <c r="J1921" s="207"/>
      <c r="K1921" s="207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247</v>
      </c>
      <c r="AU1921" s="217" t="s">
        <v>261</v>
      </c>
      <c r="AV1921" s="12" t="s">
        <v>22</v>
      </c>
      <c r="AW1921" s="12" t="s">
        <v>37</v>
      </c>
      <c r="AX1921" s="12" t="s">
        <v>73</v>
      </c>
      <c r="AY1921" s="217" t="s">
        <v>238</v>
      </c>
    </row>
    <row r="1922" spans="2:65" s="12" customFormat="1" ht="13.5">
      <c r="B1922" s="206"/>
      <c r="C1922" s="207"/>
      <c r="D1922" s="208" t="s">
        <v>247</v>
      </c>
      <c r="E1922" s="209" t="s">
        <v>20</v>
      </c>
      <c r="F1922" s="210" t="s">
        <v>249</v>
      </c>
      <c r="G1922" s="207"/>
      <c r="H1922" s="211" t="s">
        <v>20</v>
      </c>
      <c r="I1922" s="212"/>
      <c r="J1922" s="207"/>
      <c r="K1922" s="207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247</v>
      </c>
      <c r="AU1922" s="217" t="s">
        <v>261</v>
      </c>
      <c r="AV1922" s="12" t="s">
        <v>22</v>
      </c>
      <c r="AW1922" s="12" t="s">
        <v>37</v>
      </c>
      <c r="AX1922" s="12" t="s">
        <v>73</v>
      </c>
      <c r="AY1922" s="217" t="s">
        <v>238</v>
      </c>
    </row>
    <row r="1923" spans="2:65" s="12" customFormat="1" ht="13.5">
      <c r="B1923" s="206"/>
      <c r="C1923" s="207"/>
      <c r="D1923" s="208" t="s">
        <v>247</v>
      </c>
      <c r="E1923" s="209" t="s">
        <v>20</v>
      </c>
      <c r="F1923" s="210" t="s">
        <v>1799</v>
      </c>
      <c r="G1923" s="207"/>
      <c r="H1923" s="211" t="s">
        <v>20</v>
      </c>
      <c r="I1923" s="212"/>
      <c r="J1923" s="207"/>
      <c r="K1923" s="207"/>
      <c r="L1923" s="213"/>
      <c r="M1923" s="214"/>
      <c r="N1923" s="215"/>
      <c r="O1923" s="215"/>
      <c r="P1923" s="215"/>
      <c r="Q1923" s="215"/>
      <c r="R1923" s="215"/>
      <c r="S1923" s="215"/>
      <c r="T1923" s="216"/>
      <c r="AT1923" s="217" t="s">
        <v>247</v>
      </c>
      <c r="AU1923" s="217" t="s">
        <v>261</v>
      </c>
      <c r="AV1923" s="12" t="s">
        <v>22</v>
      </c>
      <c r="AW1923" s="12" t="s">
        <v>37</v>
      </c>
      <c r="AX1923" s="12" t="s">
        <v>73</v>
      </c>
      <c r="AY1923" s="217" t="s">
        <v>238</v>
      </c>
    </row>
    <row r="1924" spans="2:65" s="12" customFormat="1" ht="13.5">
      <c r="B1924" s="206"/>
      <c r="C1924" s="207"/>
      <c r="D1924" s="208" t="s">
        <v>247</v>
      </c>
      <c r="E1924" s="209" t="s">
        <v>20</v>
      </c>
      <c r="F1924" s="210" t="s">
        <v>811</v>
      </c>
      <c r="G1924" s="207"/>
      <c r="H1924" s="211" t="s">
        <v>20</v>
      </c>
      <c r="I1924" s="212"/>
      <c r="J1924" s="207"/>
      <c r="K1924" s="207"/>
      <c r="L1924" s="213"/>
      <c r="M1924" s="214"/>
      <c r="N1924" s="215"/>
      <c r="O1924" s="215"/>
      <c r="P1924" s="215"/>
      <c r="Q1924" s="215"/>
      <c r="R1924" s="215"/>
      <c r="S1924" s="215"/>
      <c r="T1924" s="216"/>
      <c r="AT1924" s="217" t="s">
        <v>247</v>
      </c>
      <c r="AU1924" s="217" t="s">
        <v>261</v>
      </c>
      <c r="AV1924" s="12" t="s">
        <v>22</v>
      </c>
      <c r="AW1924" s="12" t="s">
        <v>37</v>
      </c>
      <c r="AX1924" s="12" t="s">
        <v>73</v>
      </c>
      <c r="AY1924" s="217" t="s">
        <v>238</v>
      </c>
    </row>
    <row r="1925" spans="2:65" s="13" customFormat="1" ht="13.5">
      <c r="B1925" s="218"/>
      <c r="C1925" s="219"/>
      <c r="D1925" s="220" t="s">
        <v>247</v>
      </c>
      <c r="E1925" s="221" t="s">
        <v>20</v>
      </c>
      <c r="F1925" s="222" t="s">
        <v>1800</v>
      </c>
      <c r="G1925" s="219"/>
      <c r="H1925" s="223">
        <v>19.350000000000001</v>
      </c>
      <c r="I1925" s="224"/>
      <c r="J1925" s="219"/>
      <c r="K1925" s="219"/>
      <c r="L1925" s="225"/>
      <c r="M1925" s="226"/>
      <c r="N1925" s="227"/>
      <c r="O1925" s="227"/>
      <c r="P1925" s="227"/>
      <c r="Q1925" s="227"/>
      <c r="R1925" s="227"/>
      <c r="S1925" s="227"/>
      <c r="T1925" s="228"/>
      <c r="AT1925" s="229" t="s">
        <v>247</v>
      </c>
      <c r="AU1925" s="229" t="s">
        <v>261</v>
      </c>
      <c r="AV1925" s="13" t="s">
        <v>81</v>
      </c>
      <c r="AW1925" s="13" t="s">
        <v>37</v>
      </c>
      <c r="AX1925" s="13" t="s">
        <v>73</v>
      </c>
      <c r="AY1925" s="229" t="s">
        <v>238</v>
      </c>
    </row>
    <row r="1926" spans="2:65" s="1" customFormat="1" ht="22.5" customHeight="1">
      <c r="B1926" s="35"/>
      <c r="C1926" s="233" t="s">
        <v>984</v>
      </c>
      <c r="D1926" s="233" t="s">
        <v>478</v>
      </c>
      <c r="E1926" s="234" t="s">
        <v>1801</v>
      </c>
      <c r="F1926" s="235" t="s">
        <v>1802</v>
      </c>
      <c r="G1926" s="236" t="s">
        <v>375</v>
      </c>
      <c r="H1926" s="237">
        <v>20.318000000000001</v>
      </c>
      <c r="I1926" s="238"/>
      <c r="J1926" s="239">
        <f>ROUND(I1926*H1926,2)</f>
        <v>0</v>
      </c>
      <c r="K1926" s="235" t="s">
        <v>20</v>
      </c>
      <c r="L1926" s="240"/>
      <c r="M1926" s="241" t="s">
        <v>20</v>
      </c>
      <c r="N1926" s="242" t="s">
        <v>44</v>
      </c>
      <c r="O1926" s="36"/>
      <c r="P1926" s="203">
        <f>O1926*H1926</f>
        <v>0</v>
      </c>
      <c r="Q1926" s="203">
        <v>1.0500000000000001E-2</v>
      </c>
      <c r="R1926" s="203">
        <f>Q1926*H1926</f>
        <v>0.21333900000000003</v>
      </c>
      <c r="S1926" s="203">
        <v>0</v>
      </c>
      <c r="T1926" s="204">
        <f>S1926*H1926</f>
        <v>0</v>
      </c>
      <c r="AR1926" s="18" t="s">
        <v>304</v>
      </c>
      <c r="AT1926" s="18" t="s">
        <v>478</v>
      </c>
      <c r="AU1926" s="18" t="s">
        <v>261</v>
      </c>
      <c r="AY1926" s="18" t="s">
        <v>238</v>
      </c>
      <c r="BE1926" s="205">
        <f>IF(N1926="základní",J1926,0)</f>
        <v>0</v>
      </c>
      <c r="BF1926" s="205">
        <f>IF(N1926="snížená",J1926,0)</f>
        <v>0</v>
      </c>
      <c r="BG1926" s="205">
        <f>IF(N1926="zákl. přenesená",J1926,0)</f>
        <v>0</v>
      </c>
      <c r="BH1926" s="205">
        <f>IF(N1926="sníž. přenesená",J1926,0)</f>
        <v>0</v>
      </c>
      <c r="BI1926" s="205">
        <f>IF(N1926="nulová",J1926,0)</f>
        <v>0</v>
      </c>
      <c r="BJ1926" s="18" t="s">
        <v>22</v>
      </c>
      <c r="BK1926" s="205">
        <f>ROUND(I1926*H1926,2)</f>
        <v>0</v>
      </c>
      <c r="BL1926" s="18" t="s">
        <v>245</v>
      </c>
      <c r="BM1926" s="18" t="s">
        <v>1803</v>
      </c>
    </row>
    <row r="1927" spans="2:65" s="12" customFormat="1" ht="27">
      <c r="B1927" s="206"/>
      <c r="C1927" s="207"/>
      <c r="D1927" s="208" t="s">
        <v>247</v>
      </c>
      <c r="E1927" s="209" t="s">
        <v>20</v>
      </c>
      <c r="F1927" s="210" t="s">
        <v>1780</v>
      </c>
      <c r="G1927" s="207"/>
      <c r="H1927" s="211" t="s">
        <v>20</v>
      </c>
      <c r="I1927" s="212"/>
      <c r="J1927" s="207"/>
      <c r="K1927" s="207"/>
      <c r="L1927" s="213"/>
      <c r="M1927" s="214"/>
      <c r="N1927" s="215"/>
      <c r="O1927" s="215"/>
      <c r="P1927" s="215"/>
      <c r="Q1927" s="215"/>
      <c r="R1927" s="215"/>
      <c r="S1927" s="215"/>
      <c r="T1927" s="216"/>
      <c r="AT1927" s="217" t="s">
        <v>247</v>
      </c>
      <c r="AU1927" s="217" t="s">
        <v>261</v>
      </c>
      <c r="AV1927" s="12" t="s">
        <v>22</v>
      </c>
      <c r="AW1927" s="12" t="s">
        <v>37</v>
      </c>
      <c r="AX1927" s="12" t="s">
        <v>73</v>
      </c>
      <c r="AY1927" s="217" t="s">
        <v>238</v>
      </c>
    </row>
    <row r="1928" spans="2:65" s="12" customFormat="1" ht="13.5">
      <c r="B1928" s="206"/>
      <c r="C1928" s="207"/>
      <c r="D1928" s="208" t="s">
        <v>247</v>
      </c>
      <c r="E1928" s="209" t="s">
        <v>20</v>
      </c>
      <c r="F1928" s="210" t="s">
        <v>249</v>
      </c>
      <c r="G1928" s="207"/>
      <c r="H1928" s="211" t="s">
        <v>20</v>
      </c>
      <c r="I1928" s="212"/>
      <c r="J1928" s="207"/>
      <c r="K1928" s="207"/>
      <c r="L1928" s="213"/>
      <c r="M1928" s="214"/>
      <c r="N1928" s="215"/>
      <c r="O1928" s="215"/>
      <c r="P1928" s="215"/>
      <c r="Q1928" s="215"/>
      <c r="R1928" s="215"/>
      <c r="S1928" s="215"/>
      <c r="T1928" s="216"/>
      <c r="AT1928" s="217" t="s">
        <v>247</v>
      </c>
      <c r="AU1928" s="217" t="s">
        <v>261</v>
      </c>
      <c r="AV1928" s="12" t="s">
        <v>22</v>
      </c>
      <c r="AW1928" s="12" t="s">
        <v>37</v>
      </c>
      <c r="AX1928" s="12" t="s">
        <v>73</v>
      </c>
      <c r="AY1928" s="217" t="s">
        <v>238</v>
      </c>
    </row>
    <row r="1929" spans="2:65" s="13" customFormat="1" ht="13.5">
      <c r="B1929" s="218"/>
      <c r="C1929" s="219"/>
      <c r="D1929" s="208" t="s">
        <v>247</v>
      </c>
      <c r="E1929" s="230" t="s">
        <v>20</v>
      </c>
      <c r="F1929" s="231" t="s">
        <v>1804</v>
      </c>
      <c r="G1929" s="219"/>
      <c r="H1929" s="232">
        <v>19.350000000000001</v>
      </c>
      <c r="I1929" s="224"/>
      <c r="J1929" s="219"/>
      <c r="K1929" s="219"/>
      <c r="L1929" s="225"/>
      <c r="M1929" s="226"/>
      <c r="N1929" s="227"/>
      <c r="O1929" s="227"/>
      <c r="P1929" s="227"/>
      <c r="Q1929" s="227"/>
      <c r="R1929" s="227"/>
      <c r="S1929" s="227"/>
      <c r="T1929" s="228"/>
      <c r="AT1929" s="229" t="s">
        <v>247</v>
      </c>
      <c r="AU1929" s="229" t="s">
        <v>261</v>
      </c>
      <c r="AV1929" s="13" t="s">
        <v>81</v>
      </c>
      <c r="AW1929" s="13" t="s">
        <v>37</v>
      </c>
      <c r="AX1929" s="13" t="s">
        <v>22</v>
      </c>
      <c r="AY1929" s="229" t="s">
        <v>238</v>
      </c>
    </row>
    <row r="1930" spans="2:65" s="13" customFormat="1" ht="13.5">
      <c r="B1930" s="218"/>
      <c r="C1930" s="219"/>
      <c r="D1930" s="220" t="s">
        <v>247</v>
      </c>
      <c r="E1930" s="219"/>
      <c r="F1930" s="222" t="s">
        <v>1805</v>
      </c>
      <c r="G1930" s="219"/>
      <c r="H1930" s="223">
        <v>20.318000000000001</v>
      </c>
      <c r="I1930" s="224"/>
      <c r="J1930" s="219"/>
      <c r="K1930" s="219"/>
      <c r="L1930" s="225"/>
      <c r="M1930" s="226"/>
      <c r="N1930" s="227"/>
      <c r="O1930" s="227"/>
      <c r="P1930" s="227"/>
      <c r="Q1930" s="227"/>
      <c r="R1930" s="227"/>
      <c r="S1930" s="227"/>
      <c r="T1930" s="228"/>
      <c r="AT1930" s="229" t="s">
        <v>247</v>
      </c>
      <c r="AU1930" s="229" t="s">
        <v>261</v>
      </c>
      <c r="AV1930" s="13" t="s">
        <v>81</v>
      </c>
      <c r="AW1930" s="13" t="s">
        <v>4</v>
      </c>
      <c r="AX1930" s="13" t="s">
        <v>22</v>
      </c>
      <c r="AY1930" s="229" t="s">
        <v>238</v>
      </c>
    </row>
    <row r="1931" spans="2:65" s="1" customFormat="1" ht="31.5" customHeight="1">
      <c r="B1931" s="35"/>
      <c r="C1931" s="194" t="s">
        <v>1806</v>
      </c>
      <c r="D1931" s="194" t="s">
        <v>240</v>
      </c>
      <c r="E1931" s="195" t="s">
        <v>1807</v>
      </c>
      <c r="F1931" s="196" t="s">
        <v>1808</v>
      </c>
      <c r="G1931" s="197" t="s">
        <v>375</v>
      </c>
      <c r="H1931" s="198">
        <v>1580.817</v>
      </c>
      <c r="I1931" s="199"/>
      <c r="J1931" s="200">
        <f>ROUND(I1931*H1931,2)</f>
        <v>0</v>
      </c>
      <c r="K1931" s="196" t="s">
        <v>244</v>
      </c>
      <c r="L1931" s="55"/>
      <c r="M1931" s="201" t="s">
        <v>20</v>
      </c>
      <c r="N1931" s="202" t="s">
        <v>44</v>
      </c>
      <c r="O1931" s="36"/>
      <c r="P1931" s="203">
        <f>O1931*H1931</f>
        <v>0</v>
      </c>
      <c r="Q1931" s="203">
        <v>9.4999999999999998E-3</v>
      </c>
      <c r="R1931" s="203">
        <f>Q1931*H1931</f>
        <v>15.017761499999999</v>
      </c>
      <c r="S1931" s="203">
        <v>0</v>
      </c>
      <c r="T1931" s="204">
        <f>S1931*H1931</f>
        <v>0</v>
      </c>
      <c r="AR1931" s="18" t="s">
        <v>245</v>
      </c>
      <c r="AT1931" s="18" t="s">
        <v>240</v>
      </c>
      <c r="AU1931" s="18" t="s">
        <v>261</v>
      </c>
      <c r="AY1931" s="18" t="s">
        <v>238</v>
      </c>
      <c r="BE1931" s="205">
        <f>IF(N1931="základní",J1931,0)</f>
        <v>0</v>
      </c>
      <c r="BF1931" s="205">
        <f>IF(N1931="snížená",J1931,0)</f>
        <v>0</v>
      </c>
      <c r="BG1931" s="205">
        <f>IF(N1931="zákl. přenesená",J1931,0)</f>
        <v>0</v>
      </c>
      <c r="BH1931" s="205">
        <f>IF(N1931="sníž. přenesená",J1931,0)</f>
        <v>0</v>
      </c>
      <c r="BI1931" s="205">
        <f>IF(N1931="nulová",J1931,0)</f>
        <v>0</v>
      </c>
      <c r="BJ1931" s="18" t="s">
        <v>22</v>
      </c>
      <c r="BK1931" s="205">
        <f>ROUND(I1931*H1931,2)</f>
        <v>0</v>
      </c>
      <c r="BL1931" s="18" t="s">
        <v>245</v>
      </c>
      <c r="BM1931" s="18" t="s">
        <v>1809</v>
      </c>
    </row>
    <row r="1932" spans="2:65" s="12" customFormat="1" ht="27">
      <c r="B1932" s="206"/>
      <c r="C1932" s="207"/>
      <c r="D1932" s="208" t="s">
        <v>247</v>
      </c>
      <c r="E1932" s="209" t="s">
        <v>20</v>
      </c>
      <c r="F1932" s="210" t="s">
        <v>1780</v>
      </c>
      <c r="G1932" s="207"/>
      <c r="H1932" s="211" t="s">
        <v>20</v>
      </c>
      <c r="I1932" s="212"/>
      <c r="J1932" s="207"/>
      <c r="K1932" s="207"/>
      <c r="L1932" s="213"/>
      <c r="M1932" s="214"/>
      <c r="N1932" s="215"/>
      <c r="O1932" s="215"/>
      <c r="P1932" s="215"/>
      <c r="Q1932" s="215"/>
      <c r="R1932" s="215"/>
      <c r="S1932" s="215"/>
      <c r="T1932" s="216"/>
      <c r="AT1932" s="217" t="s">
        <v>247</v>
      </c>
      <c r="AU1932" s="217" t="s">
        <v>261</v>
      </c>
      <c r="AV1932" s="12" t="s">
        <v>22</v>
      </c>
      <c r="AW1932" s="12" t="s">
        <v>37</v>
      </c>
      <c r="AX1932" s="12" t="s">
        <v>73</v>
      </c>
      <c r="AY1932" s="217" t="s">
        <v>238</v>
      </c>
    </row>
    <row r="1933" spans="2:65" s="12" customFormat="1" ht="13.5">
      <c r="B1933" s="206"/>
      <c r="C1933" s="207"/>
      <c r="D1933" s="208" t="s">
        <v>247</v>
      </c>
      <c r="E1933" s="209" t="s">
        <v>20</v>
      </c>
      <c r="F1933" s="210" t="s">
        <v>249</v>
      </c>
      <c r="G1933" s="207"/>
      <c r="H1933" s="211" t="s">
        <v>20</v>
      </c>
      <c r="I1933" s="212"/>
      <c r="J1933" s="207"/>
      <c r="K1933" s="207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247</v>
      </c>
      <c r="AU1933" s="217" t="s">
        <v>261</v>
      </c>
      <c r="AV1933" s="12" t="s">
        <v>22</v>
      </c>
      <c r="AW1933" s="12" t="s">
        <v>37</v>
      </c>
      <c r="AX1933" s="12" t="s">
        <v>73</v>
      </c>
      <c r="AY1933" s="217" t="s">
        <v>238</v>
      </c>
    </row>
    <row r="1934" spans="2:65" s="12" customFormat="1" ht="13.5">
      <c r="B1934" s="206"/>
      <c r="C1934" s="207"/>
      <c r="D1934" s="208" t="s">
        <v>247</v>
      </c>
      <c r="E1934" s="209" t="s">
        <v>20</v>
      </c>
      <c r="F1934" s="210" t="s">
        <v>1810</v>
      </c>
      <c r="G1934" s="207"/>
      <c r="H1934" s="211" t="s">
        <v>20</v>
      </c>
      <c r="I1934" s="212"/>
      <c r="J1934" s="207"/>
      <c r="K1934" s="207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247</v>
      </c>
      <c r="AU1934" s="217" t="s">
        <v>261</v>
      </c>
      <c r="AV1934" s="12" t="s">
        <v>22</v>
      </c>
      <c r="AW1934" s="12" t="s">
        <v>37</v>
      </c>
      <c r="AX1934" s="12" t="s">
        <v>73</v>
      </c>
      <c r="AY1934" s="217" t="s">
        <v>238</v>
      </c>
    </row>
    <row r="1935" spans="2:65" s="12" customFormat="1" ht="13.5">
      <c r="B1935" s="206"/>
      <c r="C1935" s="207"/>
      <c r="D1935" s="208" t="s">
        <v>247</v>
      </c>
      <c r="E1935" s="209" t="s">
        <v>20</v>
      </c>
      <c r="F1935" s="210" t="s">
        <v>1811</v>
      </c>
      <c r="G1935" s="207"/>
      <c r="H1935" s="211" t="s">
        <v>20</v>
      </c>
      <c r="I1935" s="212"/>
      <c r="J1935" s="207"/>
      <c r="K1935" s="207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247</v>
      </c>
      <c r="AU1935" s="217" t="s">
        <v>261</v>
      </c>
      <c r="AV1935" s="12" t="s">
        <v>22</v>
      </c>
      <c r="AW1935" s="12" t="s">
        <v>37</v>
      </c>
      <c r="AX1935" s="12" t="s">
        <v>73</v>
      </c>
      <c r="AY1935" s="217" t="s">
        <v>238</v>
      </c>
    </row>
    <row r="1936" spans="2:65" s="12" customFormat="1" ht="13.5">
      <c r="B1936" s="206"/>
      <c r="C1936" s="207"/>
      <c r="D1936" s="208" t="s">
        <v>247</v>
      </c>
      <c r="E1936" s="209" t="s">
        <v>20</v>
      </c>
      <c r="F1936" s="210" t="s">
        <v>1783</v>
      </c>
      <c r="G1936" s="207"/>
      <c r="H1936" s="211" t="s">
        <v>20</v>
      </c>
      <c r="I1936" s="212"/>
      <c r="J1936" s="207"/>
      <c r="K1936" s="207"/>
      <c r="L1936" s="213"/>
      <c r="M1936" s="214"/>
      <c r="N1936" s="215"/>
      <c r="O1936" s="215"/>
      <c r="P1936" s="215"/>
      <c r="Q1936" s="215"/>
      <c r="R1936" s="215"/>
      <c r="S1936" s="215"/>
      <c r="T1936" s="216"/>
      <c r="AT1936" s="217" t="s">
        <v>247</v>
      </c>
      <c r="AU1936" s="217" t="s">
        <v>261</v>
      </c>
      <c r="AV1936" s="12" t="s">
        <v>22</v>
      </c>
      <c r="AW1936" s="12" t="s">
        <v>37</v>
      </c>
      <c r="AX1936" s="12" t="s">
        <v>73</v>
      </c>
      <c r="AY1936" s="217" t="s">
        <v>238</v>
      </c>
    </row>
    <row r="1937" spans="2:51" s="12" customFormat="1" ht="13.5">
      <c r="B1937" s="206"/>
      <c r="C1937" s="207"/>
      <c r="D1937" s="208" t="s">
        <v>247</v>
      </c>
      <c r="E1937" s="209" t="s">
        <v>20</v>
      </c>
      <c r="F1937" s="210" t="s">
        <v>692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51" s="13" customFormat="1" ht="13.5">
      <c r="B1938" s="218"/>
      <c r="C1938" s="219"/>
      <c r="D1938" s="208" t="s">
        <v>247</v>
      </c>
      <c r="E1938" s="230" t="s">
        <v>20</v>
      </c>
      <c r="F1938" s="231" t="s">
        <v>1812</v>
      </c>
      <c r="G1938" s="219"/>
      <c r="H1938" s="232">
        <v>200.93</v>
      </c>
      <c r="I1938" s="224"/>
      <c r="J1938" s="219"/>
      <c r="K1938" s="219"/>
      <c r="L1938" s="225"/>
      <c r="M1938" s="226"/>
      <c r="N1938" s="227"/>
      <c r="O1938" s="227"/>
      <c r="P1938" s="227"/>
      <c r="Q1938" s="227"/>
      <c r="R1938" s="227"/>
      <c r="S1938" s="227"/>
      <c r="T1938" s="228"/>
      <c r="AT1938" s="229" t="s">
        <v>247</v>
      </c>
      <c r="AU1938" s="229" t="s">
        <v>261</v>
      </c>
      <c r="AV1938" s="13" t="s">
        <v>81</v>
      </c>
      <c r="AW1938" s="13" t="s">
        <v>37</v>
      </c>
      <c r="AX1938" s="13" t="s">
        <v>73</v>
      </c>
      <c r="AY1938" s="229" t="s">
        <v>238</v>
      </c>
    </row>
    <row r="1939" spans="2:51" s="12" customFormat="1" ht="13.5">
      <c r="B1939" s="206"/>
      <c r="C1939" s="207"/>
      <c r="D1939" s="208" t="s">
        <v>247</v>
      </c>
      <c r="E1939" s="209" t="s">
        <v>20</v>
      </c>
      <c r="F1939" s="210" t="s">
        <v>811</v>
      </c>
      <c r="G1939" s="207"/>
      <c r="H1939" s="211" t="s">
        <v>20</v>
      </c>
      <c r="I1939" s="212"/>
      <c r="J1939" s="207"/>
      <c r="K1939" s="207"/>
      <c r="L1939" s="213"/>
      <c r="M1939" s="214"/>
      <c r="N1939" s="215"/>
      <c r="O1939" s="215"/>
      <c r="P1939" s="215"/>
      <c r="Q1939" s="215"/>
      <c r="R1939" s="215"/>
      <c r="S1939" s="215"/>
      <c r="T1939" s="216"/>
      <c r="AT1939" s="217" t="s">
        <v>247</v>
      </c>
      <c r="AU1939" s="217" t="s">
        <v>261</v>
      </c>
      <c r="AV1939" s="12" t="s">
        <v>22</v>
      </c>
      <c r="AW1939" s="12" t="s">
        <v>37</v>
      </c>
      <c r="AX1939" s="12" t="s">
        <v>73</v>
      </c>
      <c r="AY1939" s="217" t="s">
        <v>238</v>
      </c>
    </row>
    <row r="1940" spans="2:51" s="13" customFormat="1" ht="13.5">
      <c r="B1940" s="218"/>
      <c r="C1940" s="219"/>
      <c r="D1940" s="208" t="s">
        <v>247</v>
      </c>
      <c r="E1940" s="230" t="s">
        <v>20</v>
      </c>
      <c r="F1940" s="231" t="s">
        <v>1813</v>
      </c>
      <c r="G1940" s="219"/>
      <c r="H1940" s="232">
        <v>304.8</v>
      </c>
      <c r="I1940" s="224"/>
      <c r="J1940" s="219"/>
      <c r="K1940" s="219"/>
      <c r="L1940" s="225"/>
      <c r="M1940" s="226"/>
      <c r="N1940" s="227"/>
      <c r="O1940" s="227"/>
      <c r="P1940" s="227"/>
      <c r="Q1940" s="227"/>
      <c r="R1940" s="227"/>
      <c r="S1940" s="227"/>
      <c r="T1940" s="228"/>
      <c r="AT1940" s="229" t="s">
        <v>247</v>
      </c>
      <c r="AU1940" s="229" t="s">
        <v>261</v>
      </c>
      <c r="AV1940" s="13" t="s">
        <v>81</v>
      </c>
      <c r="AW1940" s="13" t="s">
        <v>37</v>
      </c>
      <c r="AX1940" s="13" t="s">
        <v>73</v>
      </c>
      <c r="AY1940" s="229" t="s">
        <v>238</v>
      </c>
    </row>
    <row r="1941" spans="2:51" s="13" customFormat="1" ht="13.5">
      <c r="B1941" s="218"/>
      <c r="C1941" s="219"/>
      <c r="D1941" s="208" t="s">
        <v>247</v>
      </c>
      <c r="E1941" s="230" t="s">
        <v>20</v>
      </c>
      <c r="F1941" s="231" t="s">
        <v>1814</v>
      </c>
      <c r="G1941" s="219"/>
      <c r="H1941" s="232">
        <v>118.8</v>
      </c>
      <c r="I1941" s="224"/>
      <c r="J1941" s="219"/>
      <c r="K1941" s="219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247</v>
      </c>
      <c r="AU1941" s="229" t="s">
        <v>261</v>
      </c>
      <c r="AV1941" s="13" t="s">
        <v>81</v>
      </c>
      <c r="AW1941" s="13" t="s">
        <v>37</v>
      </c>
      <c r="AX1941" s="13" t="s">
        <v>73</v>
      </c>
      <c r="AY1941" s="229" t="s">
        <v>238</v>
      </c>
    </row>
    <row r="1942" spans="2:51" s="12" customFormat="1" ht="13.5">
      <c r="B1942" s="206"/>
      <c r="C1942" s="207"/>
      <c r="D1942" s="208" t="s">
        <v>247</v>
      </c>
      <c r="E1942" s="209" t="s">
        <v>20</v>
      </c>
      <c r="F1942" s="210" t="s">
        <v>1815</v>
      </c>
      <c r="G1942" s="207"/>
      <c r="H1942" s="211" t="s">
        <v>20</v>
      </c>
      <c r="I1942" s="212"/>
      <c r="J1942" s="207"/>
      <c r="K1942" s="207"/>
      <c r="L1942" s="213"/>
      <c r="M1942" s="214"/>
      <c r="N1942" s="215"/>
      <c r="O1942" s="215"/>
      <c r="P1942" s="215"/>
      <c r="Q1942" s="215"/>
      <c r="R1942" s="215"/>
      <c r="S1942" s="215"/>
      <c r="T1942" s="216"/>
      <c r="AT1942" s="217" t="s">
        <v>247</v>
      </c>
      <c r="AU1942" s="217" t="s">
        <v>261</v>
      </c>
      <c r="AV1942" s="12" t="s">
        <v>22</v>
      </c>
      <c r="AW1942" s="12" t="s">
        <v>37</v>
      </c>
      <c r="AX1942" s="12" t="s">
        <v>73</v>
      </c>
      <c r="AY1942" s="217" t="s">
        <v>238</v>
      </c>
    </row>
    <row r="1943" spans="2:51" s="13" customFormat="1" ht="13.5">
      <c r="B1943" s="218"/>
      <c r="C1943" s="219"/>
      <c r="D1943" s="208" t="s">
        <v>247</v>
      </c>
      <c r="E1943" s="230" t="s">
        <v>20</v>
      </c>
      <c r="F1943" s="231" t="s">
        <v>1816</v>
      </c>
      <c r="G1943" s="219"/>
      <c r="H1943" s="232">
        <v>-13.914999999999999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51" s="13" customFormat="1" ht="13.5">
      <c r="B1944" s="218"/>
      <c r="C1944" s="219"/>
      <c r="D1944" s="208" t="s">
        <v>247</v>
      </c>
      <c r="E1944" s="230" t="s">
        <v>20</v>
      </c>
      <c r="F1944" s="231" t="s">
        <v>1817</v>
      </c>
      <c r="G1944" s="219"/>
      <c r="H1944" s="232">
        <v>-80.409000000000006</v>
      </c>
      <c r="I1944" s="224"/>
      <c r="J1944" s="219"/>
      <c r="K1944" s="219"/>
      <c r="L1944" s="225"/>
      <c r="M1944" s="226"/>
      <c r="N1944" s="227"/>
      <c r="O1944" s="227"/>
      <c r="P1944" s="227"/>
      <c r="Q1944" s="227"/>
      <c r="R1944" s="227"/>
      <c r="S1944" s="227"/>
      <c r="T1944" s="228"/>
      <c r="AT1944" s="229" t="s">
        <v>247</v>
      </c>
      <c r="AU1944" s="229" t="s">
        <v>261</v>
      </c>
      <c r="AV1944" s="13" t="s">
        <v>81</v>
      </c>
      <c r="AW1944" s="13" t="s">
        <v>37</v>
      </c>
      <c r="AX1944" s="13" t="s">
        <v>73</v>
      </c>
      <c r="AY1944" s="229" t="s">
        <v>238</v>
      </c>
    </row>
    <row r="1945" spans="2:51" s="13" customFormat="1" ht="13.5">
      <c r="B1945" s="218"/>
      <c r="C1945" s="219"/>
      <c r="D1945" s="208" t="s">
        <v>247</v>
      </c>
      <c r="E1945" s="230" t="s">
        <v>20</v>
      </c>
      <c r="F1945" s="231" t="s">
        <v>1818</v>
      </c>
      <c r="G1945" s="219"/>
      <c r="H1945" s="232">
        <v>-11.792999999999999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37</v>
      </c>
      <c r="AX1945" s="13" t="s">
        <v>73</v>
      </c>
      <c r="AY1945" s="229" t="s">
        <v>238</v>
      </c>
    </row>
    <row r="1946" spans="2:51" s="12" customFormat="1" ht="13.5">
      <c r="B1946" s="206"/>
      <c r="C1946" s="207"/>
      <c r="D1946" s="208" t="s">
        <v>247</v>
      </c>
      <c r="E1946" s="209" t="s">
        <v>20</v>
      </c>
      <c r="F1946" s="210" t="s">
        <v>1819</v>
      </c>
      <c r="G1946" s="207"/>
      <c r="H1946" s="211" t="s">
        <v>20</v>
      </c>
      <c r="I1946" s="212"/>
      <c r="J1946" s="207"/>
      <c r="K1946" s="207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247</v>
      </c>
      <c r="AU1946" s="217" t="s">
        <v>261</v>
      </c>
      <c r="AV1946" s="12" t="s">
        <v>22</v>
      </c>
      <c r="AW1946" s="12" t="s">
        <v>37</v>
      </c>
      <c r="AX1946" s="12" t="s">
        <v>73</v>
      </c>
      <c r="AY1946" s="217" t="s">
        <v>238</v>
      </c>
    </row>
    <row r="1947" spans="2:51" s="13" customFormat="1" ht="13.5">
      <c r="B1947" s="218"/>
      <c r="C1947" s="219"/>
      <c r="D1947" s="208" t="s">
        <v>247</v>
      </c>
      <c r="E1947" s="230" t="s">
        <v>20</v>
      </c>
      <c r="F1947" s="231" t="s">
        <v>1820</v>
      </c>
      <c r="G1947" s="219"/>
      <c r="H1947" s="232">
        <v>543.01499999999999</v>
      </c>
      <c r="I1947" s="224"/>
      <c r="J1947" s="219"/>
      <c r="K1947" s="219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247</v>
      </c>
      <c r="AU1947" s="229" t="s">
        <v>261</v>
      </c>
      <c r="AV1947" s="13" t="s">
        <v>81</v>
      </c>
      <c r="AW1947" s="13" t="s">
        <v>37</v>
      </c>
      <c r="AX1947" s="13" t="s">
        <v>73</v>
      </c>
      <c r="AY1947" s="229" t="s">
        <v>238</v>
      </c>
    </row>
    <row r="1948" spans="2:51" s="12" customFormat="1" ht="13.5">
      <c r="B1948" s="206"/>
      <c r="C1948" s="207"/>
      <c r="D1948" s="208" t="s">
        <v>247</v>
      </c>
      <c r="E1948" s="209" t="s">
        <v>20</v>
      </c>
      <c r="F1948" s="210" t="s">
        <v>1821</v>
      </c>
      <c r="G1948" s="207"/>
      <c r="H1948" s="211" t="s">
        <v>20</v>
      </c>
      <c r="I1948" s="212"/>
      <c r="J1948" s="207"/>
      <c r="K1948" s="207"/>
      <c r="L1948" s="213"/>
      <c r="M1948" s="214"/>
      <c r="N1948" s="215"/>
      <c r="O1948" s="215"/>
      <c r="P1948" s="215"/>
      <c r="Q1948" s="215"/>
      <c r="R1948" s="215"/>
      <c r="S1948" s="215"/>
      <c r="T1948" s="216"/>
      <c r="AT1948" s="217" t="s">
        <v>247</v>
      </c>
      <c r="AU1948" s="217" t="s">
        <v>261</v>
      </c>
      <c r="AV1948" s="12" t="s">
        <v>22</v>
      </c>
      <c r="AW1948" s="12" t="s">
        <v>37</v>
      </c>
      <c r="AX1948" s="12" t="s">
        <v>73</v>
      </c>
      <c r="AY1948" s="217" t="s">
        <v>238</v>
      </c>
    </row>
    <row r="1949" spans="2:51" s="13" customFormat="1" ht="13.5">
      <c r="B1949" s="218"/>
      <c r="C1949" s="219"/>
      <c r="D1949" s="208" t="s">
        <v>247</v>
      </c>
      <c r="E1949" s="230" t="s">
        <v>20</v>
      </c>
      <c r="F1949" s="231" t="s">
        <v>1822</v>
      </c>
      <c r="G1949" s="219"/>
      <c r="H1949" s="232">
        <v>-31.225999999999999</v>
      </c>
      <c r="I1949" s="224"/>
      <c r="J1949" s="219"/>
      <c r="K1949" s="219"/>
      <c r="L1949" s="225"/>
      <c r="M1949" s="226"/>
      <c r="N1949" s="227"/>
      <c r="O1949" s="227"/>
      <c r="P1949" s="227"/>
      <c r="Q1949" s="227"/>
      <c r="R1949" s="227"/>
      <c r="S1949" s="227"/>
      <c r="T1949" s="228"/>
      <c r="AT1949" s="229" t="s">
        <v>247</v>
      </c>
      <c r="AU1949" s="229" t="s">
        <v>261</v>
      </c>
      <c r="AV1949" s="13" t="s">
        <v>81</v>
      </c>
      <c r="AW1949" s="13" t="s">
        <v>37</v>
      </c>
      <c r="AX1949" s="13" t="s">
        <v>73</v>
      </c>
      <c r="AY1949" s="229" t="s">
        <v>238</v>
      </c>
    </row>
    <row r="1950" spans="2:51" s="13" customFormat="1" ht="13.5">
      <c r="B1950" s="218"/>
      <c r="C1950" s="219"/>
      <c r="D1950" s="208" t="s">
        <v>247</v>
      </c>
      <c r="E1950" s="230" t="s">
        <v>20</v>
      </c>
      <c r="F1950" s="231" t="s">
        <v>1823</v>
      </c>
      <c r="G1950" s="219"/>
      <c r="H1950" s="232">
        <v>-49.939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51" s="12" customFormat="1" ht="13.5">
      <c r="B1951" s="206"/>
      <c r="C1951" s="207"/>
      <c r="D1951" s="208" t="s">
        <v>247</v>
      </c>
      <c r="E1951" s="209" t="s">
        <v>20</v>
      </c>
      <c r="F1951" s="210" t="s">
        <v>1824</v>
      </c>
      <c r="G1951" s="207"/>
      <c r="H1951" s="211" t="s">
        <v>20</v>
      </c>
      <c r="I1951" s="212"/>
      <c r="J1951" s="207"/>
      <c r="K1951" s="207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247</v>
      </c>
      <c r="AU1951" s="217" t="s">
        <v>261</v>
      </c>
      <c r="AV1951" s="12" t="s">
        <v>22</v>
      </c>
      <c r="AW1951" s="12" t="s">
        <v>37</v>
      </c>
      <c r="AX1951" s="12" t="s">
        <v>73</v>
      </c>
      <c r="AY1951" s="217" t="s">
        <v>238</v>
      </c>
    </row>
    <row r="1952" spans="2:51" s="13" customFormat="1" ht="13.5">
      <c r="B1952" s="218"/>
      <c r="C1952" s="219"/>
      <c r="D1952" s="208" t="s">
        <v>247</v>
      </c>
      <c r="E1952" s="230" t="s">
        <v>20</v>
      </c>
      <c r="F1952" s="231" t="s">
        <v>1825</v>
      </c>
      <c r="G1952" s="219"/>
      <c r="H1952" s="232">
        <v>276.39</v>
      </c>
      <c r="I1952" s="224"/>
      <c r="J1952" s="219"/>
      <c r="K1952" s="219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247</v>
      </c>
      <c r="AU1952" s="229" t="s">
        <v>261</v>
      </c>
      <c r="AV1952" s="13" t="s">
        <v>81</v>
      </c>
      <c r="AW1952" s="13" t="s">
        <v>37</v>
      </c>
      <c r="AX1952" s="13" t="s">
        <v>73</v>
      </c>
      <c r="AY1952" s="229" t="s">
        <v>238</v>
      </c>
    </row>
    <row r="1953" spans="2:51" s="12" customFormat="1" ht="13.5">
      <c r="B1953" s="206"/>
      <c r="C1953" s="207"/>
      <c r="D1953" s="208" t="s">
        <v>247</v>
      </c>
      <c r="E1953" s="209" t="s">
        <v>20</v>
      </c>
      <c r="F1953" s="210" t="s">
        <v>1826</v>
      </c>
      <c r="G1953" s="207"/>
      <c r="H1953" s="211" t="s">
        <v>20</v>
      </c>
      <c r="I1953" s="212"/>
      <c r="J1953" s="207"/>
      <c r="K1953" s="207"/>
      <c r="L1953" s="213"/>
      <c r="M1953" s="214"/>
      <c r="N1953" s="215"/>
      <c r="O1953" s="215"/>
      <c r="P1953" s="215"/>
      <c r="Q1953" s="215"/>
      <c r="R1953" s="215"/>
      <c r="S1953" s="215"/>
      <c r="T1953" s="216"/>
      <c r="AT1953" s="217" t="s">
        <v>247</v>
      </c>
      <c r="AU1953" s="217" t="s">
        <v>261</v>
      </c>
      <c r="AV1953" s="12" t="s">
        <v>22</v>
      </c>
      <c r="AW1953" s="12" t="s">
        <v>37</v>
      </c>
      <c r="AX1953" s="12" t="s">
        <v>73</v>
      </c>
      <c r="AY1953" s="217" t="s">
        <v>238</v>
      </c>
    </row>
    <row r="1954" spans="2:51" s="13" customFormat="1" ht="13.5">
      <c r="B1954" s="218"/>
      <c r="C1954" s="219"/>
      <c r="D1954" s="208" t="s">
        <v>247</v>
      </c>
      <c r="E1954" s="230" t="s">
        <v>20</v>
      </c>
      <c r="F1954" s="231" t="s">
        <v>1827</v>
      </c>
      <c r="G1954" s="219"/>
      <c r="H1954" s="232">
        <v>-23.931000000000001</v>
      </c>
      <c r="I1954" s="224"/>
      <c r="J1954" s="219"/>
      <c r="K1954" s="219"/>
      <c r="L1954" s="225"/>
      <c r="M1954" s="226"/>
      <c r="N1954" s="227"/>
      <c r="O1954" s="227"/>
      <c r="P1954" s="227"/>
      <c r="Q1954" s="227"/>
      <c r="R1954" s="227"/>
      <c r="S1954" s="227"/>
      <c r="T1954" s="228"/>
      <c r="AT1954" s="229" t="s">
        <v>247</v>
      </c>
      <c r="AU1954" s="229" t="s">
        <v>261</v>
      </c>
      <c r="AV1954" s="13" t="s">
        <v>81</v>
      </c>
      <c r="AW1954" s="13" t="s">
        <v>37</v>
      </c>
      <c r="AX1954" s="13" t="s">
        <v>73</v>
      </c>
      <c r="AY1954" s="229" t="s">
        <v>238</v>
      </c>
    </row>
    <row r="1955" spans="2:51" s="13" customFormat="1" ht="13.5">
      <c r="B1955" s="218"/>
      <c r="C1955" s="219"/>
      <c r="D1955" s="208" t="s">
        <v>247</v>
      </c>
      <c r="E1955" s="230" t="s">
        <v>20</v>
      </c>
      <c r="F1955" s="231" t="s">
        <v>1828</v>
      </c>
      <c r="G1955" s="219"/>
      <c r="H1955" s="232">
        <v>-3.1280000000000001</v>
      </c>
      <c r="I1955" s="224"/>
      <c r="J1955" s="219"/>
      <c r="K1955" s="219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247</v>
      </c>
      <c r="AU1955" s="229" t="s">
        <v>261</v>
      </c>
      <c r="AV1955" s="13" t="s">
        <v>81</v>
      </c>
      <c r="AW1955" s="13" t="s">
        <v>37</v>
      </c>
      <c r="AX1955" s="13" t="s">
        <v>73</v>
      </c>
      <c r="AY1955" s="229" t="s">
        <v>238</v>
      </c>
    </row>
    <row r="1956" spans="2:51" s="12" customFormat="1" ht="13.5">
      <c r="B1956" s="206"/>
      <c r="C1956" s="207"/>
      <c r="D1956" s="208" t="s">
        <v>247</v>
      </c>
      <c r="E1956" s="209" t="s">
        <v>20</v>
      </c>
      <c r="F1956" s="210" t="s">
        <v>1829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51" s="13" customFormat="1" ht="13.5">
      <c r="B1957" s="218"/>
      <c r="C1957" s="219"/>
      <c r="D1957" s="208" t="s">
        <v>247</v>
      </c>
      <c r="E1957" s="230" t="s">
        <v>20</v>
      </c>
      <c r="F1957" s="231" t="s">
        <v>1830</v>
      </c>
      <c r="G1957" s="219"/>
      <c r="H1957" s="232">
        <v>264.95999999999998</v>
      </c>
      <c r="I1957" s="224"/>
      <c r="J1957" s="219"/>
      <c r="K1957" s="219"/>
      <c r="L1957" s="225"/>
      <c r="M1957" s="226"/>
      <c r="N1957" s="227"/>
      <c r="O1957" s="227"/>
      <c r="P1957" s="227"/>
      <c r="Q1957" s="227"/>
      <c r="R1957" s="227"/>
      <c r="S1957" s="227"/>
      <c r="T1957" s="228"/>
      <c r="AT1957" s="229" t="s">
        <v>247</v>
      </c>
      <c r="AU1957" s="229" t="s">
        <v>261</v>
      </c>
      <c r="AV1957" s="13" t="s">
        <v>81</v>
      </c>
      <c r="AW1957" s="13" t="s">
        <v>37</v>
      </c>
      <c r="AX1957" s="13" t="s">
        <v>73</v>
      </c>
      <c r="AY1957" s="229" t="s">
        <v>238</v>
      </c>
    </row>
    <row r="1958" spans="2:51" s="12" customFormat="1" ht="13.5">
      <c r="B1958" s="206"/>
      <c r="C1958" s="207"/>
      <c r="D1958" s="208" t="s">
        <v>247</v>
      </c>
      <c r="E1958" s="209" t="s">
        <v>20</v>
      </c>
      <c r="F1958" s="210" t="s">
        <v>1831</v>
      </c>
      <c r="G1958" s="207"/>
      <c r="H1958" s="211" t="s">
        <v>20</v>
      </c>
      <c r="I1958" s="212"/>
      <c r="J1958" s="207"/>
      <c r="K1958" s="207"/>
      <c r="L1958" s="213"/>
      <c r="M1958" s="214"/>
      <c r="N1958" s="215"/>
      <c r="O1958" s="215"/>
      <c r="P1958" s="215"/>
      <c r="Q1958" s="215"/>
      <c r="R1958" s="215"/>
      <c r="S1958" s="215"/>
      <c r="T1958" s="216"/>
      <c r="AT1958" s="217" t="s">
        <v>247</v>
      </c>
      <c r="AU1958" s="217" t="s">
        <v>261</v>
      </c>
      <c r="AV1958" s="12" t="s">
        <v>22</v>
      </c>
      <c r="AW1958" s="12" t="s">
        <v>37</v>
      </c>
      <c r="AX1958" s="12" t="s">
        <v>73</v>
      </c>
      <c r="AY1958" s="217" t="s">
        <v>238</v>
      </c>
    </row>
    <row r="1959" spans="2:51" s="13" customFormat="1" ht="13.5">
      <c r="B1959" s="218"/>
      <c r="C1959" s="219"/>
      <c r="D1959" s="208" t="s">
        <v>247</v>
      </c>
      <c r="E1959" s="230" t="s">
        <v>20</v>
      </c>
      <c r="F1959" s="231" t="s">
        <v>1832</v>
      </c>
      <c r="G1959" s="219"/>
      <c r="H1959" s="232">
        <v>-28.233000000000001</v>
      </c>
      <c r="I1959" s="224"/>
      <c r="J1959" s="219"/>
      <c r="K1959" s="219"/>
      <c r="L1959" s="225"/>
      <c r="M1959" s="226"/>
      <c r="N1959" s="227"/>
      <c r="O1959" s="227"/>
      <c r="P1959" s="227"/>
      <c r="Q1959" s="227"/>
      <c r="R1959" s="227"/>
      <c r="S1959" s="227"/>
      <c r="T1959" s="228"/>
      <c r="AT1959" s="229" t="s">
        <v>247</v>
      </c>
      <c r="AU1959" s="229" t="s">
        <v>261</v>
      </c>
      <c r="AV1959" s="13" t="s">
        <v>81</v>
      </c>
      <c r="AW1959" s="13" t="s">
        <v>37</v>
      </c>
      <c r="AX1959" s="13" t="s">
        <v>73</v>
      </c>
      <c r="AY1959" s="229" t="s">
        <v>238</v>
      </c>
    </row>
    <row r="1960" spans="2:51" s="13" customFormat="1" ht="13.5">
      <c r="B1960" s="218"/>
      <c r="C1960" s="219"/>
      <c r="D1960" s="208" t="s">
        <v>247</v>
      </c>
      <c r="E1960" s="230" t="s">
        <v>20</v>
      </c>
      <c r="F1960" s="231" t="s">
        <v>1833</v>
      </c>
      <c r="G1960" s="219"/>
      <c r="H1960" s="232">
        <v>-2.835</v>
      </c>
      <c r="I1960" s="224"/>
      <c r="J1960" s="219"/>
      <c r="K1960" s="219"/>
      <c r="L1960" s="225"/>
      <c r="M1960" s="226"/>
      <c r="N1960" s="227"/>
      <c r="O1960" s="227"/>
      <c r="P1960" s="227"/>
      <c r="Q1960" s="227"/>
      <c r="R1960" s="227"/>
      <c r="S1960" s="227"/>
      <c r="T1960" s="228"/>
      <c r="AT1960" s="229" t="s">
        <v>247</v>
      </c>
      <c r="AU1960" s="229" t="s">
        <v>261</v>
      </c>
      <c r="AV1960" s="13" t="s">
        <v>81</v>
      </c>
      <c r="AW1960" s="13" t="s">
        <v>37</v>
      </c>
      <c r="AX1960" s="13" t="s">
        <v>73</v>
      </c>
      <c r="AY1960" s="229" t="s">
        <v>238</v>
      </c>
    </row>
    <row r="1961" spans="2:51" s="12" customFormat="1" ht="13.5">
      <c r="B1961" s="206"/>
      <c r="C1961" s="207"/>
      <c r="D1961" s="208" t="s">
        <v>247</v>
      </c>
      <c r="E1961" s="209" t="s">
        <v>20</v>
      </c>
      <c r="F1961" s="210" t="s">
        <v>1834</v>
      </c>
      <c r="G1961" s="207"/>
      <c r="H1961" s="211" t="s">
        <v>20</v>
      </c>
      <c r="I1961" s="212"/>
      <c r="J1961" s="207"/>
      <c r="K1961" s="207"/>
      <c r="L1961" s="213"/>
      <c r="M1961" s="214"/>
      <c r="N1961" s="215"/>
      <c r="O1961" s="215"/>
      <c r="P1961" s="215"/>
      <c r="Q1961" s="215"/>
      <c r="R1961" s="215"/>
      <c r="S1961" s="215"/>
      <c r="T1961" s="216"/>
      <c r="AT1961" s="217" t="s">
        <v>247</v>
      </c>
      <c r="AU1961" s="217" t="s">
        <v>261</v>
      </c>
      <c r="AV1961" s="12" t="s">
        <v>22</v>
      </c>
      <c r="AW1961" s="12" t="s">
        <v>37</v>
      </c>
      <c r="AX1961" s="12" t="s">
        <v>73</v>
      </c>
      <c r="AY1961" s="217" t="s">
        <v>238</v>
      </c>
    </row>
    <row r="1962" spans="2:51" s="12" customFormat="1" ht="13.5">
      <c r="B1962" s="206"/>
      <c r="C1962" s="207"/>
      <c r="D1962" s="208" t="s">
        <v>247</v>
      </c>
      <c r="E1962" s="209" t="s">
        <v>20</v>
      </c>
      <c r="F1962" s="210" t="s">
        <v>811</v>
      </c>
      <c r="G1962" s="207"/>
      <c r="H1962" s="211" t="s">
        <v>20</v>
      </c>
      <c r="I1962" s="212"/>
      <c r="J1962" s="207"/>
      <c r="K1962" s="207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247</v>
      </c>
      <c r="AU1962" s="217" t="s">
        <v>261</v>
      </c>
      <c r="AV1962" s="12" t="s">
        <v>22</v>
      </c>
      <c r="AW1962" s="12" t="s">
        <v>37</v>
      </c>
      <c r="AX1962" s="12" t="s">
        <v>73</v>
      </c>
      <c r="AY1962" s="217" t="s">
        <v>238</v>
      </c>
    </row>
    <row r="1963" spans="2:51" s="13" customFormat="1" ht="13.5">
      <c r="B1963" s="218"/>
      <c r="C1963" s="219"/>
      <c r="D1963" s="208" t="s">
        <v>247</v>
      </c>
      <c r="E1963" s="230" t="s">
        <v>20</v>
      </c>
      <c r="F1963" s="231" t="s">
        <v>1835</v>
      </c>
      <c r="G1963" s="219"/>
      <c r="H1963" s="232">
        <v>-19.350000000000001</v>
      </c>
      <c r="I1963" s="224"/>
      <c r="J1963" s="219"/>
      <c r="K1963" s="219"/>
      <c r="L1963" s="225"/>
      <c r="M1963" s="226"/>
      <c r="N1963" s="227"/>
      <c r="O1963" s="227"/>
      <c r="P1963" s="227"/>
      <c r="Q1963" s="227"/>
      <c r="R1963" s="227"/>
      <c r="S1963" s="227"/>
      <c r="T1963" s="228"/>
      <c r="AT1963" s="229" t="s">
        <v>247</v>
      </c>
      <c r="AU1963" s="229" t="s">
        <v>261</v>
      </c>
      <c r="AV1963" s="13" t="s">
        <v>81</v>
      </c>
      <c r="AW1963" s="13" t="s">
        <v>37</v>
      </c>
      <c r="AX1963" s="13" t="s">
        <v>73</v>
      </c>
      <c r="AY1963" s="229" t="s">
        <v>238</v>
      </c>
    </row>
    <row r="1964" spans="2:51" s="12" customFormat="1" ht="13.5">
      <c r="B1964" s="206"/>
      <c r="C1964" s="207"/>
      <c r="D1964" s="208" t="s">
        <v>247</v>
      </c>
      <c r="E1964" s="209" t="s">
        <v>20</v>
      </c>
      <c r="F1964" s="210" t="s">
        <v>1836</v>
      </c>
      <c r="G1964" s="207"/>
      <c r="H1964" s="211" t="s">
        <v>20</v>
      </c>
      <c r="I1964" s="212"/>
      <c r="J1964" s="207"/>
      <c r="K1964" s="207"/>
      <c r="L1964" s="213"/>
      <c r="M1964" s="214"/>
      <c r="N1964" s="215"/>
      <c r="O1964" s="215"/>
      <c r="P1964" s="215"/>
      <c r="Q1964" s="215"/>
      <c r="R1964" s="215"/>
      <c r="S1964" s="215"/>
      <c r="T1964" s="216"/>
      <c r="AT1964" s="217" t="s">
        <v>247</v>
      </c>
      <c r="AU1964" s="217" t="s">
        <v>261</v>
      </c>
      <c r="AV1964" s="12" t="s">
        <v>22</v>
      </c>
      <c r="AW1964" s="12" t="s">
        <v>37</v>
      </c>
      <c r="AX1964" s="12" t="s">
        <v>73</v>
      </c>
      <c r="AY1964" s="217" t="s">
        <v>238</v>
      </c>
    </row>
    <row r="1965" spans="2:51" s="12" customFormat="1" ht="13.5">
      <c r="B1965" s="206"/>
      <c r="C1965" s="207"/>
      <c r="D1965" s="208" t="s">
        <v>247</v>
      </c>
      <c r="E1965" s="209" t="s">
        <v>20</v>
      </c>
      <c r="F1965" s="210" t="s">
        <v>1837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51" s="13" customFormat="1" ht="13.5">
      <c r="B1966" s="218"/>
      <c r="C1966" s="219"/>
      <c r="D1966" s="208" t="s">
        <v>247</v>
      </c>
      <c r="E1966" s="230" t="s">
        <v>20</v>
      </c>
      <c r="F1966" s="231" t="s">
        <v>1838</v>
      </c>
      <c r="G1966" s="219"/>
      <c r="H1966" s="232">
        <v>16</v>
      </c>
      <c r="I1966" s="224"/>
      <c r="J1966" s="219"/>
      <c r="K1966" s="219"/>
      <c r="L1966" s="225"/>
      <c r="M1966" s="226"/>
      <c r="N1966" s="227"/>
      <c r="O1966" s="227"/>
      <c r="P1966" s="227"/>
      <c r="Q1966" s="227"/>
      <c r="R1966" s="227"/>
      <c r="S1966" s="227"/>
      <c r="T1966" s="228"/>
      <c r="AT1966" s="229" t="s">
        <v>247</v>
      </c>
      <c r="AU1966" s="229" t="s">
        <v>261</v>
      </c>
      <c r="AV1966" s="13" t="s">
        <v>81</v>
      </c>
      <c r="AW1966" s="13" t="s">
        <v>37</v>
      </c>
      <c r="AX1966" s="13" t="s">
        <v>73</v>
      </c>
      <c r="AY1966" s="229" t="s">
        <v>238</v>
      </c>
    </row>
    <row r="1967" spans="2:51" s="12" customFormat="1" ht="13.5">
      <c r="B1967" s="206"/>
      <c r="C1967" s="207"/>
      <c r="D1967" s="208" t="s">
        <v>247</v>
      </c>
      <c r="E1967" s="209" t="s">
        <v>20</v>
      </c>
      <c r="F1967" s="210" t="s">
        <v>249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51" s="12" customFormat="1" ht="13.5">
      <c r="B1968" s="206"/>
      <c r="C1968" s="207"/>
      <c r="D1968" s="208" t="s">
        <v>247</v>
      </c>
      <c r="E1968" s="209" t="s">
        <v>20</v>
      </c>
      <c r="F1968" s="210" t="s">
        <v>1839</v>
      </c>
      <c r="G1968" s="207"/>
      <c r="H1968" s="211" t="s">
        <v>20</v>
      </c>
      <c r="I1968" s="212"/>
      <c r="J1968" s="207"/>
      <c r="K1968" s="207"/>
      <c r="L1968" s="213"/>
      <c r="M1968" s="214"/>
      <c r="N1968" s="215"/>
      <c r="O1968" s="215"/>
      <c r="P1968" s="215"/>
      <c r="Q1968" s="215"/>
      <c r="R1968" s="215"/>
      <c r="S1968" s="215"/>
      <c r="T1968" s="216"/>
      <c r="AT1968" s="217" t="s">
        <v>247</v>
      </c>
      <c r="AU1968" s="217" t="s">
        <v>261</v>
      </c>
      <c r="AV1968" s="12" t="s">
        <v>22</v>
      </c>
      <c r="AW1968" s="12" t="s">
        <v>37</v>
      </c>
      <c r="AX1968" s="12" t="s">
        <v>73</v>
      </c>
      <c r="AY1968" s="217" t="s">
        <v>238</v>
      </c>
    </row>
    <row r="1969" spans="2:65" s="12" customFormat="1" ht="13.5">
      <c r="B1969" s="206"/>
      <c r="C1969" s="207"/>
      <c r="D1969" s="208" t="s">
        <v>247</v>
      </c>
      <c r="E1969" s="209" t="s">
        <v>20</v>
      </c>
      <c r="F1969" s="210" t="s">
        <v>1829</v>
      </c>
      <c r="G1969" s="207"/>
      <c r="H1969" s="211" t="s">
        <v>20</v>
      </c>
      <c r="I1969" s="212"/>
      <c r="J1969" s="207"/>
      <c r="K1969" s="207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247</v>
      </c>
      <c r="AU1969" s="217" t="s">
        <v>261</v>
      </c>
      <c r="AV1969" s="12" t="s">
        <v>22</v>
      </c>
      <c r="AW1969" s="12" t="s">
        <v>37</v>
      </c>
      <c r="AX1969" s="12" t="s">
        <v>73</v>
      </c>
      <c r="AY1969" s="217" t="s">
        <v>238</v>
      </c>
    </row>
    <row r="1970" spans="2:65" s="13" customFormat="1" ht="13.5">
      <c r="B1970" s="218"/>
      <c r="C1970" s="219"/>
      <c r="D1970" s="208" t="s">
        <v>247</v>
      </c>
      <c r="E1970" s="230" t="s">
        <v>20</v>
      </c>
      <c r="F1970" s="231" t="s">
        <v>1840</v>
      </c>
      <c r="G1970" s="219"/>
      <c r="H1970" s="232">
        <v>74.546999999999997</v>
      </c>
      <c r="I1970" s="224"/>
      <c r="J1970" s="219"/>
      <c r="K1970" s="219"/>
      <c r="L1970" s="225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247</v>
      </c>
      <c r="AU1970" s="229" t="s">
        <v>261</v>
      </c>
      <c r="AV1970" s="13" t="s">
        <v>81</v>
      </c>
      <c r="AW1970" s="13" t="s">
        <v>37</v>
      </c>
      <c r="AX1970" s="13" t="s">
        <v>73</v>
      </c>
      <c r="AY1970" s="229" t="s">
        <v>238</v>
      </c>
    </row>
    <row r="1971" spans="2:65" s="12" customFormat="1" ht="13.5">
      <c r="B1971" s="206"/>
      <c r="C1971" s="207"/>
      <c r="D1971" s="208" t="s">
        <v>247</v>
      </c>
      <c r="E1971" s="209" t="s">
        <v>20</v>
      </c>
      <c r="F1971" s="210" t="s">
        <v>1819</v>
      </c>
      <c r="G1971" s="207"/>
      <c r="H1971" s="211" t="s">
        <v>20</v>
      </c>
      <c r="I1971" s="212"/>
      <c r="J1971" s="207"/>
      <c r="K1971" s="207"/>
      <c r="L1971" s="213"/>
      <c r="M1971" s="214"/>
      <c r="N1971" s="215"/>
      <c r="O1971" s="215"/>
      <c r="P1971" s="215"/>
      <c r="Q1971" s="215"/>
      <c r="R1971" s="215"/>
      <c r="S1971" s="215"/>
      <c r="T1971" s="216"/>
      <c r="AT1971" s="217" t="s">
        <v>247</v>
      </c>
      <c r="AU1971" s="217" t="s">
        <v>261</v>
      </c>
      <c r="AV1971" s="12" t="s">
        <v>22</v>
      </c>
      <c r="AW1971" s="12" t="s">
        <v>37</v>
      </c>
      <c r="AX1971" s="12" t="s">
        <v>73</v>
      </c>
      <c r="AY1971" s="217" t="s">
        <v>238</v>
      </c>
    </row>
    <row r="1972" spans="2:65" s="13" customFormat="1" ht="13.5">
      <c r="B1972" s="218"/>
      <c r="C1972" s="219"/>
      <c r="D1972" s="220" t="s">
        <v>247</v>
      </c>
      <c r="E1972" s="221" t="s">
        <v>20</v>
      </c>
      <c r="F1972" s="222" t="s">
        <v>1841</v>
      </c>
      <c r="G1972" s="219"/>
      <c r="H1972" s="223">
        <v>46.134</v>
      </c>
      <c r="I1972" s="224"/>
      <c r="J1972" s="219"/>
      <c r="K1972" s="219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247</v>
      </c>
      <c r="AU1972" s="229" t="s">
        <v>261</v>
      </c>
      <c r="AV1972" s="13" t="s">
        <v>81</v>
      </c>
      <c r="AW1972" s="13" t="s">
        <v>37</v>
      </c>
      <c r="AX1972" s="13" t="s">
        <v>73</v>
      </c>
      <c r="AY1972" s="229" t="s">
        <v>238</v>
      </c>
    </row>
    <row r="1973" spans="2:65" s="1" customFormat="1" ht="22.5" customHeight="1">
      <c r="B1973" s="35"/>
      <c r="C1973" s="233" t="s">
        <v>1842</v>
      </c>
      <c r="D1973" s="233" t="s">
        <v>478</v>
      </c>
      <c r="E1973" s="234" t="s">
        <v>1843</v>
      </c>
      <c r="F1973" s="235" t="s">
        <v>1844</v>
      </c>
      <c r="G1973" s="236" t="s">
        <v>375</v>
      </c>
      <c r="H1973" s="237">
        <v>1533.143</v>
      </c>
      <c r="I1973" s="238"/>
      <c r="J1973" s="239">
        <f>ROUND(I1973*H1973,2)</f>
        <v>0</v>
      </c>
      <c r="K1973" s="235" t="s">
        <v>20</v>
      </c>
      <c r="L1973" s="240"/>
      <c r="M1973" s="241" t="s">
        <v>20</v>
      </c>
      <c r="N1973" s="242" t="s">
        <v>44</v>
      </c>
      <c r="O1973" s="36"/>
      <c r="P1973" s="203">
        <f>O1973*H1973</f>
        <v>0</v>
      </c>
      <c r="Q1973" s="203">
        <v>2.1000000000000001E-2</v>
      </c>
      <c r="R1973" s="203">
        <f>Q1973*H1973</f>
        <v>32.196003000000005</v>
      </c>
      <c r="S1973" s="203">
        <v>0</v>
      </c>
      <c r="T1973" s="204">
        <f>S1973*H1973</f>
        <v>0</v>
      </c>
      <c r="AR1973" s="18" t="s">
        <v>304</v>
      </c>
      <c r="AT1973" s="18" t="s">
        <v>478</v>
      </c>
      <c r="AU1973" s="18" t="s">
        <v>261</v>
      </c>
      <c r="AY1973" s="18" t="s">
        <v>238</v>
      </c>
      <c r="BE1973" s="205">
        <f>IF(N1973="základní",J1973,0)</f>
        <v>0</v>
      </c>
      <c r="BF1973" s="205">
        <f>IF(N1973="snížená",J1973,0)</f>
        <v>0</v>
      </c>
      <c r="BG1973" s="205">
        <f>IF(N1973="zákl. přenesená",J1973,0)</f>
        <v>0</v>
      </c>
      <c r="BH1973" s="205">
        <f>IF(N1973="sníž. přenesená",J1973,0)</f>
        <v>0</v>
      </c>
      <c r="BI1973" s="205">
        <f>IF(N1973="nulová",J1973,0)</f>
        <v>0</v>
      </c>
      <c r="BJ1973" s="18" t="s">
        <v>22</v>
      </c>
      <c r="BK1973" s="205">
        <f>ROUND(I1973*H1973,2)</f>
        <v>0</v>
      </c>
      <c r="BL1973" s="18" t="s">
        <v>245</v>
      </c>
      <c r="BM1973" s="18" t="s">
        <v>1845</v>
      </c>
    </row>
    <row r="1974" spans="2:65" s="13" customFormat="1" ht="13.5">
      <c r="B1974" s="218"/>
      <c r="C1974" s="219"/>
      <c r="D1974" s="208" t="s">
        <v>247</v>
      </c>
      <c r="E1974" s="230" t="s">
        <v>20</v>
      </c>
      <c r="F1974" s="231" t="s">
        <v>1846</v>
      </c>
      <c r="G1974" s="219"/>
      <c r="H1974" s="232">
        <v>1460.136</v>
      </c>
      <c r="I1974" s="224"/>
      <c r="J1974" s="219"/>
      <c r="K1974" s="219"/>
      <c r="L1974" s="225"/>
      <c r="M1974" s="226"/>
      <c r="N1974" s="227"/>
      <c r="O1974" s="227"/>
      <c r="P1974" s="227"/>
      <c r="Q1974" s="227"/>
      <c r="R1974" s="227"/>
      <c r="S1974" s="227"/>
      <c r="T1974" s="228"/>
      <c r="AT1974" s="229" t="s">
        <v>247</v>
      </c>
      <c r="AU1974" s="229" t="s">
        <v>261</v>
      </c>
      <c r="AV1974" s="13" t="s">
        <v>81</v>
      </c>
      <c r="AW1974" s="13" t="s">
        <v>37</v>
      </c>
      <c r="AX1974" s="13" t="s">
        <v>73</v>
      </c>
      <c r="AY1974" s="229" t="s">
        <v>238</v>
      </c>
    </row>
    <row r="1975" spans="2:65" s="13" customFormat="1" ht="13.5">
      <c r="B1975" s="218"/>
      <c r="C1975" s="219"/>
      <c r="D1975" s="220" t="s">
        <v>247</v>
      </c>
      <c r="E1975" s="219"/>
      <c r="F1975" s="222" t="s">
        <v>1847</v>
      </c>
      <c r="G1975" s="219"/>
      <c r="H1975" s="223">
        <v>1533.143</v>
      </c>
      <c r="I1975" s="224"/>
      <c r="J1975" s="219"/>
      <c r="K1975" s="219"/>
      <c r="L1975" s="225"/>
      <c r="M1975" s="226"/>
      <c r="N1975" s="227"/>
      <c r="O1975" s="227"/>
      <c r="P1975" s="227"/>
      <c r="Q1975" s="227"/>
      <c r="R1975" s="227"/>
      <c r="S1975" s="227"/>
      <c r="T1975" s="228"/>
      <c r="AT1975" s="229" t="s">
        <v>247</v>
      </c>
      <c r="AU1975" s="229" t="s">
        <v>261</v>
      </c>
      <c r="AV1975" s="13" t="s">
        <v>81</v>
      </c>
      <c r="AW1975" s="13" t="s">
        <v>4</v>
      </c>
      <c r="AX1975" s="13" t="s">
        <v>22</v>
      </c>
      <c r="AY1975" s="229" t="s">
        <v>238</v>
      </c>
    </row>
    <row r="1976" spans="2:65" s="1" customFormat="1" ht="22.5" customHeight="1">
      <c r="B1976" s="35"/>
      <c r="C1976" s="233" t="s">
        <v>1848</v>
      </c>
      <c r="D1976" s="233" t="s">
        <v>478</v>
      </c>
      <c r="E1976" s="234" t="s">
        <v>1849</v>
      </c>
      <c r="F1976" s="235" t="s">
        <v>1850</v>
      </c>
      <c r="G1976" s="236" t="s">
        <v>375</v>
      </c>
      <c r="H1976" s="237">
        <v>122.875</v>
      </c>
      <c r="I1976" s="238"/>
      <c r="J1976" s="239">
        <f>ROUND(I1976*H1976,2)</f>
        <v>0</v>
      </c>
      <c r="K1976" s="235" t="s">
        <v>20</v>
      </c>
      <c r="L1976" s="240"/>
      <c r="M1976" s="241" t="s">
        <v>20</v>
      </c>
      <c r="N1976" s="242" t="s">
        <v>44</v>
      </c>
      <c r="O1976" s="36"/>
      <c r="P1976" s="203">
        <f>O1976*H1976</f>
        <v>0</v>
      </c>
      <c r="Q1976" s="203">
        <v>2.5000000000000001E-2</v>
      </c>
      <c r="R1976" s="203">
        <f>Q1976*H1976</f>
        <v>3.0718750000000004</v>
      </c>
      <c r="S1976" s="203">
        <v>0</v>
      </c>
      <c r="T1976" s="204">
        <f>S1976*H1976</f>
        <v>0</v>
      </c>
      <c r="AR1976" s="18" t="s">
        <v>304</v>
      </c>
      <c r="AT1976" s="18" t="s">
        <v>478</v>
      </c>
      <c r="AU1976" s="18" t="s">
        <v>261</v>
      </c>
      <c r="AY1976" s="18" t="s">
        <v>238</v>
      </c>
      <c r="BE1976" s="205">
        <f>IF(N1976="základní",J1976,0)</f>
        <v>0</v>
      </c>
      <c r="BF1976" s="205">
        <f>IF(N1976="snížená",J1976,0)</f>
        <v>0</v>
      </c>
      <c r="BG1976" s="205">
        <f>IF(N1976="zákl. přenesená",J1976,0)</f>
        <v>0</v>
      </c>
      <c r="BH1976" s="205">
        <f>IF(N1976="sníž. přenesená",J1976,0)</f>
        <v>0</v>
      </c>
      <c r="BI1976" s="205">
        <f>IF(N1976="nulová",J1976,0)</f>
        <v>0</v>
      </c>
      <c r="BJ1976" s="18" t="s">
        <v>22</v>
      </c>
      <c r="BK1976" s="205">
        <f>ROUND(I1976*H1976,2)</f>
        <v>0</v>
      </c>
      <c r="BL1976" s="18" t="s">
        <v>245</v>
      </c>
      <c r="BM1976" s="18" t="s">
        <v>1851</v>
      </c>
    </row>
    <row r="1977" spans="2:65" s="13" customFormat="1" ht="13.5">
      <c r="B1977" s="218"/>
      <c r="C1977" s="219"/>
      <c r="D1977" s="208" t="s">
        <v>247</v>
      </c>
      <c r="E1977" s="230" t="s">
        <v>20</v>
      </c>
      <c r="F1977" s="231" t="s">
        <v>1852</v>
      </c>
      <c r="G1977" s="219"/>
      <c r="H1977" s="232">
        <v>117.024</v>
      </c>
      <c r="I1977" s="224"/>
      <c r="J1977" s="219"/>
      <c r="K1977" s="219"/>
      <c r="L1977" s="225"/>
      <c r="M1977" s="226"/>
      <c r="N1977" s="227"/>
      <c r="O1977" s="227"/>
      <c r="P1977" s="227"/>
      <c r="Q1977" s="227"/>
      <c r="R1977" s="227"/>
      <c r="S1977" s="227"/>
      <c r="T1977" s="228"/>
      <c r="AT1977" s="229" t="s">
        <v>247</v>
      </c>
      <c r="AU1977" s="229" t="s">
        <v>261</v>
      </c>
      <c r="AV1977" s="13" t="s">
        <v>81</v>
      </c>
      <c r="AW1977" s="13" t="s">
        <v>37</v>
      </c>
      <c r="AX1977" s="13" t="s">
        <v>73</v>
      </c>
      <c r="AY1977" s="229" t="s">
        <v>238</v>
      </c>
    </row>
    <row r="1978" spans="2:65" s="13" customFormat="1" ht="13.5">
      <c r="B1978" s="218"/>
      <c r="C1978" s="219"/>
      <c r="D1978" s="220" t="s">
        <v>247</v>
      </c>
      <c r="E1978" s="219"/>
      <c r="F1978" s="222" t="s">
        <v>1853</v>
      </c>
      <c r="G1978" s="219"/>
      <c r="H1978" s="223">
        <v>122.875</v>
      </c>
      <c r="I1978" s="224"/>
      <c r="J1978" s="219"/>
      <c r="K1978" s="219"/>
      <c r="L1978" s="225"/>
      <c r="M1978" s="226"/>
      <c r="N1978" s="227"/>
      <c r="O1978" s="227"/>
      <c r="P1978" s="227"/>
      <c r="Q1978" s="227"/>
      <c r="R1978" s="227"/>
      <c r="S1978" s="227"/>
      <c r="T1978" s="228"/>
      <c r="AT1978" s="229" t="s">
        <v>247</v>
      </c>
      <c r="AU1978" s="229" t="s">
        <v>261</v>
      </c>
      <c r="AV1978" s="13" t="s">
        <v>81</v>
      </c>
      <c r="AW1978" s="13" t="s">
        <v>4</v>
      </c>
      <c r="AX1978" s="13" t="s">
        <v>22</v>
      </c>
      <c r="AY1978" s="229" t="s">
        <v>238</v>
      </c>
    </row>
    <row r="1979" spans="2:65" s="1" customFormat="1" ht="31.5" customHeight="1">
      <c r="B1979" s="35"/>
      <c r="C1979" s="194" t="s">
        <v>1854</v>
      </c>
      <c r="D1979" s="194" t="s">
        <v>240</v>
      </c>
      <c r="E1979" s="195" t="s">
        <v>1855</v>
      </c>
      <c r="F1979" s="196" t="s">
        <v>1856</v>
      </c>
      <c r="G1979" s="197" t="s">
        <v>375</v>
      </c>
      <c r="H1979" s="198">
        <v>80.257999999999996</v>
      </c>
      <c r="I1979" s="199"/>
      <c r="J1979" s="200">
        <f>ROUND(I1979*H1979,2)</f>
        <v>0</v>
      </c>
      <c r="K1979" s="196" t="s">
        <v>20</v>
      </c>
      <c r="L1979" s="55"/>
      <c r="M1979" s="201" t="s">
        <v>20</v>
      </c>
      <c r="N1979" s="202" t="s">
        <v>44</v>
      </c>
      <c r="O1979" s="36"/>
      <c r="P1979" s="203">
        <f>O1979*H1979</f>
        <v>0</v>
      </c>
      <c r="Q1979" s="203">
        <v>9.4699999999999993E-3</v>
      </c>
      <c r="R1979" s="203">
        <f>Q1979*H1979</f>
        <v>0.76004325999999989</v>
      </c>
      <c r="S1979" s="203">
        <v>0</v>
      </c>
      <c r="T1979" s="204">
        <f>S1979*H1979</f>
        <v>0</v>
      </c>
      <c r="AR1979" s="18" t="s">
        <v>245</v>
      </c>
      <c r="AT1979" s="18" t="s">
        <v>240</v>
      </c>
      <c r="AU1979" s="18" t="s">
        <v>261</v>
      </c>
      <c r="AY1979" s="18" t="s">
        <v>238</v>
      </c>
      <c r="BE1979" s="205">
        <f>IF(N1979="základní",J1979,0)</f>
        <v>0</v>
      </c>
      <c r="BF1979" s="205">
        <f>IF(N1979="snížená",J1979,0)</f>
        <v>0</v>
      </c>
      <c r="BG1979" s="205">
        <f>IF(N1979="zákl. přenesená",J1979,0)</f>
        <v>0</v>
      </c>
      <c r="BH1979" s="205">
        <f>IF(N1979="sníž. přenesená",J1979,0)</f>
        <v>0</v>
      </c>
      <c r="BI1979" s="205">
        <f>IF(N1979="nulová",J1979,0)</f>
        <v>0</v>
      </c>
      <c r="BJ1979" s="18" t="s">
        <v>22</v>
      </c>
      <c r="BK1979" s="205">
        <f>ROUND(I1979*H1979,2)</f>
        <v>0</v>
      </c>
      <c r="BL1979" s="18" t="s">
        <v>245</v>
      </c>
      <c r="BM1979" s="18" t="s">
        <v>1857</v>
      </c>
    </row>
    <row r="1980" spans="2:65" s="12" customFormat="1" ht="27">
      <c r="B1980" s="206"/>
      <c r="C1980" s="207"/>
      <c r="D1980" s="208" t="s">
        <v>247</v>
      </c>
      <c r="E1980" s="209" t="s">
        <v>20</v>
      </c>
      <c r="F1980" s="210" t="s">
        <v>1780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249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2" customFormat="1" ht="13.5">
      <c r="B1982" s="206"/>
      <c r="C1982" s="207"/>
      <c r="D1982" s="208" t="s">
        <v>247</v>
      </c>
      <c r="E1982" s="209" t="s">
        <v>20</v>
      </c>
      <c r="F1982" s="210" t="s">
        <v>1858</v>
      </c>
      <c r="G1982" s="207"/>
      <c r="H1982" s="211" t="s">
        <v>20</v>
      </c>
      <c r="I1982" s="212"/>
      <c r="J1982" s="207"/>
      <c r="K1982" s="207"/>
      <c r="L1982" s="213"/>
      <c r="M1982" s="214"/>
      <c r="N1982" s="215"/>
      <c r="O1982" s="215"/>
      <c r="P1982" s="215"/>
      <c r="Q1982" s="215"/>
      <c r="R1982" s="215"/>
      <c r="S1982" s="215"/>
      <c r="T1982" s="216"/>
      <c r="AT1982" s="217" t="s">
        <v>247</v>
      </c>
      <c r="AU1982" s="217" t="s">
        <v>261</v>
      </c>
      <c r="AV1982" s="12" t="s">
        <v>22</v>
      </c>
      <c r="AW1982" s="12" t="s">
        <v>37</v>
      </c>
      <c r="AX1982" s="12" t="s">
        <v>73</v>
      </c>
      <c r="AY1982" s="217" t="s">
        <v>238</v>
      </c>
    </row>
    <row r="1983" spans="2:65" s="12" customFormat="1" ht="13.5">
      <c r="B1983" s="206"/>
      <c r="C1983" s="207"/>
      <c r="D1983" s="208" t="s">
        <v>247</v>
      </c>
      <c r="E1983" s="209" t="s">
        <v>20</v>
      </c>
      <c r="F1983" s="210" t="s">
        <v>692</v>
      </c>
      <c r="G1983" s="207"/>
      <c r="H1983" s="211" t="s">
        <v>20</v>
      </c>
      <c r="I1983" s="212"/>
      <c r="J1983" s="207"/>
      <c r="K1983" s="207"/>
      <c r="L1983" s="213"/>
      <c r="M1983" s="214"/>
      <c r="N1983" s="215"/>
      <c r="O1983" s="215"/>
      <c r="P1983" s="215"/>
      <c r="Q1983" s="215"/>
      <c r="R1983" s="215"/>
      <c r="S1983" s="215"/>
      <c r="T1983" s="216"/>
      <c r="AT1983" s="217" t="s">
        <v>247</v>
      </c>
      <c r="AU1983" s="217" t="s">
        <v>261</v>
      </c>
      <c r="AV1983" s="12" t="s">
        <v>22</v>
      </c>
      <c r="AW1983" s="12" t="s">
        <v>37</v>
      </c>
      <c r="AX1983" s="12" t="s">
        <v>73</v>
      </c>
      <c r="AY1983" s="217" t="s">
        <v>238</v>
      </c>
    </row>
    <row r="1984" spans="2:65" s="13" customFormat="1" ht="13.5">
      <c r="B1984" s="218"/>
      <c r="C1984" s="219"/>
      <c r="D1984" s="220" t="s">
        <v>247</v>
      </c>
      <c r="E1984" s="221" t="s">
        <v>20</v>
      </c>
      <c r="F1984" s="222" t="s">
        <v>1859</v>
      </c>
      <c r="G1984" s="219"/>
      <c r="H1984" s="223">
        <v>80.257999999999996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65" s="1" customFormat="1" ht="31.5" customHeight="1">
      <c r="B1985" s="35"/>
      <c r="C1985" s="233" t="s">
        <v>1860</v>
      </c>
      <c r="D1985" s="233" t="s">
        <v>478</v>
      </c>
      <c r="E1985" s="234" t="s">
        <v>1861</v>
      </c>
      <c r="F1985" s="235" t="s">
        <v>1862</v>
      </c>
      <c r="G1985" s="236" t="s">
        <v>375</v>
      </c>
      <c r="H1985" s="237">
        <v>80.257999999999996</v>
      </c>
      <c r="I1985" s="238"/>
      <c r="J1985" s="239">
        <f>ROUND(I1985*H1985,2)</f>
        <v>0</v>
      </c>
      <c r="K1985" s="235" t="s">
        <v>20</v>
      </c>
      <c r="L1985" s="240"/>
      <c r="M1985" s="241" t="s">
        <v>20</v>
      </c>
      <c r="N1985" s="242" t="s">
        <v>44</v>
      </c>
      <c r="O1985" s="36"/>
      <c r="P1985" s="203">
        <f>O1985*H1985</f>
        <v>0</v>
      </c>
      <c r="Q1985" s="203">
        <v>1.9E-2</v>
      </c>
      <c r="R1985" s="203">
        <f>Q1985*H1985</f>
        <v>1.524902</v>
      </c>
      <c r="S1985" s="203">
        <v>0</v>
      </c>
      <c r="T1985" s="204">
        <f>S1985*H1985</f>
        <v>0</v>
      </c>
      <c r="AR1985" s="18" t="s">
        <v>304</v>
      </c>
      <c r="AT1985" s="18" t="s">
        <v>478</v>
      </c>
      <c r="AU1985" s="18" t="s">
        <v>261</v>
      </c>
      <c r="AY1985" s="18" t="s">
        <v>238</v>
      </c>
      <c r="BE1985" s="205">
        <f>IF(N1985="základní",J1985,0)</f>
        <v>0</v>
      </c>
      <c r="BF1985" s="205">
        <f>IF(N1985="snížená",J1985,0)</f>
        <v>0</v>
      </c>
      <c r="BG1985" s="205">
        <f>IF(N1985="zákl. přenesená",J1985,0)</f>
        <v>0</v>
      </c>
      <c r="BH1985" s="205">
        <f>IF(N1985="sníž. přenesená",J1985,0)</f>
        <v>0</v>
      </c>
      <c r="BI1985" s="205">
        <f>IF(N1985="nulová",J1985,0)</f>
        <v>0</v>
      </c>
      <c r="BJ1985" s="18" t="s">
        <v>22</v>
      </c>
      <c r="BK1985" s="205">
        <f>ROUND(I1985*H1985,2)</f>
        <v>0</v>
      </c>
      <c r="BL1985" s="18" t="s">
        <v>245</v>
      </c>
      <c r="BM1985" s="18" t="s">
        <v>1863</v>
      </c>
    </row>
    <row r="1986" spans="2:65" s="13" customFormat="1" ht="13.5">
      <c r="B1986" s="218"/>
      <c r="C1986" s="219"/>
      <c r="D1986" s="220" t="s">
        <v>247</v>
      </c>
      <c r="E1986" s="221" t="s">
        <v>20</v>
      </c>
      <c r="F1986" s="222" t="s">
        <v>1864</v>
      </c>
      <c r="G1986" s="219"/>
      <c r="H1986" s="223">
        <v>80.257999999999996</v>
      </c>
      <c r="I1986" s="224"/>
      <c r="J1986" s="219"/>
      <c r="K1986" s="219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247</v>
      </c>
      <c r="AU1986" s="229" t="s">
        <v>261</v>
      </c>
      <c r="AV1986" s="13" t="s">
        <v>81</v>
      </c>
      <c r="AW1986" s="13" t="s">
        <v>37</v>
      </c>
      <c r="AX1986" s="13" t="s">
        <v>73</v>
      </c>
      <c r="AY1986" s="229" t="s">
        <v>238</v>
      </c>
    </row>
    <row r="1987" spans="2:65" s="1" customFormat="1" ht="31.5" customHeight="1">
      <c r="B1987" s="35"/>
      <c r="C1987" s="194" t="s">
        <v>1865</v>
      </c>
      <c r="D1987" s="194" t="s">
        <v>240</v>
      </c>
      <c r="E1987" s="195" t="s">
        <v>1866</v>
      </c>
      <c r="F1987" s="196" t="s">
        <v>1867</v>
      </c>
      <c r="G1987" s="197" t="s">
        <v>375</v>
      </c>
      <c r="H1987" s="198">
        <v>494.53899999999999</v>
      </c>
      <c r="I1987" s="199"/>
      <c r="J1987" s="200">
        <f>ROUND(I1987*H1987,2)</f>
        <v>0</v>
      </c>
      <c r="K1987" s="196" t="s">
        <v>244</v>
      </c>
      <c r="L1987" s="55"/>
      <c r="M1987" s="201" t="s">
        <v>20</v>
      </c>
      <c r="N1987" s="202" t="s">
        <v>44</v>
      </c>
      <c r="O1987" s="36"/>
      <c r="P1987" s="203">
        <f>O1987*H1987</f>
        <v>0</v>
      </c>
      <c r="Q1987" s="203">
        <v>9.0000000000000006E-5</v>
      </c>
      <c r="R1987" s="203">
        <f>Q1987*H1987</f>
        <v>4.4508510000000001E-2</v>
      </c>
      <c r="S1987" s="203">
        <v>0</v>
      </c>
      <c r="T1987" s="204">
        <f>S1987*H1987</f>
        <v>0</v>
      </c>
      <c r="AR1987" s="18" t="s">
        <v>245</v>
      </c>
      <c r="AT1987" s="18" t="s">
        <v>240</v>
      </c>
      <c r="AU1987" s="18" t="s">
        <v>261</v>
      </c>
      <c r="AY1987" s="18" t="s">
        <v>238</v>
      </c>
      <c r="BE1987" s="205">
        <f>IF(N1987="základní",J1987,0)</f>
        <v>0</v>
      </c>
      <c r="BF1987" s="205">
        <f>IF(N1987="snížená",J1987,0)</f>
        <v>0</v>
      </c>
      <c r="BG1987" s="205">
        <f>IF(N1987="zákl. přenesená",J1987,0)</f>
        <v>0</v>
      </c>
      <c r="BH1987" s="205">
        <f>IF(N1987="sníž. přenesená",J1987,0)</f>
        <v>0</v>
      </c>
      <c r="BI1987" s="205">
        <f>IF(N1987="nulová",J1987,0)</f>
        <v>0</v>
      </c>
      <c r="BJ1987" s="18" t="s">
        <v>22</v>
      </c>
      <c r="BK1987" s="205">
        <f>ROUND(I1987*H1987,2)</f>
        <v>0</v>
      </c>
      <c r="BL1987" s="18" t="s">
        <v>245</v>
      </c>
      <c r="BM1987" s="18" t="s">
        <v>1868</v>
      </c>
    </row>
    <row r="1988" spans="2:65" s="13" customFormat="1" ht="13.5">
      <c r="B1988" s="218"/>
      <c r="C1988" s="219"/>
      <c r="D1988" s="220" t="s">
        <v>247</v>
      </c>
      <c r="E1988" s="221" t="s">
        <v>20</v>
      </c>
      <c r="F1988" s="222" t="s">
        <v>1869</v>
      </c>
      <c r="G1988" s="219"/>
      <c r="H1988" s="223">
        <v>494.53899999999999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65" s="1" customFormat="1" ht="31.5" customHeight="1">
      <c r="B1989" s="35"/>
      <c r="C1989" s="194" t="s">
        <v>1870</v>
      </c>
      <c r="D1989" s="194" t="s">
        <v>240</v>
      </c>
      <c r="E1989" s="195" t="s">
        <v>1871</v>
      </c>
      <c r="F1989" s="196" t="s">
        <v>1872</v>
      </c>
      <c r="G1989" s="197" t="s">
        <v>375</v>
      </c>
      <c r="H1989" s="198">
        <v>1680.425</v>
      </c>
      <c r="I1989" s="199"/>
      <c r="J1989" s="200">
        <f>ROUND(I1989*H1989,2)</f>
        <v>0</v>
      </c>
      <c r="K1989" s="196" t="s">
        <v>244</v>
      </c>
      <c r="L1989" s="55"/>
      <c r="M1989" s="201" t="s">
        <v>20</v>
      </c>
      <c r="N1989" s="202" t="s">
        <v>44</v>
      </c>
      <c r="O1989" s="36"/>
      <c r="P1989" s="203">
        <f>O1989*H1989</f>
        <v>0</v>
      </c>
      <c r="Q1989" s="203">
        <v>6.0000000000000002E-5</v>
      </c>
      <c r="R1989" s="203">
        <f>Q1989*H1989</f>
        <v>0.1008255</v>
      </c>
      <c r="S1989" s="203">
        <v>0</v>
      </c>
      <c r="T1989" s="204">
        <f>S1989*H1989</f>
        <v>0</v>
      </c>
      <c r="AR1989" s="18" t="s">
        <v>245</v>
      </c>
      <c r="AT1989" s="18" t="s">
        <v>240</v>
      </c>
      <c r="AU1989" s="18" t="s">
        <v>261</v>
      </c>
      <c r="AY1989" s="18" t="s">
        <v>238</v>
      </c>
      <c r="BE1989" s="205">
        <f>IF(N1989="základní",J1989,0)</f>
        <v>0</v>
      </c>
      <c r="BF1989" s="205">
        <f>IF(N1989="snížená",J1989,0)</f>
        <v>0</v>
      </c>
      <c r="BG1989" s="205">
        <f>IF(N1989="zákl. přenesená",J1989,0)</f>
        <v>0</v>
      </c>
      <c r="BH1989" s="205">
        <f>IF(N1989="sníž. přenesená",J1989,0)</f>
        <v>0</v>
      </c>
      <c r="BI1989" s="205">
        <f>IF(N1989="nulová",J1989,0)</f>
        <v>0</v>
      </c>
      <c r="BJ1989" s="18" t="s">
        <v>22</v>
      </c>
      <c r="BK1989" s="205">
        <f>ROUND(I1989*H1989,2)</f>
        <v>0</v>
      </c>
      <c r="BL1989" s="18" t="s">
        <v>245</v>
      </c>
      <c r="BM1989" s="18" t="s">
        <v>1873</v>
      </c>
    </row>
    <row r="1990" spans="2:65" s="13" customFormat="1" ht="13.5">
      <c r="B1990" s="218"/>
      <c r="C1990" s="219"/>
      <c r="D1990" s="208" t="s">
        <v>247</v>
      </c>
      <c r="E1990" s="230" t="s">
        <v>20</v>
      </c>
      <c r="F1990" s="231" t="s">
        <v>1874</v>
      </c>
      <c r="G1990" s="219"/>
      <c r="H1990" s="232">
        <v>19.350000000000001</v>
      </c>
      <c r="I1990" s="224"/>
      <c r="J1990" s="219"/>
      <c r="K1990" s="219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247</v>
      </c>
      <c r="AU1990" s="229" t="s">
        <v>261</v>
      </c>
      <c r="AV1990" s="13" t="s">
        <v>81</v>
      </c>
      <c r="AW1990" s="13" t="s">
        <v>37</v>
      </c>
      <c r="AX1990" s="13" t="s">
        <v>73</v>
      </c>
      <c r="AY1990" s="229" t="s">
        <v>238</v>
      </c>
    </row>
    <row r="1991" spans="2:65" s="13" customFormat="1" ht="13.5">
      <c r="B1991" s="218"/>
      <c r="C1991" s="219"/>
      <c r="D1991" s="208" t="s">
        <v>247</v>
      </c>
      <c r="E1991" s="230" t="s">
        <v>20</v>
      </c>
      <c r="F1991" s="231" t="s">
        <v>1875</v>
      </c>
      <c r="G1991" s="219"/>
      <c r="H1991" s="232">
        <v>1580.817</v>
      </c>
      <c r="I1991" s="224"/>
      <c r="J1991" s="219"/>
      <c r="K1991" s="219"/>
      <c r="L1991" s="225"/>
      <c r="M1991" s="226"/>
      <c r="N1991" s="227"/>
      <c r="O1991" s="227"/>
      <c r="P1991" s="227"/>
      <c r="Q1991" s="227"/>
      <c r="R1991" s="227"/>
      <c r="S1991" s="227"/>
      <c r="T1991" s="228"/>
      <c r="AT1991" s="229" t="s">
        <v>247</v>
      </c>
      <c r="AU1991" s="229" t="s">
        <v>261</v>
      </c>
      <c r="AV1991" s="13" t="s">
        <v>81</v>
      </c>
      <c r="AW1991" s="13" t="s">
        <v>37</v>
      </c>
      <c r="AX1991" s="13" t="s">
        <v>73</v>
      </c>
      <c r="AY1991" s="229" t="s">
        <v>238</v>
      </c>
    </row>
    <row r="1992" spans="2:65" s="13" customFormat="1" ht="13.5">
      <c r="B1992" s="218"/>
      <c r="C1992" s="219"/>
      <c r="D1992" s="220" t="s">
        <v>247</v>
      </c>
      <c r="E1992" s="221" t="s">
        <v>20</v>
      </c>
      <c r="F1992" s="222" t="s">
        <v>1864</v>
      </c>
      <c r="G1992" s="219"/>
      <c r="H1992" s="223">
        <v>80.257999999999996</v>
      </c>
      <c r="I1992" s="224"/>
      <c r="J1992" s="219"/>
      <c r="K1992" s="219"/>
      <c r="L1992" s="225"/>
      <c r="M1992" s="226"/>
      <c r="N1992" s="227"/>
      <c r="O1992" s="227"/>
      <c r="P1992" s="227"/>
      <c r="Q1992" s="227"/>
      <c r="R1992" s="227"/>
      <c r="S1992" s="227"/>
      <c r="T1992" s="228"/>
      <c r="AT1992" s="229" t="s">
        <v>247</v>
      </c>
      <c r="AU1992" s="229" t="s">
        <v>261</v>
      </c>
      <c r="AV1992" s="13" t="s">
        <v>81</v>
      </c>
      <c r="AW1992" s="13" t="s">
        <v>37</v>
      </c>
      <c r="AX1992" s="13" t="s">
        <v>73</v>
      </c>
      <c r="AY1992" s="229" t="s">
        <v>238</v>
      </c>
    </row>
    <row r="1993" spans="2:65" s="1" customFormat="1" ht="22.5" customHeight="1">
      <c r="B1993" s="35"/>
      <c r="C1993" s="194" t="s">
        <v>1876</v>
      </c>
      <c r="D1993" s="194" t="s">
        <v>240</v>
      </c>
      <c r="E1993" s="195" t="s">
        <v>1877</v>
      </c>
      <c r="F1993" s="196" t="s">
        <v>1878</v>
      </c>
      <c r="G1993" s="197" t="s">
        <v>375</v>
      </c>
      <c r="H1993" s="198">
        <v>84.905000000000001</v>
      </c>
      <c r="I1993" s="199"/>
      <c r="J1993" s="200">
        <f>ROUND(I1993*H1993,2)</f>
        <v>0</v>
      </c>
      <c r="K1993" s="196" t="s">
        <v>244</v>
      </c>
      <c r="L1993" s="55"/>
      <c r="M1993" s="201" t="s">
        <v>20</v>
      </c>
      <c r="N1993" s="202" t="s">
        <v>44</v>
      </c>
      <c r="O1993" s="36"/>
      <c r="P1993" s="203">
        <f>O1993*H1993</f>
        <v>0</v>
      </c>
      <c r="Q1993" s="203">
        <v>8.5000000000000006E-3</v>
      </c>
      <c r="R1993" s="203">
        <f>Q1993*H1993</f>
        <v>0.72169250000000007</v>
      </c>
      <c r="S1993" s="203">
        <v>0</v>
      </c>
      <c r="T1993" s="204">
        <f>S1993*H1993</f>
        <v>0</v>
      </c>
      <c r="AR1993" s="18" t="s">
        <v>245</v>
      </c>
      <c r="AT1993" s="18" t="s">
        <v>240</v>
      </c>
      <c r="AU1993" s="18" t="s">
        <v>261</v>
      </c>
      <c r="AY1993" s="18" t="s">
        <v>238</v>
      </c>
      <c r="BE1993" s="205">
        <f>IF(N1993="základní",J1993,0)</f>
        <v>0</v>
      </c>
      <c r="BF1993" s="205">
        <f>IF(N1993="snížená",J1993,0)</f>
        <v>0</v>
      </c>
      <c r="BG1993" s="205">
        <f>IF(N1993="zákl. přenesená",J1993,0)</f>
        <v>0</v>
      </c>
      <c r="BH1993" s="205">
        <f>IF(N1993="sníž. přenesená",J1993,0)</f>
        <v>0</v>
      </c>
      <c r="BI1993" s="205">
        <f>IF(N1993="nulová",J1993,0)</f>
        <v>0</v>
      </c>
      <c r="BJ1993" s="18" t="s">
        <v>22</v>
      </c>
      <c r="BK1993" s="205">
        <f>ROUND(I1993*H1993,2)</f>
        <v>0</v>
      </c>
      <c r="BL1993" s="18" t="s">
        <v>245</v>
      </c>
      <c r="BM1993" s="18" t="s">
        <v>1879</v>
      </c>
    </row>
    <row r="1994" spans="2:65" s="12" customFormat="1" ht="27">
      <c r="B1994" s="206"/>
      <c r="C1994" s="207"/>
      <c r="D1994" s="208" t="s">
        <v>247</v>
      </c>
      <c r="E1994" s="209" t="s">
        <v>20</v>
      </c>
      <c r="F1994" s="210" t="s">
        <v>1780</v>
      </c>
      <c r="G1994" s="207"/>
      <c r="H1994" s="211" t="s">
        <v>20</v>
      </c>
      <c r="I1994" s="212"/>
      <c r="J1994" s="207"/>
      <c r="K1994" s="207"/>
      <c r="L1994" s="213"/>
      <c r="M1994" s="214"/>
      <c r="N1994" s="215"/>
      <c r="O1994" s="215"/>
      <c r="P1994" s="215"/>
      <c r="Q1994" s="215"/>
      <c r="R1994" s="215"/>
      <c r="S1994" s="215"/>
      <c r="T1994" s="216"/>
      <c r="AT1994" s="217" t="s">
        <v>247</v>
      </c>
      <c r="AU1994" s="217" t="s">
        <v>261</v>
      </c>
      <c r="AV1994" s="12" t="s">
        <v>22</v>
      </c>
      <c r="AW1994" s="12" t="s">
        <v>37</v>
      </c>
      <c r="AX1994" s="12" t="s">
        <v>73</v>
      </c>
      <c r="AY1994" s="217" t="s">
        <v>238</v>
      </c>
    </row>
    <row r="1995" spans="2:65" s="12" customFormat="1" ht="13.5">
      <c r="B1995" s="206"/>
      <c r="C1995" s="207"/>
      <c r="D1995" s="208" t="s">
        <v>247</v>
      </c>
      <c r="E1995" s="209" t="s">
        <v>20</v>
      </c>
      <c r="F1995" s="210" t="s">
        <v>249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65" s="12" customFormat="1" ht="13.5">
      <c r="B1996" s="206"/>
      <c r="C1996" s="207"/>
      <c r="D1996" s="208" t="s">
        <v>247</v>
      </c>
      <c r="E1996" s="209" t="s">
        <v>20</v>
      </c>
      <c r="F1996" s="210" t="s">
        <v>1880</v>
      </c>
      <c r="G1996" s="207"/>
      <c r="H1996" s="211" t="s">
        <v>20</v>
      </c>
      <c r="I1996" s="212"/>
      <c r="J1996" s="207"/>
      <c r="K1996" s="207"/>
      <c r="L1996" s="213"/>
      <c r="M1996" s="214"/>
      <c r="N1996" s="215"/>
      <c r="O1996" s="215"/>
      <c r="P1996" s="215"/>
      <c r="Q1996" s="215"/>
      <c r="R1996" s="215"/>
      <c r="S1996" s="215"/>
      <c r="T1996" s="216"/>
      <c r="AT1996" s="217" t="s">
        <v>247</v>
      </c>
      <c r="AU1996" s="217" t="s">
        <v>261</v>
      </c>
      <c r="AV1996" s="12" t="s">
        <v>22</v>
      </c>
      <c r="AW1996" s="12" t="s">
        <v>37</v>
      </c>
      <c r="AX1996" s="12" t="s">
        <v>73</v>
      </c>
      <c r="AY1996" s="217" t="s">
        <v>238</v>
      </c>
    </row>
    <row r="1997" spans="2:65" s="12" customFormat="1" ht="13.5">
      <c r="B1997" s="206"/>
      <c r="C1997" s="207"/>
      <c r="D1997" s="208" t="s">
        <v>247</v>
      </c>
      <c r="E1997" s="209" t="s">
        <v>20</v>
      </c>
      <c r="F1997" s="210" t="s">
        <v>1881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65" s="13" customFormat="1" ht="13.5">
      <c r="B1998" s="218"/>
      <c r="C1998" s="219"/>
      <c r="D1998" s="208" t="s">
        <v>247</v>
      </c>
      <c r="E1998" s="230" t="s">
        <v>20</v>
      </c>
      <c r="F1998" s="231" t="s">
        <v>20</v>
      </c>
      <c r="G1998" s="219"/>
      <c r="H1998" s="232">
        <v>0</v>
      </c>
      <c r="I1998" s="224"/>
      <c r="J1998" s="219"/>
      <c r="K1998" s="219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247</v>
      </c>
      <c r="AU1998" s="229" t="s">
        <v>261</v>
      </c>
      <c r="AV1998" s="13" t="s">
        <v>81</v>
      </c>
      <c r="AW1998" s="13" t="s">
        <v>37</v>
      </c>
      <c r="AX1998" s="13" t="s">
        <v>73</v>
      </c>
      <c r="AY1998" s="229" t="s">
        <v>238</v>
      </c>
    </row>
    <row r="1999" spans="2:65" s="12" customFormat="1" ht="13.5">
      <c r="B1999" s="206"/>
      <c r="C1999" s="207"/>
      <c r="D1999" s="208" t="s">
        <v>247</v>
      </c>
      <c r="E1999" s="209" t="s">
        <v>20</v>
      </c>
      <c r="F1999" s="210" t="s">
        <v>1882</v>
      </c>
      <c r="G1999" s="207"/>
      <c r="H1999" s="211" t="s">
        <v>20</v>
      </c>
      <c r="I1999" s="212"/>
      <c r="J1999" s="207"/>
      <c r="K1999" s="207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247</v>
      </c>
      <c r="AU1999" s="217" t="s">
        <v>261</v>
      </c>
      <c r="AV1999" s="12" t="s">
        <v>22</v>
      </c>
      <c r="AW1999" s="12" t="s">
        <v>37</v>
      </c>
      <c r="AX1999" s="12" t="s">
        <v>73</v>
      </c>
      <c r="AY1999" s="217" t="s">
        <v>238</v>
      </c>
    </row>
    <row r="2000" spans="2:65" s="12" customFormat="1" ht="13.5">
      <c r="B2000" s="206"/>
      <c r="C2000" s="207"/>
      <c r="D2000" s="208" t="s">
        <v>247</v>
      </c>
      <c r="E2000" s="209" t="s">
        <v>20</v>
      </c>
      <c r="F2000" s="210" t="s">
        <v>1783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65" s="12" customFormat="1" ht="13.5">
      <c r="B2001" s="206"/>
      <c r="C2001" s="207"/>
      <c r="D2001" s="208" t="s">
        <v>247</v>
      </c>
      <c r="E2001" s="209" t="s">
        <v>20</v>
      </c>
      <c r="F2001" s="210" t="s">
        <v>249</v>
      </c>
      <c r="G2001" s="207"/>
      <c r="H2001" s="211" t="s">
        <v>20</v>
      </c>
      <c r="I2001" s="212"/>
      <c r="J2001" s="207"/>
      <c r="K2001" s="207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247</v>
      </c>
      <c r="AU2001" s="217" t="s">
        <v>261</v>
      </c>
      <c r="AV2001" s="12" t="s">
        <v>22</v>
      </c>
      <c r="AW2001" s="12" t="s">
        <v>37</v>
      </c>
      <c r="AX2001" s="12" t="s">
        <v>73</v>
      </c>
      <c r="AY2001" s="217" t="s">
        <v>238</v>
      </c>
    </row>
    <row r="2002" spans="2:65" s="12" customFormat="1" ht="13.5">
      <c r="B2002" s="206"/>
      <c r="C2002" s="207"/>
      <c r="D2002" s="208" t="s">
        <v>247</v>
      </c>
      <c r="E2002" s="209" t="s">
        <v>20</v>
      </c>
      <c r="F2002" s="210" t="s">
        <v>1883</v>
      </c>
      <c r="G2002" s="207"/>
      <c r="H2002" s="211" t="s">
        <v>20</v>
      </c>
      <c r="I2002" s="212"/>
      <c r="J2002" s="207"/>
      <c r="K2002" s="207"/>
      <c r="L2002" s="213"/>
      <c r="M2002" s="214"/>
      <c r="N2002" s="215"/>
      <c r="O2002" s="215"/>
      <c r="P2002" s="215"/>
      <c r="Q2002" s="215"/>
      <c r="R2002" s="215"/>
      <c r="S2002" s="215"/>
      <c r="T2002" s="216"/>
      <c r="AT2002" s="217" t="s">
        <v>247</v>
      </c>
      <c r="AU2002" s="217" t="s">
        <v>261</v>
      </c>
      <c r="AV2002" s="12" t="s">
        <v>22</v>
      </c>
      <c r="AW2002" s="12" t="s">
        <v>37</v>
      </c>
      <c r="AX2002" s="12" t="s">
        <v>73</v>
      </c>
      <c r="AY2002" s="217" t="s">
        <v>238</v>
      </c>
    </row>
    <row r="2003" spans="2:65" s="12" customFormat="1" ht="13.5">
      <c r="B2003" s="206"/>
      <c r="C2003" s="207"/>
      <c r="D2003" s="208" t="s">
        <v>247</v>
      </c>
      <c r="E2003" s="209" t="s">
        <v>20</v>
      </c>
      <c r="F2003" s="210" t="s">
        <v>1783</v>
      </c>
      <c r="G2003" s="207"/>
      <c r="H2003" s="211" t="s">
        <v>20</v>
      </c>
      <c r="I2003" s="212"/>
      <c r="J2003" s="207"/>
      <c r="K2003" s="207"/>
      <c r="L2003" s="213"/>
      <c r="M2003" s="214"/>
      <c r="N2003" s="215"/>
      <c r="O2003" s="215"/>
      <c r="P2003" s="215"/>
      <c r="Q2003" s="215"/>
      <c r="R2003" s="215"/>
      <c r="S2003" s="215"/>
      <c r="T2003" s="216"/>
      <c r="AT2003" s="217" t="s">
        <v>247</v>
      </c>
      <c r="AU2003" s="217" t="s">
        <v>261</v>
      </c>
      <c r="AV2003" s="12" t="s">
        <v>22</v>
      </c>
      <c r="AW2003" s="12" t="s">
        <v>37</v>
      </c>
      <c r="AX2003" s="12" t="s">
        <v>73</v>
      </c>
      <c r="AY2003" s="217" t="s">
        <v>238</v>
      </c>
    </row>
    <row r="2004" spans="2:65" s="13" customFormat="1" ht="13.5">
      <c r="B2004" s="218"/>
      <c r="C2004" s="219"/>
      <c r="D2004" s="208" t="s">
        <v>247</v>
      </c>
      <c r="E2004" s="230" t="s">
        <v>20</v>
      </c>
      <c r="F2004" s="231" t="s">
        <v>1884</v>
      </c>
      <c r="G2004" s="219"/>
      <c r="H2004" s="232">
        <v>27.23</v>
      </c>
      <c r="I2004" s="224"/>
      <c r="J2004" s="219"/>
      <c r="K2004" s="219"/>
      <c r="L2004" s="225"/>
      <c r="M2004" s="226"/>
      <c r="N2004" s="227"/>
      <c r="O2004" s="227"/>
      <c r="P2004" s="227"/>
      <c r="Q2004" s="227"/>
      <c r="R2004" s="227"/>
      <c r="S2004" s="227"/>
      <c r="T2004" s="228"/>
      <c r="AT2004" s="229" t="s">
        <v>247</v>
      </c>
      <c r="AU2004" s="229" t="s">
        <v>261</v>
      </c>
      <c r="AV2004" s="13" t="s">
        <v>81</v>
      </c>
      <c r="AW2004" s="13" t="s">
        <v>37</v>
      </c>
      <c r="AX2004" s="13" t="s">
        <v>73</v>
      </c>
      <c r="AY2004" s="229" t="s">
        <v>238</v>
      </c>
    </row>
    <row r="2005" spans="2:65" s="13" customFormat="1" ht="13.5">
      <c r="B2005" s="218"/>
      <c r="C2005" s="219"/>
      <c r="D2005" s="208" t="s">
        <v>247</v>
      </c>
      <c r="E2005" s="230" t="s">
        <v>20</v>
      </c>
      <c r="F2005" s="231" t="s">
        <v>1885</v>
      </c>
      <c r="G2005" s="219"/>
      <c r="H2005" s="232">
        <v>4.5250000000000004</v>
      </c>
      <c r="I2005" s="224"/>
      <c r="J2005" s="219"/>
      <c r="K2005" s="219"/>
      <c r="L2005" s="225"/>
      <c r="M2005" s="226"/>
      <c r="N2005" s="227"/>
      <c r="O2005" s="227"/>
      <c r="P2005" s="227"/>
      <c r="Q2005" s="227"/>
      <c r="R2005" s="227"/>
      <c r="S2005" s="227"/>
      <c r="T2005" s="228"/>
      <c r="AT2005" s="229" t="s">
        <v>247</v>
      </c>
      <c r="AU2005" s="229" t="s">
        <v>261</v>
      </c>
      <c r="AV2005" s="13" t="s">
        <v>81</v>
      </c>
      <c r="AW2005" s="13" t="s">
        <v>37</v>
      </c>
      <c r="AX2005" s="13" t="s">
        <v>73</v>
      </c>
      <c r="AY2005" s="229" t="s">
        <v>238</v>
      </c>
    </row>
    <row r="2006" spans="2:65" s="12" customFormat="1" ht="13.5">
      <c r="B2006" s="206"/>
      <c r="C2006" s="207"/>
      <c r="D2006" s="208" t="s">
        <v>247</v>
      </c>
      <c r="E2006" s="209" t="s">
        <v>20</v>
      </c>
      <c r="F2006" s="210" t="s">
        <v>1815</v>
      </c>
      <c r="G2006" s="207"/>
      <c r="H2006" s="211" t="s">
        <v>20</v>
      </c>
      <c r="I2006" s="212"/>
      <c r="J2006" s="207"/>
      <c r="K2006" s="207"/>
      <c r="L2006" s="213"/>
      <c r="M2006" s="214"/>
      <c r="N2006" s="215"/>
      <c r="O2006" s="215"/>
      <c r="P2006" s="215"/>
      <c r="Q2006" s="215"/>
      <c r="R2006" s="215"/>
      <c r="S2006" s="215"/>
      <c r="T2006" s="216"/>
      <c r="AT2006" s="217" t="s">
        <v>247</v>
      </c>
      <c r="AU2006" s="217" t="s">
        <v>261</v>
      </c>
      <c r="AV2006" s="12" t="s">
        <v>22</v>
      </c>
      <c r="AW2006" s="12" t="s">
        <v>37</v>
      </c>
      <c r="AX2006" s="12" t="s">
        <v>73</v>
      </c>
      <c r="AY2006" s="217" t="s">
        <v>238</v>
      </c>
    </row>
    <row r="2007" spans="2:65" s="12" customFormat="1" ht="13.5">
      <c r="B2007" s="206"/>
      <c r="C2007" s="207"/>
      <c r="D2007" s="208" t="s">
        <v>247</v>
      </c>
      <c r="E2007" s="209" t="s">
        <v>20</v>
      </c>
      <c r="F2007" s="210" t="s">
        <v>1819</v>
      </c>
      <c r="G2007" s="207"/>
      <c r="H2007" s="211" t="s">
        <v>20</v>
      </c>
      <c r="I2007" s="212"/>
      <c r="J2007" s="207"/>
      <c r="K2007" s="207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247</v>
      </c>
      <c r="AU2007" s="217" t="s">
        <v>261</v>
      </c>
      <c r="AV2007" s="12" t="s">
        <v>22</v>
      </c>
      <c r="AW2007" s="12" t="s">
        <v>37</v>
      </c>
      <c r="AX2007" s="12" t="s">
        <v>73</v>
      </c>
      <c r="AY2007" s="217" t="s">
        <v>238</v>
      </c>
    </row>
    <row r="2008" spans="2:65" s="13" customFormat="1" ht="13.5">
      <c r="B2008" s="218"/>
      <c r="C2008" s="219"/>
      <c r="D2008" s="208" t="s">
        <v>247</v>
      </c>
      <c r="E2008" s="230" t="s">
        <v>20</v>
      </c>
      <c r="F2008" s="231" t="s">
        <v>1886</v>
      </c>
      <c r="G2008" s="219"/>
      <c r="H2008" s="232">
        <v>23.875</v>
      </c>
      <c r="I2008" s="224"/>
      <c r="J2008" s="219"/>
      <c r="K2008" s="219"/>
      <c r="L2008" s="225"/>
      <c r="M2008" s="226"/>
      <c r="N2008" s="227"/>
      <c r="O2008" s="227"/>
      <c r="P2008" s="227"/>
      <c r="Q2008" s="227"/>
      <c r="R2008" s="227"/>
      <c r="S2008" s="227"/>
      <c r="T2008" s="228"/>
      <c r="AT2008" s="229" t="s">
        <v>247</v>
      </c>
      <c r="AU2008" s="229" t="s">
        <v>261</v>
      </c>
      <c r="AV2008" s="13" t="s">
        <v>81</v>
      </c>
      <c r="AW2008" s="13" t="s">
        <v>37</v>
      </c>
      <c r="AX2008" s="13" t="s">
        <v>73</v>
      </c>
      <c r="AY2008" s="229" t="s">
        <v>238</v>
      </c>
    </row>
    <row r="2009" spans="2:65" s="12" customFormat="1" ht="13.5">
      <c r="B2009" s="206"/>
      <c r="C2009" s="207"/>
      <c r="D2009" s="208" t="s">
        <v>247</v>
      </c>
      <c r="E2009" s="209" t="s">
        <v>20</v>
      </c>
      <c r="F2009" s="210" t="s">
        <v>1824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65" s="13" customFormat="1" ht="13.5">
      <c r="B2010" s="218"/>
      <c r="C2010" s="219"/>
      <c r="D2010" s="208" t="s">
        <v>247</v>
      </c>
      <c r="E2010" s="230" t="s">
        <v>20</v>
      </c>
      <c r="F2010" s="231" t="s">
        <v>1887</v>
      </c>
      <c r="G2010" s="219"/>
      <c r="H2010" s="232">
        <v>10.050000000000001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65" s="12" customFormat="1" ht="13.5">
      <c r="B2011" s="206"/>
      <c r="C2011" s="207"/>
      <c r="D2011" s="208" t="s">
        <v>247</v>
      </c>
      <c r="E2011" s="209" t="s">
        <v>20</v>
      </c>
      <c r="F2011" s="210" t="s">
        <v>1829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65" s="13" customFormat="1" ht="13.5">
      <c r="B2012" s="218"/>
      <c r="C2012" s="219"/>
      <c r="D2012" s="208" t="s">
        <v>247</v>
      </c>
      <c r="E2012" s="230" t="s">
        <v>20</v>
      </c>
      <c r="F2012" s="231" t="s">
        <v>1888</v>
      </c>
      <c r="G2012" s="219"/>
      <c r="H2012" s="232">
        <v>10.225</v>
      </c>
      <c r="I2012" s="224"/>
      <c r="J2012" s="219"/>
      <c r="K2012" s="219"/>
      <c r="L2012" s="225"/>
      <c r="M2012" s="226"/>
      <c r="N2012" s="227"/>
      <c r="O2012" s="227"/>
      <c r="P2012" s="227"/>
      <c r="Q2012" s="227"/>
      <c r="R2012" s="227"/>
      <c r="S2012" s="227"/>
      <c r="T2012" s="228"/>
      <c r="AT2012" s="229" t="s">
        <v>247</v>
      </c>
      <c r="AU2012" s="229" t="s">
        <v>261</v>
      </c>
      <c r="AV2012" s="13" t="s">
        <v>81</v>
      </c>
      <c r="AW2012" s="13" t="s">
        <v>37</v>
      </c>
      <c r="AX2012" s="13" t="s">
        <v>73</v>
      </c>
      <c r="AY2012" s="229" t="s">
        <v>238</v>
      </c>
    </row>
    <row r="2013" spans="2:65" s="12" customFormat="1" ht="13.5">
      <c r="B2013" s="206"/>
      <c r="C2013" s="207"/>
      <c r="D2013" s="208" t="s">
        <v>247</v>
      </c>
      <c r="E2013" s="209" t="s">
        <v>20</v>
      </c>
      <c r="F2013" s="210" t="s">
        <v>1889</v>
      </c>
      <c r="G2013" s="207"/>
      <c r="H2013" s="211" t="s">
        <v>20</v>
      </c>
      <c r="I2013" s="212"/>
      <c r="J2013" s="207"/>
      <c r="K2013" s="207"/>
      <c r="L2013" s="213"/>
      <c r="M2013" s="214"/>
      <c r="N2013" s="215"/>
      <c r="O2013" s="215"/>
      <c r="P2013" s="215"/>
      <c r="Q2013" s="215"/>
      <c r="R2013" s="215"/>
      <c r="S2013" s="215"/>
      <c r="T2013" s="216"/>
      <c r="AT2013" s="217" t="s">
        <v>247</v>
      </c>
      <c r="AU2013" s="217" t="s">
        <v>261</v>
      </c>
      <c r="AV2013" s="12" t="s">
        <v>22</v>
      </c>
      <c r="AW2013" s="12" t="s">
        <v>37</v>
      </c>
      <c r="AX2013" s="12" t="s">
        <v>73</v>
      </c>
      <c r="AY2013" s="217" t="s">
        <v>238</v>
      </c>
    </row>
    <row r="2014" spans="2:65" s="12" customFormat="1" ht="13.5">
      <c r="B2014" s="206"/>
      <c r="C2014" s="207"/>
      <c r="D2014" s="208" t="s">
        <v>247</v>
      </c>
      <c r="E2014" s="209" t="s">
        <v>20</v>
      </c>
      <c r="F2014" s="210" t="s">
        <v>1837</v>
      </c>
      <c r="G2014" s="207"/>
      <c r="H2014" s="211" t="s">
        <v>20</v>
      </c>
      <c r="I2014" s="212"/>
      <c r="J2014" s="207"/>
      <c r="K2014" s="207"/>
      <c r="L2014" s="213"/>
      <c r="M2014" s="214"/>
      <c r="N2014" s="215"/>
      <c r="O2014" s="215"/>
      <c r="P2014" s="215"/>
      <c r="Q2014" s="215"/>
      <c r="R2014" s="215"/>
      <c r="S2014" s="215"/>
      <c r="T2014" s="216"/>
      <c r="AT2014" s="217" t="s">
        <v>247</v>
      </c>
      <c r="AU2014" s="217" t="s">
        <v>261</v>
      </c>
      <c r="AV2014" s="12" t="s">
        <v>22</v>
      </c>
      <c r="AW2014" s="12" t="s">
        <v>37</v>
      </c>
      <c r="AX2014" s="12" t="s">
        <v>73</v>
      </c>
      <c r="AY2014" s="217" t="s">
        <v>238</v>
      </c>
    </row>
    <row r="2015" spans="2:65" s="13" customFormat="1" ht="13.5">
      <c r="B2015" s="218"/>
      <c r="C2015" s="219"/>
      <c r="D2015" s="220" t="s">
        <v>247</v>
      </c>
      <c r="E2015" s="221" t="s">
        <v>20</v>
      </c>
      <c r="F2015" s="222" t="s">
        <v>1890</v>
      </c>
      <c r="G2015" s="219"/>
      <c r="H2015" s="223">
        <v>9</v>
      </c>
      <c r="I2015" s="224"/>
      <c r="J2015" s="219"/>
      <c r="K2015" s="219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247</v>
      </c>
      <c r="AU2015" s="229" t="s">
        <v>261</v>
      </c>
      <c r="AV2015" s="13" t="s">
        <v>81</v>
      </c>
      <c r="AW2015" s="13" t="s">
        <v>37</v>
      </c>
      <c r="AX2015" s="13" t="s">
        <v>73</v>
      </c>
      <c r="AY2015" s="229" t="s">
        <v>238</v>
      </c>
    </row>
    <row r="2016" spans="2:65" s="1" customFormat="1" ht="31.5" customHeight="1">
      <c r="B2016" s="35"/>
      <c r="C2016" s="233" t="s">
        <v>1891</v>
      </c>
      <c r="D2016" s="233" t="s">
        <v>478</v>
      </c>
      <c r="E2016" s="234" t="s">
        <v>1892</v>
      </c>
      <c r="F2016" s="235" t="s">
        <v>1893</v>
      </c>
      <c r="G2016" s="236" t="s">
        <v>375</v>
      </c>
      <c r="H2016" s="237">
        <v>89.15</v>
      </c>
      <c r="I2016" s="238"/>
      <c r="J2016" s="239">
        <f>ROUND(I2016*H2016,2)</f>
        <v>0</v>
      </c>
      <c r="K2016" s="235" t="s">
        <v>20</v>
      </c>
      <c r="L2016" s="240"/>
      <c r="M2016" s="241" t="s">
        <v>20</v>
      </c>
      <c r="N2016" s="242" t="s">
        <v>44</v>
      </c>
      <c r="O2016" s="36"/>
      <c r="P2016" s="203">
        <f>O2016*H2016</f>
        <v>0</v>
      </c>
      <c r="Q2016" s="203">
        <v>5.4000000000000003E-3</v>
      </c>
      <c r="R2016" s="203">
        <f>Q2016*H2016</f>
        <v>0.48141000000000006</v>
      </c>
      <c r="S2016" s="203">
        <v>0</v>
      </c>
      <c r="T2016" s="204">
        <f>S2016*H2016</f>
        <v>0</v>
      </c>
      <c r="AR2016" s="18" t="s">
        <v>304</v>
      </c>
      <c r="AT2016" s="18" t="s">
        <v>478</v>
      </c>
      <c r="AU2016" s="18" t="s">
        <v>261</v>
      </c>
      <c r="AY2016" s="18" t="s">
        <v>238</v>
      </c>
      <c r="BE2016" s="205">
        <f>IF(N2016="základní",J2016,0)</f>
        <v>0</v>
      </c>
      <c r="BF2016" s="205">
        <f>IF(N2016="snížená",J2016,0)</f>
        <v>0</v>
      </c>
      <c r="BG2016" s="205">
        <f>IF(N2016="zákl. přenesená",J2016,0)</f>
        <v>0</v>
      </c>
      <c r="BH2016" s="205">
        <f>IF(N2016="sníž. přenesená",J2016,0)</f>
        <v>0</v>
      </c>
      <c r="BI2016" s="205">
        <f>IF(N2016="nulová",J2016,0)</f>
        <v>0</v>
      </c>
      <c r="BJ2016" s="18" t="s">
        <v>22</v>
      </c>
      <c r="BK2016" s="205">
        <f>ROUND(I2016*H2016,2)</f>
        <v>0</v>
      </c>
      <c r="BL2016" s="18" t="s">
        <v>245</v>
      </c>
      <c r="BM2016" s="18" t="s">
        <v>1894</v>
      </c>
    </row>
    <row r="2017" spans="2:65" s="13" customFormat="1" ht="13.5">
      <c r="B2017" s="218"/>
      <c r="C2017" s="219"/>
      <c r="D2017" s="208" t="s">
        <v>247</v>
      </c>
      <c r="E2017" s="230" t="s">
        <v>20</v>
      </c>
      <c r="F2017" s="231" t="s">
        <v>1895</v>
      </c>
      <c r="G2017" s="219"/>
      <c r="H2017" s="232">
        <v>84.905000000000001</v>
      </c>
      <c r="I2017" s="224"/>
      <c r="J2017" s="219"/>
      <c r="K2017" s="219"/>
      <c r="L2017" s="225"/>
      <c r="M2017" s="226"/>
      <c r="N2017" s="227"/>
      <c r="O2017" s="227"/>
      <c r="P2017" s="227"/>
      <c r="Q2017" s="227"/>
      <c r="R2017" s="227"/>
      <c r="S2017" s="227"/>
      <c r="T2017" s="228"/>
      <c r="AT2017" s="229" t="s">
        <v>247</v>
      </c>
      <c r="AU2017" s="229" t="s">
        <v>261</v>
      </c>
      <c r="AV2017" s="13" t="s">
        <v>81</v>
      </c>
      <c r="AW2017" s="13" t="s">
        <v>37</v>
      </c>
      <c r="AX2017" s="13" t="s">
        <v>22</v>
      </c>
      <c r="AY2017" s="229" t="s">
        <v>238</v>
      </c>
    </row>
    <row r="2018" spans="2:65" s="13" customFormat="1" ht="13.5">
      <c r="B2018" s="218"/>
      <c r="C2018" s="219"/>
      <c r="D2018" s="220" t="s">
        <v>247</v>
      </c>
      <c r="E2018" s="219"/>
      <c r="F2018" s="222" t="s">
        <v>1896</v>
      </c>
      <c r="G2018" s="219"/>
      <c r="H2018" s="223">
        <v>89.15</v>
      </c>
      <c r="I2018" s="224"/>
      <c r="J2018" s="219"/>
      <c r="K2018" s="219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247</v>
      </c>
      <c r="AU2018" s="229" t="s">
        <v>261</v>
      </c>
      <c r="AV2018" s="13" t="s">
        <v>81</v>
      </c>
      <c r="AW2018" s="13" t="s">
        <v>4</v>
      </c>
      <c r="AX2018" s="13" t="s">
        <v>22</v>
      </c>
      <c r="AY2018" s="229" t="s">
        <v>238</v>
      </c>
    </row>
    <row r="2019" spans="2:65" s="1" customFormat="1" ht="22.5" customHeight="1">
      <c r="B2019" s="35"/>
      <c r="C2019" s="194" t="s">
        <v>1897</v>
      </c>
      <c r="D2019" s="194" t="s">
        <v>240</v>
      </c>
      <c r="E2019" s="195" t="s">
        <v>1898</v>
      </c>
      <c r="F2019" s="196" t="s">
        <v>1899</v>
      </c>
      <c r="G2019" s="197" t="s">
        <v>375</v>
      </c>
      <c r="H2019" s="198">
        <v>22.835000000000001</v>
      </c>
      <c r="I2019" s="199"/>
      <c r="J2019" s="200">
        <f>ROUND(I2019*H2019,2)</f>
        <v>0</v>
      </c>
      <c r="K2019" s="196" t="s">
        <v>244</v>
      </c>
      <c r="L2019" s="55"/>
      <c r="M2019" s="201" t="s">
        <v>20</v>
      </c>
      <c r="N2019" s="202" t="s">
        <v>44</v>
      </c>
      <c r="O2019" s="36"/>
      <c r="P2019" s="203">
        <f>O2019*H2019</f>
        <v>0</v>
      </c>
      <c r="Q2019" s="203">
        <v>8.6199999999999992E-3</v>
      </c>
      <c r="R2019" s="203">
        <f>Q2019*H2019</f>
        <v>0.19683769999999998</v>
      </c>
      <c r="S2019" s="203">
        <v>0</v>
      </c>
      <c r="T2019" s="204">
        <f>S2019*H2019</f>
        <v>0</v>
      </c>
      <c r="AR2019" s="18" t="s">
        <v>245</v>
      </c>
      <c r="AT2019" s="18" t="s">
        <v>240</v>
      </c>
      <c r="AU2019" s="18" t="s">
        <v>261</v>
      </c>
      <c r="AY2019" s="18" t="s">
        <v>238</v>
      </c>
      <c r="BE2019" s="205">
        <f>IF(N2019="základní",J2019,0)</f>
        <v>0</v>
      </c>
      <c r="BF2019" s="205">
        <f>IF(N2019="snížená",J2019,0)</f>
        <v>0</v>
      </c>
      <c r="BG2019" s="205">
        <f>IF(N2019="zákl. přenesená",J2019,0)</f>
        <v>0</v>
      </c>
      <c r="BH2019" s="205">
        <f>IF(N2019="sníž. přenesená",J2019,0)</f>
        <v>0</v>
      </c>
      <c r="BI2019" s="205">
        <f>IF(N2019="nulová",J2019,0)</f>
        <v>0</v>
      </c>
      <c r="BJ2019" s="18" t="s">
        <v>22</v>
      </c>
      <c r="BK2019" s="205">
        <f>ROUND(I2019*H2019,2)</f>
        <v>0</v>
      </c>
      <c r="BL2019" s="18" t="s">
        <v>245</v>
      </c>
      <c r="BM2019" s="18" t="s">
        <v>1900</v>
      </c>
    </row>
    <row r="2020" spans="2:65" s="12" customFormat="1" ht="27">
      <c r="B2020" s="206"/>
      <c r="C2020" s="207"/>
      <c r="D2020" s="208" t="s">
        <v>247</v>
      </c>
      <c r="E2020" s="209" t="s">
        <v>20</v>
      </c>
      <c r="F2020" s="210" t="s">
        <v>1780</v>
      </c>
      <c r="G2020" s="207"/>
      <c r="H2020" s="211" t="s">
        <v>20</v>
      </c>
      <c r="I2020" s="212"/>
      <c r="J2020" s="207"/>
      <c r="K2020" s="207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247</v>
      </c>
      <c r="AU2020" s="217" t="s">
        <v>261</v>
      </c>
      <c r="AV2020" s="12" t="s">
        <v>22</v>
      </c>
      <c r="AW2020" s="12" t="s">
        <v>37</v>
      </c>
      <c r="AX2020" s="12" t="s">
        <v>73</v>
      </c>
      <c r="AY2020" s="217" t="s">
        <v>238</v>
      </c>
    </row>
    <row r="2021" spans="2:65" s="12" customFormat="1" ht="13.5">
      <c r="B2021" s="206"/>
      <c r="C2021" s="207"/>
      <c r="D2021" s="208" t="s">
        <v>247</v>
      </c>
      <c r="E2021" s="209" t="s">
        <v>20</v>
      </c>
      <c r="F2021" s="210" t="s">
        <v>249</v>
      </c>
      <c r="G2021" s="207"/>
      <c r="H2021" s="211" t="s">
        <v>20</v>
      </c>
      <c r="I2021" s="212"/>
      <c r="J2021" s="207"/>
      <c r="K2021" s="207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247</v>
      </c>
      <c r="AU2021" s="217" t="s">
        <v>261</v>
      </c>
      <c r="AV2021" s="12" t="s">
        <v>22</v>
      </c>
      <c r="AW2021" s="12" t="s">
        <v>37</v>
      </c>
      <c r="AX2021" s="12" t="s">
        <v>73</v>
      </c>
      <c r="AY2021" s="217" t="s">
        <v>238</v>
      </c>
    </row>
    <row r="2022" spans="2:65" s="12" customFormat="1" ht="13.5">
      <c r="B2022" s="206"/>
      <c r="C2022" s="207"/>
      <c r="D2022" s="208" t="s">
        <v>247</v>
      </c>
      <c r="E2022" s="209" t="s">
        <v>20</v>
      </c>
      <c r="F2022" s="210" t="s">
        <v>1901</v>
      </c>
      <c r="G2022" s="207"/>
      <c r="H2022" s="211" t="s">
        <v>20</v>
      </c>
      <c r="I2022" s="212"/>
      <c r="J2022" s="207"/>
      <c r="K2022" s="207"/>
      <c r="L2022" s="213"/>
      <c r="M2022" s="214"/>
      <c r="N2022" s="215"/>
      <c r="O2022" s="215"/>
      <c r="P2022" s="215"/>
      <c r="Q2022" s="215"/>
      <c r="R2022" s="215"/>
      <c r="S2022" s="215"/>
      <c r="T2022" s="216"/>
      <c r="AT2022" s="217" t="s">
        <v>247</v>
      </c>
      <c r="AU2022" s="217" t="s">
        <v>261</v>
      </c>
      <c r="AV2022" s="12" t="s">
        <v>22</v>
      </c>
      <c r="AW2022" s="12" t="s">
        <v>37</v>
      </c>
      <c r="AX2022" s="12" t="s">
        <v>73</v>
      </c>
      <c r="AY2022" s="217" t="s">
        <v>238</v>
      </c>
    </row>
    <row r="2023" spans="2:65" s="12" customFormat="1" ht="13.5">
      <c r="B2023" s="206"/>
      <c r="C2023" s="207"/>
      <c r="D2023" s="208" t="s">
        <v>247</v>
      </c>
      <c r="E2023" s="209" t="s">
        <v>20</v>
      </c>
      <c r="F2023" s="210" t="s">
        <v>1829</v>
      </c>
      <c r="G2023" s="207"/>
      <c r="H2023" s="211" t="s">
        <v>20</v>
      </c>
      <c r="I2023" s="212"/>
      <c r="J2023" s="207"/>
      <c r="K2023" s="207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247</v>
      </c>
      <c r="AU2023" s="217" t="s">
        <v>261</v>
      </c>
      <c r="AV2023" s="12" t="s">
        <v>22</v>
      </c>
      <c r="AW2023" s="12" t="s">
        <v>37</v>
      </c>
      <c r="AX2023" s="12" t="s">
        <v>73</v>
      </c>
      <c r="AY2023" s="217" t="s">
        <v>238</v>
      </c>
    </row>
    <row r="2024" spans="2:65" s="13" customFormat="1" ht="13.5">
      <c r="B2024" s="218"/>
      <c r="C2024" s="219"/>
      <c r="D2024" s="208" t="s">
        <v>247</v>
      </c>
      <c r="E2024" s="230" t="s">
        <v>20</v>
      </c>
      <c r="F2024" s="231" t="s">
        <v>1902</v>
      </c>
      <c r="G2024" s="219"/>
      <c r="H2024" s="232">
        <v>5.2350000000000003</v>
      </c>
      <c r="I2024" s="224"/>
      <c r="J2024" s="219"/>
      <c r="K2024" s="219"/>
      <c r="L2024" s="225"/>
      <c r="M2024" s="226"/>
      <c r="N2024" s="227"/>
      <c r="O2024" s="227"/>
      <c r="P2024" s="227"/>
      <c r="Q2024" s="227"/>
      <c r="R2024" s="227"/>
      <c r="S2024" s="227"/>
      <c r="T2024" s="228"/>
      <c r="AT2024" s="229" t="s">
        <v>247</v>
      </c>
      <c r="AU2024" s="229" t="s">
        <v>261</v>
      </c>
      <c r="AV2024" s="13" t="s">
        <v>81</v>
      </c>
      <c r="AW2024" s="13" t="s">
        <v>37</v>
      </c>
      <c r="AX2024" s="13" t="s">
        <v>73</v>
      </c>
      <c r="AY2024" s="229" t="s">
        <v>238</v>
      </c>
    </row>
    <row r="2025" spans="2:65" s="12" customFormat="1" ht="13.5">
      <c r="B2025" s="206"/>
      <c r="C2025" s="207"/>
      <c r="D2025" s="208" t="s">
        <v>247</v>
      </c>
      <c r="E2025" s="209" t="s">
        <v>20</v>
      </c>
      <c r="F2025" s="210" t="s">
        <v>1819</v>
      </c>
      <c r="G2025" s="207"/>
      <c r="H2025" s="211" t="s">
        <v>20</v>
      </c>
      <c r="I2025" s="212"/>
      <c r="J2025" s="207"/>
      <c r="K2025" s="207"/>
      <c r="L2025" s="213"/>
      <c r="M2025" s="214"/>
      <c r="N2025" s="215"/>
      <c r="O2025" s="215"/>
      <c r="P2025" s="215"/>
      <c r="Q2025" s="215"/>
      <c r="R2025" s="215"/>
      <c r="S2025" s="215"/>
      <c r="T2025" s="216"/>
      <c r="AT2025" s="217" t="s">
        <v>247</v>
      </c>
      <c r="AU2025" s="217" t="s">
        <v>261</v>
      </c>
      <c r="AV2025" s="12" t="s">
        <v>22</v>
      </c>
      <c r="AW2025" s="12" t="s">
        <v>37</v>
      </c>
      <c r="AX2025" s="12" t="s">
        <v>73</v>
      </c>
      <c r="AY2025" s="217" t="s">
        <v>238</v>
      </c>
    </row>
    <row r="2026" spans="2:65" s="13" customFormat="1" ht="13.5">
      <c r="B2026" s="218"/>
      <c r="C2026" s="219"/>
      <c r="D2026" s="220" t="s">
        <v>247</v>
      </c>
      <c r="E2026" s="221" t="s">
        <v>20</v>
      </c>
      <c r="F2026" s="222" t="s">
        <v>1903</v>
      </c>
      <c r="G2026" s="219"/>
      <c r="H2026" s="223">
        <v>17.600000000000001</v>
      </c>
      <c r="I2026" s="224"/>
      <c r="J2026" s="219"/>
      <c r="K2026" s="219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247</v>
      </c>
      <c r="AU2026" s="229" t="s">
        <v>261</v>
      </c>
      <c r="AV2026" s="13" t="s">
        <v>81</v>
      </c>
      <c r="AW2026" s="13" t="s">
        <v>37</v>
      </c>
      <c r="AX2026" s="13" t="s">
        <v>73</v>
      </c>
      <c r="AY2026" s="229" t="s">
        <v>238</v>
      </c>
    </row>
    <row r="2027" spans="2:65" s="1" customFormat="1" ht="31.5" customHeight="1">
      <c r="B2027" s="35"/>
      <c r="C2027" s="233" t="s">
        <v>1904</v>
      </c>
      <c r="D2027" s="233" t="s">
        <v>478</v>
      </c>
      <c r="E2027" s="234" t="s">
        <v>1905</v>
      </c>
      <c r="F2027" s="235" t="s">
        <v>1906</v>
      </c>
      <c r="G2027" s="236" t="s">
        <v>375</v>
      </c>
      <c r="H2027" s="237">
        <v>23.98</v>
      </c>
      <c r="I2027" s="238"/>
      <c r="J2027" s="239">
        <f>ROUND(I2027*H2027,2)</f>
        <v>0</v>
      </c>
      <c r="K2027" s="235" t="s">
        <v>20</v>
      </c>
      <c r="L2027" s="240"/>
      <c r="M2027" s="241" t="s">
        <v>20</v>
      </c>
      <c r="N2027" s="242" t="s">
        <v>44</v>
      </c>
      <c r="O2027" s="36"/>
      <c r="P2027" s="203">
        <f>O2027*H2027</f>
        <v>0</v>
      </c>
      <c r="Q2027" s="203">
        <v>5.7999999999999996E-3</v>
      </c>
      <c r="R2027" s="203">
        <f>Q2027*H2027</f>
        <v>0.13908399999999999</v>
      </c>
      <c r="S2027" s="203">
        <v>0</v>
      </c>
      <c r="T2027" s="204">
        <f>S2027*H2027</f>
        <v>0</v>
      </c>
      <c r="AR2027" s="18" t="s">
        <v>304</v>
      </c>
      <c r="AT2027" s="18" t="s">
        <v>478</v>
      </c>
      <c r="AU2027" s="18" t="s">
        <v>261</v>
      </c>
      <c r="AY2027" s="18" t="s">
        <v>238</v>
      </c>
      <c r="BE2027" s="205">
        <f>IF(N2027="základní",J2027,0)</f>
        <v>0</v>
      </c>
      <c r="BF2027" s="205">
        <f>IF(N2027="snížená",J2027,0)</f>
        <v>0</v>
      </c>
      <c r="BG2027" s="205">
        <f>IF(N2027="zákl. přenesená",J2027,0)</f>
        <v>0</v>
      </c>
      <c r="BH2027" s="205">
        <f>IF(N2027="sníž. přenesená",J2027,0)</f>
        <v>0</v>
      </c>
      <c r="BI2027" s="205">
        <f>IF(N2027="nulová",J2027,0)</f>
        <v>0</v>
      </c>
      <c r="BJ2027" s="18" t="s">
        <v>22</v>
      </c>
      <c r="BK2027" s="205">
        <f>ROUND(I2027*H2027,2)</f>
        <v>0</v>
      </c>
      <c r="BL2027" s="18" t="s">
        <v>245</v>
      </c>
      <c r="BM2027" s="18" t="s">
        <v>1907</v>
      </c>
    </row>
    <row r="2028" spans="2:65" s="13" customFormat="1" ht="13.5">
      <c r="B2028" s="218"/>
      <c r="C2028" s="219"/>
      <c r="D2028" s="208" t="s">
        <v>247</v>
      </c>
      <c r="E2028" s="230" t="s">
        <v>20</v>
      </c>
      <c r="F2028" s="231" t="s">
        <v>1908</v>
      </c>
      <c r="G2028" s="219"/>
      <c r="H2028" s="232">
        <v>22.838000000000001</v>
      </c>
      <c r="I2028" s="224"/>
      <c r="J2028" s="219"/>
      <c r="K2028" s="219"/>
      <c r="L2028" s="225"/>
      <c r="M2028" s="226"/>
      <c r="N2028" s="227"/>
      <c r="O2028" s="227"/>
      <c r="P2028" s="227"/>
      <c r="Q2028" s="227"/>
      <c r="R2028" s="227"/>
      <c r="S2028" s="227"/>
      <c r="T2028" s="228"/>
      <c r="AT2028" s="229" t="s">
        <v>247</v>
      </c>
      <c r="AU2028" s="229" t="s">
        <v>261</v>
      </c>
      <c r="AV2028" s="13" t="s">
        <v>81</v>
      </c>
      <c r="AW2028" s="13" t="s">
        <v>37</v>
      </c>
      <c r="AX2028" s="13" t="s">
        <v>73</v>
      </c>
      <c r="AY2028" s="229" t="s">
        <v>238</v>
      </c>
    </row>
    <row r="2029" spans="2:65" s="13" customFormat="1" ht="13.5">
      <c r="B2029" s="218"/>
      <c r="C2029" s="219"/>
      <c r="D2029" s="220" t="s">
        <v>247</v>
      </c>
      <c r="E2029" s="219"/>
      <c r="F2029" s="222" t="s">
        <v>1909</v>
      </c>
      <c r="G2029" s="219"/>
      <c r="H2029" s="223">
        <v>23.98</v>
      </c>
      <c r="I2029" s="224"/>
      <c r="J2029" s="219"/>
      <c r="K2029" s="219"/>
      <c r="L2029" s="225"/>
      <c r="M2029" s="226"/>
      <c r="N2029" s="227"/>
      <c r="O2029" s="227"/>
      <c r="P2029" s="227"/>
      <c r="Q2029" s="227"/>
      <c r="R2029" s="227"/>
      <c r="S2029" s="227"/>
      <c r="T2029" s="228"/>
      <c r="AT2029" s="229" t="s">
        <v>247</v>
      </c>
      <c r="AU2029" s="229" t="s">
        <v>261</v>
      </c>
      <c r="AV2029" s="13" t="s">
        <v>81</v>
      </c>
      <c r="AW2029" s="13" t="s">
        <v>4</v>
      </c>
      <c r="AX2029" s="13" t="s">
        <v>22</v>
      </c>
      <c r="AY2029" s="229" t="s">
        <v>238</v>
      </c>
    </row>
    <row r="2030" spans="2:65" s="1" customFormat="1" ht="22.5" customHeight="1">
      <c r="B2030" s="35"/>
      <c r="C2030" s="194" t="s">
        <v>1910</v>
      </c>
      <c r="D2030" s="194" t="s">
        <v>240</v>
      </c>
      <c r="E2030" s="195" t="s">
        <v>1911</v>
      </c>
      <c r="F2030" s="196" t="s">
        <v>1912</v>
      </c>
      <c r="G2030" s="197" t="s">
        <v>375</v>
      </c>
      <c r="H2030" s="198">
        <v>11.304</v>
      </c>
      <c r="I2030" s="199"/>
      <c r="J2030" s="200">
        <f>ROUND(I2030*H2030,2)</f>
        <v>0</v>
      </c>
      <c r="K2030" s="196" t="s">
        <v>20</v>
      </c>
      <c r="L2030" s="55"/>
      <c r="M2030" s="201" t="s">
        <v>20</v>
      </c>
      <c r="N2030" s="202" t="s">
        <v>44</v>
      </c>
      <c r="O2030" s="36"/>
      <c r="P2030" s="203">
        <f>O2030*H2030</f>
        <v>0</v>
      </c>
      <c r="Q2030" s="203">
        <v>9.4699999999999993E-3</v>
      </c>
      <c r="R2030" s="203">
        <f>Q2030*H2030</f>
        <v>0.10704888</v>
      </c>
      <c r="S2030" s="203">
        <v>0</v>
      </c>
      <c r="T2030" s="204">
        <f>S2030*H2030</f>
        <v>0</v>
      </c>
      <c r="AR2030" s="18" t="s">
        <v>245</v>
      </c>
      <c r="AT2030" s="18" t="s">
        <v>240</v>
      </c>
      <c r="AU2030" s="18" t="s">
        <v>261</v>
      </c>
      <c r="AY2030" s="18" t="s">
        <v>238</v>
      </c>
      <c r="BE2030" s="205">
        <f>IF(N2030="základní",J2030,0)</f>
        <v>0</v>
      </c>
      <c r="BF2030" s="205">
        <f>IF(N2030="snížená",J2030,0)</f>
        <v>0</v>
      </c>
      <c r="BG2030" s="205">
        <f>IF(N2030="zákl. přenesená",J2030,0)</f>
        <v>0</v>
      </c>
      <c r="BH2030" s="205">
        <f>IF(N2030="sníž. přenesená",J2030,0)</f>
        <v>0</v>
      </c>
      <c r="BI2030" s="205">
        <f>IF(N2030="nulová",J2030,0)</f>
        <v>0</v>
      </c>
      <c r="BJ2030" s="18" t="s">
        <v>22</v>
      </c>
      <c r="BK2030" s="205">
        <f>ROUND(I2030*H2030,2)</f>
        <v>0</v>
      </c>
      <c r="BL2030" s="18" t="s">
        <v>245</v>
      </c>
      <c r="BM2030" s="18" t="s">
        <v>1913</v>
      </c>
    </row>
    <row r="2031" spans="2:65" s="12" customFormat="1" ht="27">
      <c r="B2031" s="206"/>
      <c r="C2031" s="207"/>
      <c r="D2031" s="208" t="s">
        <v>247</v>
      </c>
      <c r="E2031" s="209" t="s">
        <v>20</v>
      </c>
      <c r="F2031" s="210" t="s">
        <v>1780</v>
      </c>
      <c r="G2031" s="207"/>
      <c r="H2031" s="211" t="s">
        <v>20</v>
      </c>
      <c r="I2031" s="212"/>
      <c r="J2031" s="207"/>
      <c r="K2031" s="207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247</v>
      </c>
      <c r="AU2031" s="217" t="s">
        <v>261</v>
      </c>
      <c r="AV2031" s="12" t="s">
        <v>22</v>
      </c>
      <c r="AW2031" s="12" t="s">
        <v>37</v>
      </c>
      <c r="AX2031" s="12" t="s">
        <v>73</v>
      </c>
      <c r="AY2031" s="217" t="s">
        <v>238</v>
      </c>
    </row>
    <row r="2032" spans="2:65" s="12" customFormat="1" ht="13.5">
      <c r="B2032" s="206"/>
      <c r="C2032" s="207"/>
      <c r="D2032" s="208" t="s">
        <v>247</v>
      </c>
      <c r="E2032" s="209" t="s">
        <v>20</v>
      </c>
      <c r="F2032" s="210" t="s">
        <v>249</v>
      </c>
      <c r="G2032" s="207"/>
      <c r="H2032" s="211" t="s">
        <v>20</v>
      </c>
      <c r="I2032" s="212"/>
      <c r="J2032" s="207"/>
      <c r="K2032" s="207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247</v>
      </c>
      <c r="AU2032" s="217" t="s">
        <v>261</v>
      </c>
      <c r="AV2032" s="12" t="s">
        <v>22</v>
      </c>
      <c r="AW2032" s="12" t="s">
        <v>37</v>
      </c>
      <c r="AX2032" s="12" t="s">
        <v>73</v>
      </c>
      <c r="AY2032" s="217" t="s">
        <v>238</v>
      </c>
    </row>
    <row r="2033" spans="2:65" s="12" customFormat="1" ht="13.5">
      <c r="B2033" s="206"/>
      <c r="C2033" s="207"/>
      <c r="D2033" s="208" t="s">
        <v>247</v>
      </c>
      <c r="E2033" s="209" t="s">
        <v>20</v>
      </c>
      <c r="F2033" s="210" t="s">
        <v>1914</v>
      </c>
      <c r="G2033" s="207"/>
      <c r="H2033" s="211" t="s">
        <v>20</v>
      </c>
      <c r="I2033" s="212"/>
      <c r="J2033" s="207"/>
      <c r="K2033" s="207"/>
      <c r="L2033" s="213"/>
      <c r="M2033" s="214"/>
      <c r="N2033" s="215"/>
      <c r="O2033" s="215"/>
      <c r="P2033" s="215"/>
      <c r="Q2033" s="215"/>
      <c r="R2033" s="215"/>
      <c r="S2033" s="215"/>
      <c r="T2033" s="216"/>
      <c r="AT2033" s="217" t="s">
        <v>247</v>
      </c>
      <c r="AU2033" s="217" t="s">
        <v>261</v>
      </c>
      <c r="AV2033" s="12" t="s">
        <v>22</v>
      </c>
      <c r="AW2033" s="12" t="s">
        <v>37</v>
      </c>
      <c r="AX2033" s="12" t="s">
        <v>73</v>
      </c>
      <c r="AY2033" s="217" t="s">
        <v>238</v>
      </c>
    </row>
    <row r="2034" spans="2:65" s="12" customFormat="1" ht="13.5">
      <c r="B2034" s="206"/>
      <c r="C2034" s="207"/>
      <c r="D2034" s="208" t="s">
        <v>247</v>
      </c>
      <c r="E2034" s="209" t="s">
        <v>20</v>
      </c>
      <c r="F2034" s="210" t="s">
        <v>1915</v>
      </c>
      <c r="G2034" s="207"/>
      <c r="H2034" s="211" t="s">
        <v>20</v>
      </c>
      <c r="I2034" s="212"/>
      <c r="J2034" s="207"/>
      <c r="K2034" s="207"/>
      <c r="L2034" s="213"/>
      <c r="M2034" s="214"/>
      <c r="N2034" s="215"/>
      <c r="O2034" s="215"/>
      <c r="P2034" s="215"/>
      <c r="Q2034" s="215"/>
      <c r="R2034" s="215"/>
      <c r="S2034" s="215"/>
      <c r="T2034" s="216"/>
      <c r="AT2034" s="217" t="s">
        <v>247</v>
      </c>
      <c r="AU2034" s="217" t="s">
        <v>261</v>
      </c>
      <c r="AV2034" s="12" t="s">
        <v>22</v>
      </c>
      <c r="AW2034" s="12" t="s">
        <v>37</v>
      </c>
      <c r="AX2034" s="12" t="s">
        <v>73</v>
      </c>
      <c r="AY2034" s="217" t="s">
        <v>238</v>
      </c>
    </row>
    <row r="2035" spans="2:65" s="13" customFormat="1" ht="13.5">
      <c r="B2035" s="218"/>
      <c r="C2035" s="219"/>
      <c r="D2035" s="220" t="s">
        <v>247</v>
      </c>
      <c r="E2035" s="221" t="s">
        <v>20</v>
      </c>
      <c r="F2035" s="222" t="s">
        <v>1916</v>
      </c>
      <c r="G2035" s="219"/>
      <c r="H2035" s="223">
        <v>11.304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" customFormat="1" ht="31.5" customHeight="1">
      <c r="B2036" s="35"/>
      <c r="C2036" s="233" t="s">
        <v>1917</v>
      </c>
      <c r="D2036" s="233" t="s">
        <v>478</v>
      </c>
      <c r="E2036" s="234" t="s">
        <v>1918</v>
      </c>
      <c r="F2036" s="235" t="s">
        <v>1919</v>
      </c>
      <c r="G2036" s="236" t="s">
        <v>375</v>
      </c>
      <c r="H2036" s="237">
        <v>12.433999999999999</v>
      </c>
      <c r="I2036" s="238"/>
      <c r="J2036" s="239">
        <f>ROUND(I2036*H2036,2)</f>
        <v>0</v>
      </c>
      <c r="K2036" s="235" t="s">
        <v>20</v>
      </c>
      <c r="L2036" s="240"/>
      <c r="M2036" s="241" t="s">
        <v>20</v>
      </c>
      <c r="N2036" s="242" t="s">
        <v>44</v>
      </c>
      <c r="O2036" s="36"/>
      <c r="P2036" s="203">
        <f>O2036*H2036</f>
        <v>0</v>
      </c>
      <c r="Q2036" s="203">
        <v>1.9E-2</v>
      </c>
      <c r="R2036" s="203">
        <f>Q2036*H2036</f>
        <v>0.23624599999999998</v>
      </c>
      <c r="S2036" s="203">
        <v>0</v>
      </c>
      <c r="T2036" s="204">
        <f>S2036*H2036</f>
        <v>0</v>
      </c>
      <c r="AR2036" s="18" t="s">
        <v>304</v>
      </c>
      <c r="AT2036" s="18" t="s">
        <v>478</v>
      </c>
      <c r="AU2036" s="18" t="s">
        <v>261</v>
      </c>
      <c r="AY2036" s="18" t="s">
        <v>238</v>
      </c>
      <c r="BE2036" s="205">
        <f>IF(N2036="základní",J2036,0)</f>
        <v>0</v>
      </c>
      <c r="BF2036" s="205">
        <f>IF(N2036="snížená",J2036,0)</f>
        <v>0</v>
      </c>
      <c r="BG2036" s="205">
        <f>IF(N2036="zákl. přenesená",J2036,0)</f>
        <v>0</v>
      </c>
      <c r="BH2036" s="205">
        <f>IF(N2036="sníž. přenesená",J2036,0)</f>
        <v>0</v>
      </c>
      <c r="BI2036" s="205">
        <f>IF(N2036="nulová",J2036,0)</f>
        <v>0</v>
      </c>
      <c r="BJ2036" s="18" t="s">
        <v>22</v>
      </c>
      <c r="BK2036" s="205">
        <f>ROUND(I2036*H2036,2)</f>
        <v>0</v>
      </c>
      <c r="BL2036" s="18" t="s">
        <v>245</v>
      </c>
      <c r="BM2036" s="18" t="s">
        <v>1920</v>
      </c>
    </row>
    <row r="2037" spans="2:65" s="13" customFormat="1" ht="13.5">
      <c r="B2037" s="218"/>
      <c r="C2037" s="219"/>
      <c r="D2037" s="208" t="s">
        <v>247</v>
      </c>
      <c r="E2037" s="230" t="s">
        <v>20</v>
      </c>
      <c r="F2037" s="231" t="s">
        <v>1921</v>
      </c>
      <c r="G2037" s="219"/>
      <c r="H2037" s="232">
        <v>11.304</v>
      </c>
      <c r="I2037" s="224"/>
      <c r="J2037" s="219"/>
      <c r="K2037" s="219"/>
      <c r="L2037" s="225"/>
      <c r="M2037" s="226"/>
      <c r="N2037" s="227"/>
      <c r="O2037" s="227"/>
      <c r="P2037" s="227"/>
      <c r="Q2037" s="227"/>
      <c r="R2037" s="227"/>
      <c r="S2037" s="227"/>
      <c r="T2037" s="228"/>
      <c r="AT2037" s="229" t="s">
        <v>247</v>
      </c>
      <c r="AU2037" s="229" t="s">
        <v>261</v>
      </c>
      <c r="AV2037" s="13" t="s">
        <v>81</v>
      </c>
      <c r="AW2037" s="13" t="s">
        <v>37</v>
      </c>
      <c r="AX2037" s="13" t="s">
        <v>73</v>
      </c>
      <c r="AY2037" s="229" t="s">
        <v>238</v>
      </c>
    </row>
    <row r="2038" spans="2:65" s="13" customFormat="1" ht="13.5">
      <c r="B2038" s="218"/>
      <c r="C2038" s="219"/>
      <c r="D2038" s="220" t="s">
        <v>247</v>
      </c>
      <c r="E2038" s="219"/>
      <c r="F2038" s="222" t="s">
        <v>1922</v>
      </c>
      <c r="G2038" s="219"/>
      <c r="H2038" s="223">
        <v>12.433999999999999</v>
      </c>
      <c r="I2038" s="224"/>
      <c r="J2038" s="219"/>
      <c r="K2038" s="219"/>
      <c r="L2038" s="225"/>
      <c r="M2038" s="226"/>
      <c r="N2038" s="227"/>
      <c r="O2038" s="227"/>
      <c r="P2038" s="227"/>
      <c r="Q2038" s="227"/>
      <c r="R2038" s="227"/>
      <c r="S2038" s="227"/>
      <c r="T2038" s="228"/>
      <c r="AT2038" s="229" t="s">
        <v>247</v>
      </c>
      <c r="AU2038" s="229" t="s">
        <v>261</v>
      </c>
      <c r="AV2038" s="13" t="s">
        <v>81</v>
      </c>
      <c r="AW2038" s="13" t="s">
        <v>4</v>
      </c>
      <c r="AX2038" s="13" t="s">
        <v>22</v>
      </c>
      <c r="AY2038" s="229" t="s">
        <v>238</v>
      </c>
    </row>
    <row r="2039" spans="2:65" s="1" customFormat="1" ht="31.5" customHeight="1">
      <c r="B2039" s="35"/>
      <c r="C2039" s="194" t="s">
        <v>1923</v>
      </c>
      <c r="D2039" s="194" t="s">
        <v>240</v>
      </c>
      <c r="E2039" s="195" t="s">
        <v>1924</v>
      </c>
      <c r="F2039" s="196" t="s">
        <v>1925</v>
      </c>
      <c r="G2039" s="197" t="s">
        <v>375</v>
      </c>
      <c r="H2039" s="198">
        <v>418.28899999999999</v>
      </c>
      <c r="I2039" s="199"/>
      <c r="J2039" s="200">
        <f>ROUND(I2039*H2039,2)</f>
        <v>0</v>
      </c>
      <c r="K2039" s="196" t="s">
        <v>244</v>
      </c>
      <c r="L2039" s="55"/>
      <c r="M2039" s="201" t="s">
        <v>20</v>
      </c>
      <c r="N2039" s="202" t="s">
        <v>44</v>
      </c>
      <c r="O2039" s="36"/>
      <c r="P2039" s="203">
        <f>O2039*H2039</f>
        <v>0</v>
      </c>
      <c r="Q2039" s="203">
        <v>6.0000000000000002E-5</v>
      </c>
      <c r="R2039" s="203">
        <f>Q2039*H2039</f>
        <v>2.5097339999999999E-2</v>
      </c>
      <c r="S2039" s="203">
        <v>0</v>
      </c>
      <c r="T2039" s="204">
        <f>S2039*H2039</f>
        <v>0</v>
      </c>
      <c r="AR2039" s="18" t="s">
        <v>245</v>
      </c>
      <c r="AT2039" s="18" t="s">
        <v>240</v>
      </c>
      <c r="AU2039" s="18" t="s">
        <v>261</v>
      </c>
      <c r="AY2039" s="18" t="s">
        <v>238</v>
      </c>
      <c r="BE2039" s="205">
        <f>IF(N2039="základní",J2039,0)</f>
        <v>0</v>
      </c>
      <c r="BF2039" s="205">
        <f>IF(N2039="snížená",J2039,0)</f>
        <v>0</v>
      </c>
      <c r="BG2039" s="205">
        <f>IF(N2039="zákl. přenesená",J2039,0)</f>
        <v>0</v>
      </c>
      <c r="BH2039" s="205">
        <f>IF(N2039="sníž. přenesená",J2039,0)</f>
        <v>0</v>
      </c>
      <c r="BI2039" s="205">
        <f>IF(N2039="nulová",J2039,0)</f>
        <v>0</v>
      </c>
      <c r="BJ2039" s="18" t="s">
        <v>22</v>
      </c>
      <c r="BK2039" s="205">
        <f>ROUND(I2039*H2039,2)</f>
        <v>0</v>
      </c>
      <c r="BL2039" s="18" t="s">
        <v>245</v>
      </c>
      <c r="BM2039" s="18" t="s">
        <v>1926</v>
      </c>
    </row>
    <row r="2040" spans="2:65" s="13" customFormat="1" ht="13.5">
      <c r="B2040" s="218"/>
      <c r="C2040" s="219"/>
      <c r="D2040" s="208" t="s">
        <v>247</v>
      </c>
      <c r="E2040" s="230" t="s">
        <v>20</v>
      </c>
      <c r="F2040" s="231" t="s">
        <v>1927</v>
      </c>
      <c r="G2040" s="219"/>
      <c r="H2040" s="232">
        <v>84.15</v>
      </c>
      <c r="I2040" s="224"/>
      <c r="J2040" s="219"/>
      <c r="K2040" s="219"/>
      <c r="L2040" s="225"/>
      <c r="M2040" s="226"/>
      <c r="N2040" s="227"/>
      <c r="O2040" s="227"/>
      <c r="P2040" s="227"/>
      <c r="Q2040" s="227"/>
      <c r="R2040" s="227"/>
      <c r="S2040" s="227"/>
      <c r="T2040" s="228"/>
      <c r="AT2040" s="229" t="s">
        <v>247</v>
      </c>
      <c r="AU2040" s="229" t="s">
        <v>261</v>
      </c>
      <c r="AV2040" s="13" t="s">
        <v>81</v>
      </c>
      <c r="AW2040" s="13" t="s">
        <v>37</v>
      </c>
      <c r="AX2040" s="13" t="s">
        <v>73</v>
      </c>
      <c r="AY2040" s="229" t="s">
        <v>238</v>
      </c>
    </row>
    <row r="2041" spans="2:65" s="13" customFormat="1" ht="13.5">
      <c r="B2041" s="218"/>
      <c r="C2041" s="219"/>
      <c r="D2041" s="208" t="s">
        <v>247</v>
      </c>
      <c r="E2041" s="230" t="s">
        <v>20</v>
      </c>
      <c r="F2041" s="231" t="s">
        <v>1928</v>
      </c>
      <c r="G2041" s="219"/>
      <c r="H2041" s="232">
        <v>322.83499999999998</v>
      </c>
      <c r="I2041" s="224"/>
      <c r="J2041" s="219"/>
      <c r="K2041" s="219"/>
      <c r="L2041" s="225"/>
      <c r="M2041" s="226"/>
      <c r="N2041" s="227"/>
      <c r="O2041" s="227"/>
      <c r="P2041" s="227"/>
      <c r="Q2041" s="227"/>
      <c r="R2041" s="227"/>
      <c r="S2041" s="227"/>
      <c r="T2041" s="228"/>
      <c r="AT2041" s="229" t="s">
        <v>247</v>
      </c>
      <c r="AU2041" s="229" t="s">
        <v>261</v>
      </c>
      <c r="AV2041" s="13" t="s">
        <v>81</v>
      </c>
      <c r="AW2041" s="13" t="s">
        <v>37</v>
      </c>
      <c r="AX2041" s="13" t="s">
        <v>73</v>
      </c>
      <c r="AY2041" s="229" t="s">
        <v>238</v>
      </c>
    </row>
    <row r="2042" spans="2:65" s="13" customFormat="1" ht="13.5">
      <c r="B2042" s="218"/>
      <c r="C2042" s="219"/>
      <c r="D2042" s="220" t="s">
        <v>247</v>
      </c>
      <c r="E2042" s="221" t="s">
        <v>20</v>
      </c>
      <c r="F2042" s="222" t="s">
        <v>1929</v>
      </c>
      <c r="G2042" s="219"/>
      <c r="H2042" s="223">
        <v>11.304</v>
      </c>
      <c r="I2042" s="224"/>
      <c r="J2042" s="219"/>
      <c r="K2042" s="219"/>
      <c r="L2042" s="225"/>
      <c r="M2042" s="226"/>
      <c r="N2042" s="227"/>
      <c r="O2042" s="227"/>
      <c r="P2042" s="227"/>
      <c r="Q2042" s="227"/>
      <c r="R2042" s="227"/>
      <c r="S2042" s="227"/>
      <c r="T2042" s="228"/>
      <c r="AT2042" s="229" t="s">
        <v>247</v>
      </c>
      <c r="AU2042" s="229" t="s">
        <v>261</v>
      </c>
      <c r="AV2042" s="13" t="s">
        <v>81</v>
      </c>
      <c r="AW2042" s="13" t="s">
        <v>37</v>
      </c>
      <c r="AX2042" s="13" t="s">
        <v>73</v>
      </c>
      <c r="AY2042" s="229" t="s">
        <v>238</v>
      </c>
    </row>
    <row r="2043" spans="2:65" s="1" customFormat="1" ht="22.5" customHeight="1">
      <c r="B2043" s="35"/>
      <c r="C2043" s="194" t="s">
        <v>1930</v>
      </c>
      <c r="D2043" s="194" t="s">
        <v>240</v>
      </c>
      <c r="E2043" s="195" t="s">
        <v>1931</v>
      </c>
      <c r="F2043" s="196" t="s">
        <v>1932</v>
      </c>
      <c r="G2043" s="197" t="s">
        <v>375</v>
      </c>
      <c r="H2043" s="198">
        <v>191.06299999999999</v>
      </c>
      <c r="I2043" s="199"/>
      <c r="J2043" s="200">
        <f>ROUND(I2043*H2043,2)</f>
        <v>0</v>
      </c>
      <c r="K2043" s="196" t="s">
        <v>244</v>
      </c>
      <c r="L2043" s="55"/>
      <c r="M2043" s="201" t="s">
        <v>20</v>
      </c>
      <c r="N2043" s="202" t="s">
        <v>44</v>
      </c>
      <c r="O2043" s="36"/>
      <c r="P2043" s="203">
        <f>O2043*H2043</f>
        <v>0</v>
      </c>
      <c r="Q2043" s="203">
        <v>4.8900000000000002E-3</v>
      </c>
      <c r="R2043" s="203">
        <f>Q2043*H2043</f>
        <v>0.93429806999999998</v>
      </c>
      <c r="S2043" s="203">
        <v>0</v>
      </c>
      <c r="T2043" s="204">
        <f>S2043*H2043</f>
        <v>0</v>
      </c>
      <c r="AR2043" s="18" t="s">
        <v>245</v>
      </c>
      <c r="AT2043" s="18" t="s">
        <v>240</v>
      </c>
      <c r="AU2043" s="18" t="s">
        <v>261</v>
      </c>
      <c r="AY2043" s="18" t="s">
        <v>238</v>
      </c>
      <c r="BE2043" s="205">
        <f>IF(N2043="základní",J2043,0)</f>
        <v>0</v>
      </c>
      <c r="BF2043" s="205">
        <f>IF(N2043="snížená",J2043,0)</f>
        <v>0</v>
      </c>
      <c r="BG2043" s="205">
        <f>IF(N2043="zákl. přenesená",J2043,0)</f>
        <v>0</v>
      </c>
      <c r="BH2043" s="205">
        <f>IF(N2043="sníž. přenesená",J2043,0)</f>
        <v>0</v>
      </c>
      <c r="BI2043" s="205">
        <f>IF(N2043="nulová",J2043,0)</f>
        <v>0</v>
      </c>
      <c r="BJ2043" s="18" t="s">
        <v>22</v>
      </c>
      <c r="BK2043" s="205">
        <f>ROUND(I2043*H2043,2)</f>
        <v>0</v>
      </c>
      <c r="BL2043" s="18" t="s">
        <v>245</v>
      </c>
      <c r="BM2043" s="18" t="s">
        <v>1933</v>
      </c>
    </row>
    <row r="2044" spans="2:65" s="12" customFormat="1" ht="27">
      <c r="B2044" s="206"/>
      <c r="C2044" s="207"/>
      <c r="D2044" s="208" t="s">
        <v>247</v>
      </c>
      <c r="E2044" s="209" t="s">
        <v>20</v>
      </c>
      <c r="F2044" s="210" t="s">
        <v>1780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249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1934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1935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2" customFormat="1" ht="13.5">
      <c r="B2048" s="206"/>
      <c r="C2048" s="207"/>
      <c r="D2048" s="208" t="s">
        <v>247</v>
      </c>
      <c r="E2048" s="209" t="s">
        <v>20</v>
      </c>
      <c r="F2048" s="210" t="s">
        <v>249</v>
      </c>
      <c r="G2048" s="207"/>
      <c r="H2048" s="211" t="s">
        <v>20</v>
      </c>
      <c r="I2048" s="212"/>
      <c r="J2048" s="207"/>
      <c r="K2048" s="207"/>
      <c r="L2048" s="213"/>
      <c r="M2048" s="214"/>
      <c r="N2048" s="215"/>
      <c r="O2048" s="215"/>
      <c r="P2048" s="215"/>
      <c r="Q2048" s="215"/>
      <c r="R2048" s="215"/>
      <c r="S2048" s="215"/>
      <c r="T2048" s="216"/>
      <c r="AT2048" s="217" t="s">
        <v>247</v>
      </c>
      <c r="AU2048" s="217" t="s">
        <v>261</v>
      </c>
      <c r="AV2048" s="12" t="s">
        <v>22</v>
      </c>
      <c r="AW2048" s="12" t="s">
        <v>37</v>
      </c>
      <c r="AX2048" s="12" t="s">
        <v>73</v>
      </c>
      <c r="AY2048" s="217" t="s">
        <v>238</v>
      </c>
    </row>
    <row r="2049" spans="2:65" s="12" customFormat="1" ht="13.5">
      <c r="B2049" s="206"/>
      <c r="C2049" s="207"/>
      <c r="D2049" s="208" t="s">
        <v>247</v>
      </c>
      <c r="E2049" s="209" t="s">
        <v>20</v>
      </c>
      <c r="F2049" s="210" t="s">
        <v>1936</v>
      </c>
      <c r="G2049" s="207"/>
      <c r="H2049" s="211" t="s">
        <v>20</v>
      </c>
      <c r="I2049" s="212"/>
      <c r="J2049" s="207"/>
      <c r="K2049" s="207"/>
      <c r="L2049" s="213"/>
      <c r="M2049" s="214"/>
      <c r="N2049" s="215"/>
      <c r="O2049" s="215"/>
      <c r="P2049" s="215"/>
      <c r="Q2049" s="215"/>
      <c r="R2049" s="215"/>
      <c r="S2049" s="215"/>
      <c r="T2049" s="216"/>
      <c r="AT2049" s="217" t="s">
        <v>247</v>
      </c>
      <c r="AU2049" s="217" t="s">
        <v>261</v>
      </c>
      <c r="AV2049" s="12" t="s">
        <v>22</v>
      </c>
      <c r="AW2049" s="12" t="s">
        <v>37</v>
      </c>
      <c r="AX2049" s="12" t="s">
        <v>73</v>
      </c>
      <c r="AY2049" s="217" t="s">
        <v>238</v>
      </c>
    </row>
    <row r="2050" spans="2:65" s="12" customFormat="1" ht="13.5">
      <c r="B2050" s="206"/>
      <c r="C2050" s="207"/>
      <c r="D2050" s="208" t="s">
        <v>247</v>
      </c>
      <c r="E2050" s="209" t="s">
        <v>20</v>
      </c>
      <c r="F2050" s="210" t="s">
        <v>1783</v>
      </c>
      <c r="G2050" s="207"/>
      <c r="H2050" s="211" t="s">
        <v>20</v>
      </c>
      <c r="I2050" s="212"/>
      <c r="J2050" s="207"/>
      <c r="K2050" s="207"/>
      <c r="L2050" s="213"/>
      <c r="M2050" s="214"/>
      <c r="N2050" s="215"/>
      <c r="O2050" s="215"/>
      <c r="P2050" s="215"/>
      <c r="Q2050" s="215"/>
      <c r="R2050" s="215"/>
      <c r="S2050" s="215"/>
      <c r="T2050" s="216"/>
      <c r="AT2050" s="217" t="s">
        <v>247</v>
      </c>
      <c r="AU2050" s="217" t="s">
        <v>261</v>
      </c>
      <c r="AV2050" s="12" t="s">
        <v>22</v>
      </c>
      <c r="AW2050" s="12" t="s">
        <v>37</v>
      </c>
      <c r="AX2050" s="12" t="s">
        <v>73</v>
      </c>
      <c r="AY2050" s="217" t="s">
        <v>238</v>
      </c>
    </row>
    <row r="2051" spans="2:65" s="13" customFormat="1" ht="13.5">
      <c r="B2051" s="218"/>
      <c r="C2051" s="219"/>
      <c r="D2051" s="208" t="s">
        <v>247</v>
      </c>
      <c r="E2051" s="230" t="s">
        <v>20</v>
      </c>
      <c r="F2051" s="231" t="s">
        <v>1937</v>
      </c>
      <c r="G2051" s="219"/>
      <c r="H2051" s="232">
        <v>4.37</v>
      </c>
      <c r="I2051" s="224"/>
      <c r="J2051" s="219"/>
      <c r="K2051" s="219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247</v>
      </c>
      <c r="AU2051" s="229" t="s">
        <v>261</v>
      </c>
      <c r="AV2051" s="13" t="s">
        <v>81</v>
      </c>
      <c r="AW2051" s="13" t="s">
        <v>37</v>
      </c>
      <c r="AX2051" s="13" t="s">
        <v>73</v>
      </c>
      <c r="AY2051" s="229" t="s">
        <v>238</v>
      </c>
    </row>
    <row r="2052" spans="2:65" s="13" customFormat="1" ht="13.5">
      <c r="B2052" s="218"/>
      <c r="C2052" s="219"/>
      <c r="D2052" s="208" t="s">
        <v>247</v>
      </c>
      <c r="E2052" s="230" t="s">
        <v>20</v>
      </c>
      <c r="F2052" s="231" t="s">
        <v>1938</v>
      </c>
      <c r="G2052" s="219"/>
      <c r="H2052" s="232">
        <v>17.88</v>
      </c>
      <c r="I2052" s="224"/>
      <c r="J2052" s="219"/>
      <c r="K2052" s="219"/>
      <c r="L2052" s="225"/>
      <c r="M2052" s="226"/>
      <c r="N2052" s="227"/>
      <c r="O2052" s="227"/>
      <c r="P2052" s="227"/>
      <c r="Q2052" s="227"/>
      <c r="R2052" s="227"/>
      <c r="S2052" s="227"/>
      <c r="T2052" s="228"/>
      <c r="AT2052" s="229" t="s">
        <v>247</v>
      </c>
      <c r="AU2052" s="229" t="s">
        <v>261</v>
      </c>
      <c r="AV2052" s="13" t="s">
        <v>81</v>
      </c>
      <c r="AW2052" s="13" t="s">
        <v>37</v>
      </c>
      <c r="AX2052" s="13" t="s">
        <v>73</v>
      </c>
      <c r="AY2052" s="229" t="s">
        <v>238</v>
      </c>
    </row>
    <row r="2053" spans="2:65" s="13" customFormat="1" ht="13.5">
      <c r="B2053" s="218"/>
      <c r="C2053" s="219"/>
      <c r="D2053" s="208" t="s">
        <v>247</v>
      </c>
      <c r="E2053" s="230" t="s">
        <v>20</v>
      </c>
      <c r="F2053" s="231" t="s">
        <v>1939</v>
      </c>
      <c r="G2053" s="219"/>
      <c r="H2053" s="232">
        <v>5.66</v>
      </c>
      <c r="I2053" s="224"/>
      <c r="J2053" s="219"/>
      <c r="K2053" s="219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247</v>
      </c>
      <c r="AU2053" s="229" t="s">
        <v>261</v>
      </c>
      <c r="AV2053" s="13" t="s">
        <v>81</v>
      </c>
      <c r="AW2053" s="13" t="s">
        <v>37</v>
      </c>
      <c r="AX2053" s="13" t="s">
        <v>73</v>
      </c>
      <c r="AY2053" s="229" t="s">
        <v>238</v>
      </c>
    </row>
    <row r="2054" spans="2:65" s="12" customFormat="1" ht="13.5">
      <c r="B2054" s="206"/>
      <c r="C2054" s="207"/>
      <c r="D2054" s="208" t="s">
        <v>247</v>
      </c>
      <c r="E2054" s="209" t="s">
        <v>20</v>
      </c>
      <c r="F2054" s="210" t="s">
        <v>1819</v>
      </c>
      <c r="G2054" s="207"/>
      <c r="H2054" s="211" t="s">
        <v>20</v>
      </c>
      <c r="I2054" s="212"/>
      <c r="J2054" s="207"/>
      <c r="K2054" s="207"/>
      <c r="L2054" s="213"/>
      <c r="M2054" s="214"/>
      <c r="N2054" s="215"/>
      <c r="O2054" s="215"/>
      <c r="P2054" s="215"/>
      <c r="Q2054" s="215"/>
      <c r="R2054" s="215"/>
      <c r="S2054" s="215"/>
      <c r="T2054" s="216"/>
      <c r="AT2054" s="217" t="s">
        <v>247</v>
      </c>
      <c r="AU2054" s="217" t="s">
        <v>261</v>
      </c>
      <c r="AV2054" s="12" t="s">
        <v>22</v>
      </c>
      <c r="AW2054" s="12" t="s">
        <v>37</v>
      </c>
      <c r="AX2054" s="12" t="s">
        <v>73</v>
      </c>
      <c r="AY2054" s="217" t="s">
        <v>238</v>
      </c>
    </row>
    <row r="2055" spans="2:65" s="13" customFormat="1" ht="13.5">
      <c r="B2055" s="218"/>
      <c r="C2055" s="219"/>
      <c r="D2055" s="208" t="s">
        <v>247</v>
      </c>
      <c r="E2055" s="230" t="s">
        <v>20</v>
      </c>
      <c r="F2055" s="231" t="s">
        <v>1940</v>
      </c>
      <c r="G2055" s="219"/>
      <c r="H2055" s="232">
        <v>23.472000000000001</v>
      </c>
      <c r="I2055" s="224"/>
      <c r="J2055" s="219"/>
      <c r="K2055" s="219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247</v>
      </c>
      <c r="AU2055" s="229" t="s">
        <v>261</v>
      </c>
      <c r="AV2055" s="13" t="s">
        <v>81</v>
      </c>
      <c r="AW2055" s="13" t="s">
        <v>37</v>
      </c>
      <c r="AX2055" s="13" t="s">
        <v>73</v>
      </c>
      <c r="AY2055" s="229" t="s">
        <v>238</v>
      </c>
    </row>
    <row r="2056" spans="2:65" s="12" customFormat="1" ht="13.5">
      <c r="B2056" s="206"/>
      <c r="C2056" s="207"/>
      <c r="D2056" s="208" t="s">
        <v>247</v>
      </c>
      <c r="E2056" s="209" t="s">
        <v>20</v>
      </c>
      <c r="F2056" s="210" t="s">
        <v>1824</v>
      </c>
      <c r="G2056" s="207"/>
      <c r="H2056" s="211" t="s">
        <v>20</v>
      </c>
      <c r="I2056" s="212"/>
      <c r="J2056" s="207"/>
      <c r="K2056" s="207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247</v>
      </c>
      <c r="AU2056" s="217" t="s">
        <v>261</v>
      </c>
      <c r="AV2056" s="12" t="s">
        <v>22</v>
      </c>
      <c r="AW2056" s="12" t="s">
        <v>37</v>
      </c>
      <c r="AX2056" s="12" t="s">
        <v>73</v>
      </c>
      <c r="AY2056" s="217" t="s">
        <v>238</v>
      </c>
    </row>
    <row r="2057" spans="2:65" s="13" customFormat="1" ht="13.5">
      <c r="B2057" s="218"/>
      <c r="C2057" s="219"/>
      <c r="D2057" s="208" t="s">
        <v>247</v>
      </c>
      <c r="E2057" s="230" t="s">
        <v>20</v>
      </c>
      <c r="F2057" s="231" t="s">
        <v>1941</v>
      </c>
      <c r="G2057" s="219"/>
      <c r="H2057" s="232">
        <v>32.450000000000003</v>
      </c>
      <c r="I2057" s="224"/>
      <c r="J2057" s="219"/>
      <c r="K2057" s="219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247</v>
      </c>
      <c r="AU2057" s="229" t="s">
        <v>261</v>
      </c>
      <c r="AV2057" s="13" t="s">
        <v>81</v>
      </c>
      <c r="AW2057" s="13" t="s">
        <v>37</v>
      </c>
      <c r="AX2057" s="13" t="s">
        <v>73</v>
      </c>
      <c r="AY2057" s="229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1829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3" customFormat="1" ht="27">
      <c r="B2059" s="218"/>
      <c r="C2059" s="219"/>
      <c r="D2059" s="208" t="s">
        <v>247</v>
      </c>
      <c r="E2059" s="230" t="s">
        <v>20</v>
      </c>
      <c r="F2059" s="231" t="s">
        <v>1942</v>
      </c>
      <c r="G2059" s="219"/>
      <c r="H2059" s="232">
        <v>21.602</v>
      </c>
      <c r="I2059" s="224"/>
      <c r="J2059" s="219"/>
      <c r="K2059" s="219"/>
      <c r="L2059" s="225"/>
      <c r="M2059" s="226"/>
      <c r="N2059" s="227"/>
      <c r="O2059" s="227"/>
      <c r="P2059" s="227"/>
      <c r="Q2059" s="227"/>
      <c r="R2059" s="227"/>
      <c r="S2059" s="227"/>
      <c r="T2059" s="228"/>
      <c r="AT2059" s="229" t="s">
        <v>247</v>
      </c>
      <c r="AU2059" s="229" t="s">
        <v>261</v>
      </c>
      <c r="AV2059" s="13" t="s">
        <v>81</v>
      </c>
      <c r="AW2059" s="13" t="s">
        <v>37</v>
      </c>
      <c r="AX2059" s="13" t="s">
        <v>73</v>
      </c>
      <c r="AY2059" s="229" t="s">
        <v>238</v>
      </c>
    </row>
    <row r="2060" spans="2:65" s="12" customFormat="1" ht="13.5">
      <c r="B2060" s="206"/>
      <c r="C2060" s="207"/>
      <c r="D2060" s="208" t="s">
        <v>247</v>
      </c>
      <c r="E2060" s="209" t="s">
        <v>20</v>
      </c>
      <c r="F2060" s="210" t="s">
        <v>249</v>
      </c>
      <c r="G2060" s="207"/>
      <c r="H2060" s="211" t="s">
        <v>20</v>
      </c>
      <c r="I2060" s="212"/>
      <c r="J2060" s="207"/>
      <c r="K2060" s="207"/>
      <c r="L2060" s="213"/>
      <c r="M2060" s="214"/>
      <c r="N2060" s="215"/>
      <c r="O2060" s="215"/>
      <c r="P2060" s="215"/>
      <c r="Q2060" s="215"/>
      <c r="R2060" s="215"/>
      <c r="S2060" s="215"/>
      <c r="T2060" s="216"/>
      <c r="AT2060" s="217" t="s">
        <v>247</v>
      </c>
      <c r="AU2060" s="217" t="s">
        <v>261</v>
      </c>
      <c r="AV2060" s="12" t="s">
        <v>22</v>
      </c>
      <c r="AW2060" s="12" t="s">
        <v>37</v>
      </c>
      <c r="AX2060" s="12" t="s">
        <v>73</v>
      </c>
      <c r="AY2060" s="217" t="s">
        <v>238</v>
      </c>
    </row>
    <row r="2061" spans="2:65" s="12" customFormat="1" ht="13.5">
      <c r="B2061" s="206"/>
      <c r="C2061" s="207"/>
      <c r="D2061" s="208" t="s">
        <v>247</v>
      </c>
      <c r="E2061" s="209" t="s">
        <v>20</v>
      </c>
      <c r="F2061" s="210" t="s">
        <v>1943</v>
      </c>
      <c r="G2061" s="207"/>
      <c r="H2061" s="211" t="s">
        <v>20</v>
      </c>
      <c r="I2061" s="212"/>
      <c r="J2061" s="207"/>
      <c r="K2061" s="207"/>
      <c r="L2061" s="213"/>
      <c r="M2061" s="214"/>
      <c r="N2061" s="215"/>
      <c r="O2061" s="215"/>
      <c r="P2061" s="215"/>
      <c r="Q2061" s="215"/>
      <c r="R2061" s="215"/>
      <c r="S2061" s="215"/>
      <c r="T2061" s="216"/>
      <c r="AT2061" s="217" t="s">
        <v>247</v>
      </c>
      <c r="AU2061" s="217" t="s">
        <v>261</v>
      </c>
      <c r="AV2061" s="12" t="s">
        <v>22</v>
      </c>
      <c r="AW2061" s="12" t="s">
        <v>37</v>
      </c>
      <c r="AX2061" s="12" t="s">
        <v>73</v>
      </c>
      <c r="AY2061" s="217" t="s">
        <v>238</v>
      </c>
    </row>
    <row r="2062" spans="2:65" s="13" customFormat="1" ht="13.5">
      <c r="B2062" s="218"/>
      <c r="C2062" s="219"/>
      <c r="D2062" s="220" t="s">
        <v>247</v>
      </c>
      <c r="E2062" s="221" t="s">
        <v>20</v>
      </c>
      <c r="F2062" s="222" t="s">
        <v>1944</v>
      </c>
      <c r="G2062" s="219"/>
      <c r="H2062" s="223">
        <v>85.629000000000005</v>
      </c>
      <c r="I2062" s="224"/>
      <c r="J2062" s="219"/>
      <c r="K2062" s="219"/>
      <c r="L2062" s="225"/>
      <c r="M2062" s="226"/>
      <c r="N2062" s="227"/>
      <c r="O2062" s="227"/>
      <c r="P2062" s="227"/>
      <c r="Q2062" s="227"/>
      <c r="R2062" s="227"/>
      <c r="S2062" s="227"/>
      <c r="T2062" s="228"/>
      <c r="AT2062" s="229" t="s">
        <v>247</v>
      </c>
      <c r="AU2062" s="229" t="s">
        <v>261</v>
      </c>
      <c r="AV2062" s="13" t="s">
        <v>81</v>
      </c>
      <c r="AW2062" s="13" t="s">
        <v>37</v>
      </c>
      <c r="AX2062" s="13" t="s">
        <v>73</v>
      </c>
      <c r="AY2062" s="229" t="s">
        <v>238</v>
      </c>
    </row>
    <row r="2063" spans="2:65" s="1" customFormat="1" ht="31.5" customHeight="1">
      <c r="B2063" s="35"/>
      <c r="C2063" s="194" t="s">
        <v>1945</v>
      </c>
      <c r="D2063" s="194" t="s">
        <v>240</v>
      </c>
      <c r="E2063" s="195" t="s">
        <v>1946</v>
      </c>
      <c r="F2063" s="196" t="s">
        <v>1947</v>
      </c>
      <c r="G2063" s="197" t="s">
        <v>375</v>
      </c>
      <c r="H2063" s="198">
        <v>102.866</v>
      </c>
      <c r="I2063" s="199"/>
      <c r="J2063" s="200">
        <f>ROUND(I2063*H2063,2)</f>
        <v>0</v>
      </c>
      <c r="K2063" s="196" t="s">
        <v>20</v>
      </c>
      <c r="L2063" s="55"/>
      <c r="M2063" s="201" t="s">
        <v>20</v>
      </c>
      <c r="N2063" s="202" t="s">
        <v>44</v>
      </c>
      <c r="O2063" s="36"/>
      <c r="P2063" s="203">
        <f>O2063*H2063</f>
        <v>0</v>
      </c>
      <c r="Q2063" s="203">
        <v>7.0000000000000001E-3</v>
      </c>
      <c r="R2063" s="203">
        <f>Q2063*H2063</f>
        <v>0.72006199999999998</v>
      </c>
      <c r="S2063" s="203">
        <v>0</v>
      </c>
      <c r="T2063" s="204">
        <f>S2063*H2063</f>
        <v>0</v>
      </c>
      <c r="AR2063" s="18" t="s">
        <v>245</v>
      </c>
      <c r="AT2063" s="18" t="s">
        <v>240</v>
      </c>
      <c r="AU2063" s="18" t="s">
        <v>261</v>
      </c>
      <c r="AY2063" s="18" t="s">
        <v>238</v>
      </c>
      <c r="BE2063" s="205">
        <f>IF(N2063="základní",J2063,0)</f>
        <v>0</v>
      </c>
      <c r="BF2063" s="205">
        <f>IF(N2063="snížená",J2063,0)</f>
        <v>0</v>
      </c>
      <c r="BG2063" s="205">
        <f>IF(N2063="zákl. přenesená",J2063,0)</f>
        <v>0</v>
      </c>
      <c r="BH2063" s="205">
        <f>IF(N2063="sníž. přenesená",J2063,0)</f>
        <v>0</v>
      </c>
      <c r="BI2063" s="205">
        <f>IF(N2063="nulová",J2063,0)</f>
        <v>0</v>
      </c>
      <c r="BJ2063" s="18" t="s">
        <v>22</v>
      </c>
      <c r="BK2063" s="205">
        <f>ROUND(I2063*H2063,2)</f>
        <v>0</v>
      </c>
      <c r="BL2063" s="18" t="s">
        <v>245</v>
      </c>
      <c r="BM2063" s="18" t="s">
        <v>1948</v>
      </c>
    </row>
    <row r="2064" spans="2:65" s="12" customFormat="1" ht="27">
      <c r="B2064" s="206"/>
      <c r="C2064" s="207"/>
      <c r="D2064" s="208" t="s">
        <v>247</v>
      </c>
      <c r="E2064" s="209" t="s">
        <v>20</v>
      </c>
      <c r="F2064" s="210" t="s">
        <v>1780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2" customFormat="1" ht="13.5">
      <c r="B2065" s="206"/>
      <c r="C2065" s="207"/>
      <c r="D2065" s="208" t="s">
        <v>247</v>
      </c>
      <c r="E2065" s="209" t="s">
        <v>20</v>
      </c>
      <c r="F2065" s="210" t="s">
        <v>249</v>
      </c>
      <c r="G2065" s="207"/>
      <c r="H2065" s="211" t="s">
        <v>20</v>
      </c>
      <c r="I2065" s="212"/>
      <c r="J2065" s="207"/>
      <c r="K2065" s="207"/>
      <c r="L2065" s="213"/>
      <c r="M2065" s="214"/>
      <c r="N2065" s="215"/>
      <c r="O2065" s="215"/>
      <c r="P2065" s="215"/>
      <c r="Q2065" s="215"/>
      <c r="R2065" s="215"/>
      <c r="S2065" s="215"/>
      <c r="T2065" s="216"/>
      <c r="AT2065" s="217" t="s">
        <v>247</v>
      </c>
      <c r="AU2065" s="217" t="s">
        <v>261</v>
      </c>
      <c r="AV2065" s="12" t="s">
        <v>22</v>
      </c>
      <c r="AW2065" s="12" t="s">
        <v>37</v>
      </c>
      <c r="AX2065" s="12" t="s">
        <v>73</v>
      </c>
      <c r="AY2065" s="217" t="s">
        <v>238</v>
      </c>
    </row>
    <row r="2066" spans="2:65" s="12" customFormat="1" ht="13.5">
      <c r="B2066" s="206"/>
      <c r="C2066" s="207"/>
      <c r="D2066" s="208" t="s">
        <v>247</v>
      </c>
      <c r="E2066" s="209" t="s">
        <v>20</v>
      </c>
      <c r="F2066" s="210" t="s">
        <v>1949</v>
      </c>
      <c r="G2066" s="207"/>
      <c r="H2066" s="211" t="s">
        <v>20</v>
      </c>
      <c r="I2066" s="212"/>
      <c r="J2066" s="207"/>
      <c r="K2066" s="207"/>
      <c r="L2066" s="213"/>
      <c r="M2066" s="214"/>
      <c r="N2066" s="215"/>
      <c r="O2066" s="215"/>
      <c r="P2066" s="215"/>
      <c r="Q2066" s="215"/>
      <c r="R2066" s="215"/>
      <c r="S2066" s="215"/>
      <c r="T2066" s="216"/>
      <c r="AT2066" s="217" t="s">
        <v>247</v>
      </c>
      <c r="AU2066" s="217" t="s">
        <v>261</v>
      </c>
      <c r="AV2066" s="12" t="s">
        <v>22</v>
      </c>
      <c r="AW2066" s="12" t="s">
        <v>37</v>
      </c>
      <c r="AX2066" s="12" t="s">
        <v>73</v>
      </c>
      <c r="AY2066" s="217" t="s">
        <v>238</v>
      </c>
    </row>
    <row r="2067" spans="2:65" s="13" customFormat="1" ht="13.5">
      <c r="B2067" s="218"/>
      <c r="C2067" s="219"/>
      <c r="D2067" s="208" t="s">
        <v>247</v>
      </c>
      <c r="E2067" s="230" t="s">
        <v>20</v>
      </c>
      <c r="F2067" s="231" t="s">
        <v>1950</v>
      </c>
      <c r="G2067" s="219"/>
      <c r="H2067" s="232">
        <v>91.561999999999998</v>
      </c>
      <c r="I2067" s="224"/>
      <c r="J2067" s="219"/>
      <c r="K2067" s="219"/>
      <c r="L2067" s="225"/>
      <c r="M2067" s="226"/>
      <c r="N2067" s="227"/>
      <c r="O2067" s="227"/>
      <c r="P2067" s="227"/>
      <c r="Q2067" s="227"/>
      <c r="R2067" s="227"/>
      <c r="S2067" s="227"/>
      <c r="T2067" s="228"/>
      <c r="AT2067" s="229" t="s">
        <v>247</v>
      </c>
      <c r="AU2067" s="229" t="s">
        <v>261</v>
      </c>
      <c r="AV2067" s="13" t="s">
        <v>81</v>
      </c>
      <c r="AW2067" s="13" t="s">
        <v>37</v>
      </c>
      <c r="AX2067" s="13" t="s">
        <v>73</v>
      </c>
      <c r="AY2067" s="229" t="s">
        <v>238</v>
      </c>
    </row>
    <row r="2068" spans="2:65" s="13" customFormat="1" ht="13.5">
      <c r="B2068" s="218"/>
      <c r="C2068" s="219"/>
      <c r="D2068" s="220" t="s">
        <v>247</v>
      </c>
      <c r="E2068" s="221" t="s">
        <v>20</v>
      </c>
      <c r="F2068" s="222" t="s">
        <v>1951</v>
      </c>
      <c r="G2068" s="219"/>
      <c r="H2068" s="223">
        <v>11.304</v>
      </c>
      <c r="I2068" s="224"/>
      <c r="J2068" s="219"/>
      <c r="K2068" s="219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247</v>
      </c>
      <c r="AU2068" s="229" t="s">
        <v>261</v>
      </c>
      <c r="AV2068" s="13" t="s">
        <v>81</v>
      </c>
      <c r="AW2068" s="13" t="s">
        <v>37</v>
      </c>
      <c r="AX2068" s="13" t="s">
        <v>73</v>
      </c>
      <c r="AY2068" s="229" t="s">
        <v>238</v>
      </c>
    </row>
    <row r="2069" spans="2:65" s="1" customFormat="1" ht="31.5" customHeight="1">
      <c r="B2069" s="35"/>
      <c r="C2069" s="194" t="s">
        <v>1952</v>
      </c>
      <c r="D2069" s="194" t="s">
        <v>240</v>
      </c>
      <c r="E2069" s="195" t="s">
        <v>1953</v>
      </c>
      <c r="F2069" s="196" t="s">
        <v>1954</v>
      </c>
      <c r="G2069" s="197" t="s">
        <v>375</v>
      </c>
      <c r="H2069" s="198">
        <v>25</v>
      </c>
      <c r="I2069" s="199"/>
      <c r="J2069" s="200">
        <f>ROUND(I2069*H2069,2)</f>
        <v>0</v>
      </c>
      <c r="K2069" s="196" t="s">
        <v>20</v>
      </c>
      <c r="L2069" s="55"/>
      <c r="M2069" s="201" t="s">
        <v>20</v>
      </c>
      <c r="N2069" s="202" t="s">
        <v>44</v>
      </c>
      <c r="O2069" s="36"/>
      <c r="P2069" s="203">
        <f>O2069*H2069</f>
        <v>0</v>
      </c>
      <c r="Q2069" s="203">
        <v>7.0000000000000001E-3</v>
      </c>
      <c r="R2069" s="203">
        <f>Q2069*H2069</f>
        <v>0.17500000000000002</v>
      </c>
      <c r="S2069" s="203">
        <v>0</v>
      </c>
      <c r="T2069" s="204">
        <f>S2069*H2069</f>
        <v>0</v>
      </c>
      <c r="AR2069" s="18" t="s">
        <v>245</v>
      </c>
      <c r="AT2069" s="18" t="s">
        <v>240</v>
      </c>
      <c r="AU2069" s="18" t="s">
        <v>261</v>
      </c>
      <c r="AY2069" s="18" t="s">
        <v>238</v>
      </c>
      <c r="BE2069" s="205">
        <f>IF(N2069="základní",J2069,0)</f>
        <v>0</v>
      </c>
      <c r="BF2069" s="205">
        <f>IF(N2069="snížená",J2069,0)</f>
        <v>0</v>
      </c>
      <c r="BG2069" s="205">
        <f>IF(N2069="zákl. přenesená",J2069,0)</f>
        <v>0</v>
      </c>
      <c r="BH2069" s="205">
        <f>IF(N2069="sníž. přenesená",J2069,0)</f>
        <v>0</v>
      </c>
      <c r="BI2069" s="205">
        <f>IF(N2069="nulová",J2069,0)</f>
        <v>0</v>
      </c>
      <c r="BJ2069" s="18" t="s">
        <v>22</v>
      </c>
      <c r="BK2069" s="205">
        <f>ROUND(I2069*H2069,2)</f>
        <v>0</v>
      </c>
      <c r="BL2069" s="18" t="s">
        <v>245</v>
      </c>
      <c r="BM2069" s="18" t="s">
        <v>1955</v>
      </c>
    </row>
    <row r="2070" spans="2:65" s="12" customFormat="1" ht="27">
      <c r="B2070" s="206"/>
      <c r="C2070" s="207"/>
      <c r="D2070" s="208" t="s">
        <v>247</v>
      </c>
      <c r="E2070" s="209" t="s">
        <v>20</v>
      </c>
      <c r="F2070" s="210" t="s">
        <v>1780</v>
      </c>
      <c r="G2070" s="207"/>
      <c r="H2070" s="211" t="s">
        <v>20</v>
      </c>
      <c r="I2070" s="212"/>
      <c r="J2070" s="207"/>
      <c r="K2070" s="207"/>
      <c r="L2070" s="213"/>
      <c r="M2070" s="214"/>
      <c r="N2070" s="215"/>
      <c r="O2070" s="215"/>
      <c r="P2070" s="215"/>
      <c r="Q2070" s="215"/>
      <c r="R2070" s="215"/>
      <c r="S2070" s="215"/>
      <c r="T2070" s="216"/>
      <c r="AT2070" s="217" t="s">
        <v>247</v>
      </c>
      <c r="AU2070" s="217" t="s">
        <v>261</v>
      </c>
      <c r="AV2070" s="12" t="s">
        <v>22</v>
      </c>
      <c r="AW2070" s="12" t="s">
        <v>37</v>
      </c>
      <c r="AX2070" s="12" t="s">
        <v>73</v>
      </c>
      <c r="AY2070" s="217" t="s">
        <v>238</v>
      </c>
    </row>
    <row r="2071" spans="2:65" s="12" customFormat="1" ht="13.5">
      <c r="B2071" s="206"/>
      <c r="C2071" s="207"/>
      <c r="D2071" s="208" t="s">
        <v>247</v>
      </c>
      <c r="E2071" s="209" t="s">
        <v>20</v>
      </c>
      <c r="F2071" s="210" t="s">
        <v>249</v>
      </c>
      <c r="G2071" s="207"/>
      <c r="H2071" s="211" t="s">
        <v>20</v>
      </c>
      <c r="I2071" s="212"/>
      <c r="J2071" s="207"/>
      <c r="K2071" s="207"/>
      <c r="L2071" s="213"/>
      <c r="M2071" s="214"/>
      <c r="N2071" s="215"/>
      <c r="O2071" s="215"/>
      <c r="P2071" s="215"/>
      <c r="Q2071" s="215"/>
      <c r="R2071" s="215"/>
      <c r="S2071" s="215"/>
      <c r="T2071" s="216"/>
      <c r="AT2071" s="217" t="s">
        <v>247</v>
      </c>
      <c r="AU2071" s="217" t="s">
        <v>261</v>
      </c>
      <c r="AV2071" s="12" t="s">
        <v>22</v>
      </c>
      <c r="AW2071" s="12" t="s">
        <v>37</v>
      </c>
      <c r="AX2071" s="12" t="s">
        <v>73</v>
      </c>
      <c r="AY2071" s="217" t="s">
        <v>238</v>
      </c>
    </row>
    <row r="2072" spans="2:65" s="13" customFormat="1" ht="13.5">
      <c r="B2072" s="218"/>
      <c r="C2072" s="219"/>
      <c r="D2072" s="208" t="s">
        <v>247</v>
      </c>
      <c r="E2072" s="230" t="s">
        <v>20</v>
      </c>
      <c r="F2072" s="231" t="s">
        <v>1956</v>
      </c>
      <c r="G2072" s="219"/>
      <c r="H2072" s="232">
        <v>9</v>
      </c>
      <c r="I2072" s="224"/>
      <c r="J2072" s="219"/>
      <c r="K2072" s="219"/>
      <c r="L2072" s="225"/>
      <c r="M2072" s="226"/>
      <c r="N2072" s="227"/>
      <c r="O2072" s="227"/>
      <c r="P2072" s="227"/>
      <c r="Q2072" s="227"/>
      <c r="R2072" s="227"/>
      <c r="S2072" s="227"/>
      <c r="T2072" s="228"/>
      <c r="AT2072" s="229" t="s">
        <v>247</v>
      </c>
      <c r="AU2072" s="229" t="s">
        <v>261</v>
      </c>
      <c r="AV2072" s="13" t="s">
        <v>81</v>
      </c>
      <c r="AW2072" s="13" t="s">
        <v>37</v>
      </c>
      <c r="AX2072" s="13" t="s">
        <v>73</v>
      </c>
      <c r="AY2072" s="229" t="s">
        <v>238</v>
      </c>
    </row>
    <row r="2073" spans="2:65" s="13" customFormat="1" ht="13.5">
      <c r="B2073" s="218"/>
      <c r="C2073" s="219"/>
      <c r="D2073" s="220" t="s">
        <v>247</v>
      </c>
      <c r="E2073" s="221" t="s">
        <v>20</v>
      </c>
      <c r="F2073" s="222" t="s">
        <v>1957</v>
      </c>
      <c r="G2073" s="219"/>
      <c r="H2073" s="223">
        <v>16</v>
      </c>
      <c r="I2073" s="224"/>
      <c r="J2073" s="219"/>
      <c r="K2073" s="219"/>
      <c r="L2073" s="225"/>
      <c r="M2073" s="226"/>
      <c r="N2073" s="227"/>
      <c r="O2073" s="227"/>
      <c r="P2073" s="227"/>
      <c r="Q2073" s="227"/>
      <c r="R2073" s="227"/>
      <c r="S2073" s="227"/>
      <c r="T2073" s="228"/>
      <c r="AT2073" s="229" t="s">
        <v>247</v>
      </c>
      <c r="AU2073" s="229" t="s">
        <v>261</v>
      </c>
      <c r="AV2073" s="13" t="s">
        <v>81</v>
      </c>
      <c r="AW2073" s="13" t="s">
        <v>37</v>
      </c>
      <c r="AX2073" s="13" t="s">
        <v>73</v>
      </c>
      <c r="AY2073" s="229" t="s">
        <v>238</v>
      </c>
    </row>
    <row r="2074" spans="2:65" s="1" customFormat="1" ht="22.5" customHeight="1">
      <c r="B2074" s="35"/>
      <c r="C2074" s="194" t="s">
        <v>1958</v>
      </c>
      <c r="D2074" s="194" t="s">
        <v>240</v>
      </c>
      <c r="E2074" s="195" t="s">
        <v>1959</v>
      </c>
      <c r="F2074" s="196" t="s">
        <v>1960</v>
      </c>
      <c r="G2074" s="197" t="s">
        <v>375</v>
      </c>
      <c r="H2074" s="198">
        <v>1907.866</v>
      </c>
      <c r="I2074" s="199"/>
      <c r="J2074" s="200">
        <f>ROUND(I2074*H2074,2)</f>
        <v>0</v>
      </c>
      <c r="K2074" s="196" t="s">
        <v>244</v>
      </c>
      <c r="L2074" s="55"/>
      <c r="M2074" s="201" t="s">
        <v>20</v>
      </c>
      <c r="N2074" s="202" t="s">
        <v>44</v>
      </c>
      <c r="O2074" s="36"/>
      <c r="P2074" s="203">
        <f>O2074*H2074</f>
        <v>0</v>
      </c>
      <c r="Q2074" s="203">
        <v>2.6800000000000001E-3</v>
      </c>
      <c r="R2074" s="203">
        <f>Q2074*H2074</f>
        <v>5.1130808800000001</v>
      </c>
      <c r="S2074" s="203">
        <v>0</v>
      </c>
      <c r="T2074" s="204">
        <f>S2074*H2074</f>
        <v>0</v>
      </c>
      <c r="AR2074" s="18" t="s">
        <v>245</v>
      </c>
      <c r="AT2074" s="18" t="s">
        <v>240</v>
      </c>
      <c r="AU2074" s="18" t="s">
        <v>261</v>
      </c>
      <c r="AY2074" s="18" t="s">
        <v>238</v>
      </c>
      <c r="BE2074" s="205">
        <f>IF(N2074="základní",J2074,0)</f>
        <v>0</v>
      </c>
      <c r="BF2074" s="205">
        <f>IF(N2074="snížená",J2074,0)</f>
        <v>0</v>
      </c>
      <c r="BG2074" s="205">
        <f>IF(N2074="zákl. přenesená",J2074,0)</f>
        <v>0</v>
      </c>
      <c r="BH2074" s="205">
        <f>IF(N2074="sníž. přenesená",J2074,0)</f>
        <v>0</v>
      </c>
      <c r="BI2074" s="205">
        <f>IF(N2074="nulová",J2074,0)</f>
        <v>0</v>
      </c>
      <c r="BJ2074" s="18" t="s">
        <v>22</v>
      </c>
      <c r="BK2074" s="205">
        <f>ROUND(I2074*H2074,2)</f>
        <v>0</v>
      </c>
      <c r="BL2074" s="18" t="s">
        <v>245</v>
      </c>
      <c r="BM2074" s="18" t="s">
        <v>1961</v>
      </c>
    </row>
    <row r="2075" spans="2:65" s="12" customFormat="1" ht="27">
      <c r="B2075" s="206"/>
      <c r="C2075" s="207"/>
      <c r="D2075" s="208" t="s">
        <v>247</v>
      </c>
      <c r="E2075" s="209" t="s">
        <v>20</v>
      </c>
      <c r="F2075" s="210" t="s">
        <v>1780</v>
      </c>
      <c r="G2075" s="207"/>
      <c r="H2075" s="211" t="s">
        <v>20</v>
      </c>
      <c r="I2075" s="212"/>
      <c r="J2075" s="207"/>
      <c r="K2075" s="207"/>
      <c r="L2075" s="213"/>
      <c r="M2075" s="214"/>
      <c r="N2075" s="215"/>
      <c r="O2075" s="215"/>
      <c r="P2075" s="215"/>
      <c r="Q2075" s="215"/>
      <c r="R2075" s="215"/>
      <c r="S2075" s="215"/>
      <c r="T2075" s="216"/>
      <c r="AT2075" s="217" t="s">
        <v>247</v>
      </c>
      <c r="AU2075" s="217" t="s">
        <v>261</v>
      </c>
      <c r="AV2075" s="12" t="s">
        <v>22</v>
      </c>
      <c r="AW2075" s="12" t="s">
        <v>37</v>
      </c>
      <c r="AX2075" s="12" t="s">
        <v>73</v>
      </c>
      <c r="AY2075" s="217" t="s">
        <v>238</v>
      </c>
    </row>
    <row r="2076" spans="2:65" s="12" customFormat="1" ht="13.5">
      <c r="B2076" s="206"/>
      <c r="C2076" s="207"/>
      <c r="D2076" s="208" t="s">
        <v>247</v>
      </c>
      <c r="E2076" s="209" t="s">
        <v>20</v>
      </c>
      <c r="F2076" s="210" t="s">
        <v>249</v>
      </c>
      <c r="G2076" s="207"/>
      <c r="H2076" s="211" t="s">
        <v>20</v>
      </c>
      <c r="I2076" s="212"/>
      <c r="J2076" s="207"/>
      <c r="K2076" s="207"/>
      <c r="L2076" s="213"/>
      <c r="M2076" s="214"/>
      <c r="N2076" s="215"/>
      <c r="O2076" s="215"/>
      <c r="P2076" s="215"/>
      <c r="Q2076" s="215"/>
      <c r="R2076" s="215"/>
      <c r="S2076" s="215"/>
      <c r="T2076" s="216"/>
      <c r="AT2076" s="217" t="s">
        <v>247</v>
      </c>
      <c r="AU2076" s="217" t="s">
        <v>261</v>
      </c>
      <c r="AV2076" s="12" t="s">
        <v>22</v>
      </c>
      <c r="AW2076" s="12" t="s">
        <v>37</v>
      </c>
      <c r="AX2076" s="12" t="s">
        <v>73</v>
      </c>
      <c r="AY2076" s="217" t="s">
        <v>238</v>
      </c>
    </row>
    <row r="2077" spans="2:65" s="13" customFormat="1" ht="13.5">
      <c r="B2077" s="218"/>
      <c r="C2077" s="219"/>
      <c r="D2077" s="220" t="s">
        <v>247</v>
      </c>
      <c r="E2077" s="221" t="s">
        <v>20</v>
      </c>
      <c r="F2077" s="222" t="s">
        <v>1962</v>
      </c>
      <c r="G2077" s="219"/>
      <c r="H2077" s="223">
        <v>1907.866</v>
      </c>
      <c r="I2077" s="224"/>
      <c r="J2077" s="219"/>
      <c r="K2077" s="219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247</v>
      </c>
      <c r="AU2077" s="229" t="s">
        <v>261</v>
      </c>
      <c r="AV2077" s="13" t="s">
        <v>81</v>
      </c>
      <c r="AW2077" s="13" t="s">
        <v>37</v>
      </c>
      <c r="AX2077" s="13" t="s">
        <v>73</v>
      </c>
      <c r="AY2077" s="229" t="s">
        <v>238</v>
      </c>
    </row>
    <row r="2078" spans="2:65" s="1" customFormat="1" ht="31.5" customHeight="1">
      <c r="B2078" s="35"/>
      <c r="C2078" s="194" t="s">
        <v>1963</v>
      </c>
      <c r="D2078" s="194" t="s">
        <v>240</v>
      </c>
      <c r="E2078" s="195" t="s">
        <v>1964</v>
      </c>
      <c r="F2078" s="196" t="s">
        <v>1965</v>
      </c>
      <c r="G2078" s="197" t="s">
        <v>375</v>
      </c>
      <c r="H2078" s="198">
        <v>25</v>
      </c>
      <c r="I2078" s="199"/>
      <c r="J2078" s="200">
        <f>ROUND(I2078*H2078,2)</f>
        <v>0</v>
      </c>
      <c r="K2078" s="196" t="s">
        <v>20</v>
      </c>
      <c r="L2078" s="55"/>
      <c r="M2078" s="201" t="s">
        <v>20</v>
      </c>
      <c r="N2078" s="202" t="s">
        <v>44</v>
      </c>
      <c r="O2078" s="36"/>
      <c r="P2078" s="203">
        <f>O2078*H2078</f>
        <v>0</v>
      </c>
      <c r="Q2078" s="203">
        <v>5.0000000000000001E-3</v>
      </c>
      <c r="R2078" s="203">
        <f>Q2078*H2078</f>
        <v>0.125</v>
      </c>
      <c r="S2078" s="203">
        <v>0</v>
      </c>
      <c r="T2078" s="204">
        <f>S2078*H2078</f>
        <v>0</v>
      </c>
      <c r="AR2078" s="18" t="s">
        <v>245</v>
      </c>
      <c r="AT2078" s="18" t="s">
        <v>240</v>
      </c>
      <c r="AU2078" s="18" t="s">
        <v>261</v>
      </c>
      <c r="AY2078" s="18" t="s">
        <v>238</v>
      </c>
      <c r="BE2078" s="205">
        <f>IF(N2078="základní",J2078,0)</f>
        <v>0</v>
      </c>
      <c r="BF2078" s="205">
        <f>IF(N2078="snížená",J2078,0)</f>
        <v>0</v>
      </c>
      <c r="BG2078" s="205">
        <f>IF(N2078="zákl. přenesená",J2078,0)</f>
        <v>0</v>
      </c>
      <c r="BH2078" s="205">
        <f>IF(N2078="sníž. přenesená",J2078,0)</f>
        <v>0</v>
      </c>
      <c r="BI2078" s="205">
        <f>IF(N2078="nulová",J2078,0)</f>
        <v>0</v>
      </c>
      <c r="BJ2078" s="18" t="s">
        <v>22</v>
      </c>
      <c r="BK2078" s="205">
        <f>ROUND(I2078*H2078,2)</f>
        <v>0</v>
      </c>
      <c r="BL2078" s="18" t="s">
        <v>245</v>
      </c>
      <c r="BM2078" s="18" t="s">
        <v>1966</v>
      </c>
    </row>
    <row r="2079" spans="2:65" s="12" customFormat="1" ht="27">
      <c r="B2079" s="206"/>
      <c r="C2079" s="207"/>
      <c r="D2079" s="208" t="s">
        <v>247</v>
      </c>
      <c r="E2079" s="209" t="s">
        <v>20</v>
      </c>
      <c r="F2079" s="210" t="s">
        <v>1780</v>
      </c>
      <c r="G2079" s="207"/>
      <c r="H2079" s="211" t="s">
        <v>20</v>
      </c>
      <c r="I2079" s="212"/>
      <c r="J2079" s="207"/>
      <c r="K2079" s="207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247</v>
      </c>
      <c r="AU2079" s="217" t="s">
        <v>261</v>
      </c>
      <c r="AV2079" s="12" t="s">
        <v>22</v>
      </c>
      <c r="AW2079" s="12" t="s">
        <v>37</v>
      </c>
      <c r="AX2079" s="12" t="s">
        <v>73</v>
      </c>
      <c r="AY2079" s="217" t="s">
        <v>238</v>
      </c>
    </row>
    <row r="2080" spans="2:65" s="12" customFormat="1" ht="13.5">
      <c r="B2080" s="206"/>
      <c r="C2080" s="207"/>
      <c r="D2080" s="208" t="s">
        <v>247</v>
      </c>
      <c r="E2080" s="209" t="s">
        <v>20</v>
      </c>
      <c r="F2080" s="210" t="s">
        <v>249</v>
      </c>
      <c r="G2080" s="207"/>
      <c r="H2080" s="211" t="s">
        <v>20</v>
      </c>
      <c r="I2080" s="212"/>
      <c r="J2080" s="207"/>
      <c r="K2080" s="207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247</v>
      </c>
      <c r="AU2080" s="217" t="s">
        <v>261</v>
      </c>
      <c r="AV2080" s="12" t="s">
        <v>22</v>
      </c>
      <c r="AW2080" s="12" t="s">
        <v>37</v>
      </c>
      <c r="AX2080" s="12" t="s">
        <v>73</v>
      </c>
      <c r="AY2080" s="217" t="s">
        <v>238</v>
      </c>
    </row>
    <row r="2081" spans="2:65" s="12" customFormat="1" ht="13.5">
      <c r="B2081" s="206"/>
      <c r="C2081" s="207"/>
      <c r="D2081" s="208" t="s">
        <v>247</v>
      </c>
      <c r="E2081" s="209" t="s">
        <v>20</v>
      </c>
      <c r="F2081" s="210" t="s">
        <v>1967</v>
      </c>
      <c r="G2081" s="207"/>
      <c r="H2081" s="211" t="s">
        <v>20</v>
      </c>
      <c r="I2081" s="212"/>
      <c r="J2081" s="207"/>
      <c r="K2081" s="207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247</v>
      </c>
      <c r="AU2081" s="217" t="s">
        <v>261</v>
      </c>
      <c r="AV2081" s="12" t="s">
        <v>22</v>
      </c>
      <c r="AW2081" s="12" t="s">
        <v>37</v>
      </c>
      <c r="AX2081" s="12" t="s">
        <v>73</v>
      </c>
      <c r="AY2081" s="217" t="s">
        <v>238</v>
      </c>
    </row>
    <row r="2082" spans="2:65" s="12" customFormat="1" ht="13.5">
      <c r="B2082" s="206"/>
      <c r="C2082" s="207"/>
      <c r="D2082" s="208" t="s">
        <v>247</v>
      </c>
      <c r="E2082" s="209" t="s">
        <v>20</v>
      </c>
      <c r="F2082" s="210" t="s">
        <v>1968</v>
      </c>
      <c r="G2082" s="207"/>
      <c r="H2082" s="211" t="s">
        <v>20</v>
      </c>
      <c r="I2082" s="212"/>
      <c r="J2082" s="207"/>
      <c r="K2082" s="207"/>
      <c r="L2082" s="213"/>
      <c r="M2082" s="214"/>
      <c r="N2082" s="215"/>
      <c r="O2082" s="215"/>
      <c r="P2082" s="215"/>
      <c r="Q2082" s="215"/>
      <c r="R2082" s="215"/>
      <c r="S2082" s="215"/>
      <c r="T2082" s="216"/>
      <c r="AT2082" s="217" t="s">
        <v>247</v>
      </c>
      <c r="AU2082" s="217" t="s">
        <v>261</v>
      </c>
      <c r="AV2082" s="12" t="s">
        <v>22</v>
      </c>
      <c r="AW2082" s="12" t="s">
        <v>37</v>
      </c>
      <c r="AX2082" s="12" t="s">
        <v>73</v>
      </c>
      <c r="AY2082" s="217" t="s">
        <v>238</v>
      </c>
    </row>
    <row r="2083" spans="2:65" s="12" customFormat="1" ht="13.5">
      <c r="B2083" s="206"/>
      <c r="C2083" s="207"/>
      <c r="D2083" s="208" t="s">
        <v>247</v>
      </c>
      <c r="E2083" s="209" t="s">
        <v>20</v>
      </c>
      <c r="F2083" s="210" t="s">
        <v>249</v>
      </c>
      <c r="G2083" s="207"/>
      <c r="H2083" s="211" t="s">
        <v>20</v>
      </c>
      <c r="I2083" s="212"/>
      <c r="J2083" s="207"/>
      <c r="K2083" s="207"/>
      <c r="L2083" s="213"/>
      <c r="M2083" s="214"/>
      <c r="N2083" s="215"/>
      <c r="O2083" s="215"/>
      <c r="P2083" s="215"/>
      <c r="Q2083" s="215"/>
      <c r="R2083" s="215"/>
      <c r="S2083" s="215"/>
      <c r="T2083" s="216"/>
      <c r="AT2083" s="217" t="s">
        <v>247</v>
      </c>
      <c r="AU2083" s="217" t="s">
        <v>261</v>
      </c>
      <c r="AV2083" s="12" t="s">
        <v>22</v>
      </c>
      <c r="AW2083" s="12" t="s">
        <v>37</v>
      </c>
      <c r="AX2083" s="12" t="s">
        <v>73</v>
      </c>
      <c r="AY2083" s="217" t="s">
        <v>238</v>
      </c>
    </row>
    <row r="2084" spans="2:65" s="13" customFormat="1" ht="13.5">
      <c r="B2084" s="218"/>
      <c r="C2084" s="219"/>
      <c r="D2084" s="208" t="s">
        <v>247</v>
      </c>
      <c r="E2084" s="230" t="s">
        <v>20</v>
      </c>
      <c r="F2084" s="231" t="s">
        <v>1957</v>
      </c>
      <c r="G2084" s="219"/>
      <c r="H2084" s="232">
        <v>16</v>
      </c>
      <c r="I2084" s="224"/>
      <c r="J2084" s="219"/>
      <c r="K2084" s="219"/>
      <c r="L2084" s="225"/>
      <c r="M2084" s="226"/>
      <c r="N2084" s="227"/>
      <c r="O2084" s="227"/>
      <c r="P2084" s="227"/>
      <c r="Q2084" s="227"/>
      <c r="R2084" s="227"/>
      <c r="S2084" s="227"/>
      <c r="T2084" s="228"/>
      <c r="AT2084" s="229" t="s">
        <v>247</v>
      </c>
      <c r="AU2084" s="229" t="s">
        <v>261</v>
      </c>
      <c r="AV2084" s="13" t="s">
        <v>81</v>
      </c>
      <c r="AW2084" s="13" t="s">
        <v>37</v>
      </c>
      <c r="AX2084" s="13" t="s">
        <v>73</v>
      </c>
      <c r="AY2084" s="229" t="s">
        <v>238</v>
      </c>
    </row>
    <row r="2085" spans="2:65" s="13" customFormat="1" ht="13.5">
      <c r="B2085" s="218"/>
      <c r="C2085" s="219"/>
      <c r="D2085" s="220" t="s">
        <v>247</v>
      </c>
      <c r="E2085" s="221" t="s">
        <v>20</v>
      </c>
      <c r="F2085" s="222" t="s">
        <v>1956</v>
      </c>
      <c r="G2085" s="219"/>
      <c r="H2085" s="223">
        <v>9</v>
      </c>
      <c r="I2085" s="224"/>
      <c r="J2085" s="219"/>
      <c r="K2085" s="219"/>
      <c r="L2085" s="225"/>
      <c r="M2085" s="226"/>
      <c r="N2085" s="227"/>
      <c r="O2085" s="227"/>
      <c r="P2085" s="227"/>
      <c r="Q2085" s="227"/>
      <c r="R2085" s="227"/>
      <c r="S2085" s="227"/>
      <c r="T2085" s="228"/>
      <c r="AT2085" s="229" t="s">
        <v>247</v>
      </c>
      <c r="AU2085" s="229" t="s">
        <v>261</v>
      </c>
      <c r="AV2085" s="13" t="s">
        <v>81</v>
      </c>
      <c r="AW2085" s="13" t="s">
        <v>37</v>
      </c>
      <c r="AX2085" s="13" t="s">
        <v>73</v>
      </c>
      <c r="AY2085" s="229" t="s">
        <v>238</v>
      </c>
    </row>
    <row r="2086" spans="2:65" s="1" customFormat="1" ht="31.5" customHeight="1">
      <c r="B2086" s="35"/>
      <c r="C2086" s="194" t="s">
        <v>1969</v>
      </c>
      <c r="D2086" s="194" t="s">
        <v>240</v>
      </c>
      <c r="E2086" s="195" t="s">
        <v>1970</v>
      </c>
      <c r="F2086" s="196" t="s">
        <v>1971</v>
      </c>
      <c r="G2086" s="197" t="s">
        <v>375</v>
      </c>
      <c r="H2086" s="198">
        <v>102.866</v>
      </c>
      <c r="I2086" s="199"/>
      <c r="J2086" s="200">
        <f>ROUND(I2086*H2086,2)</f>
        <v>0</v>
      </c>
      <c r="K2086" s="196" t="s">
        <v>20</v>
      </c>
      <c r="L2086" s="55"/>
      <c r="M2086" s="201" t="s">
        <v>20</v>
      </c>
      <c r="N2086" s="202" t="s">
        <v>44</v>
      </c>
      <c r="O2086" s="36"/>
      <c r="P2086" s="203">
        <f>O2086*H2086</f>
        <v>0</v>
      </c>
      <c r="Q2086" s="203">
        <v>5.0000000000000001E-3</v>
      </c>
      <c r="R2086" s="203">
        <f>Q2086*H2086</f>
        <v>0.51432999999999995</v>
      </c>
      <c r="S2086" s="203">
        <v>0</v>
      </c>
      <c r="T2086" s="204">
        <f>S2086*H2086</f>
        <v>0</v>
      </c>
      <c r="AR2086" s="18" t="s">
        <v>245</v>
      </c>
      <c r="AT2086" s="18" t="s">
        <v>240</v>
      </c>
      <c r="AU2086" s="18" t="s">
        <v>261</v>
      </c>
      <c r="AY2086" s="18" t="s">
        <v>238</v>
      </c>
      <c r="BE2086" s="205">
        <f>IF(N2086="základní",J2086,0)</f>
        <v>0</v>
      </c>
      <c r="BF2086" s="205">
        <f>IF(N2086="snížená",J2086,0)</f>
        <v>0</v>
      </c>
      <c r="BG2086" s="205">
        <f>IF(N2086="zákl. přenesená",J2086,0)</f>
        <v>0</v>
      </c>
      <c r="BH2086" s="205">
        <f>IF(N2086="sníž. přenesená",J2086,0)</f>
        <v>0</v>
      </c>
      <c r="BI2086" s="205">
        <f>IF(N2086="nulová",J2086,0)</f>
        <v>0</v>
      </c>
      <c r="BJ2086" s="18" t="s">
        <v>22</v>
      </c>
      <c r="BK2086" s="205">
        <f>ROUND(I2086*H2086,2)</f>
        <v>0</v>
      </c>
      <c r="BL2086" s="18" t="s">
        <v>245</v>
      </c>
      <c r="BM2086" s="18" t="s">
        <v>1972</v>
      </c>
    </row>
    <row r="2087" spans="2:65" s="12" customFormat="1" ht="27">
      <c r="B2087" s="206"/>
      <c r="C2087" s="207"/>
      <c r="D2087" s="208" t="s">
        <v>247</v>
      </c>
      <c r="E2087" s="209" t="s">
        <v>20</v>
      </c>
      <c r="F2087" s="210" t="s">
        <v>1780</v>
      </c>
      <c r="G2087" s="207"/>
      <c r="H2087" s="211" t="s">
        <v>20</v>
      </c>
      <c r="I2087" s="212"/>
      <c r="J2087" s="207"/>
      <c r="K2087" s="207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247</v>
      </c>
      <c r="AU2087" s="217" t="s">
        <v>261</v>
      </c>
      <c r="AV2087" s="12" t="s">
        <v>22</v>
      </c>
      <c r="AW2087" s="12" t="s">
        <v>37</v>
      </c>
      <c r="AX2087" s="12" t="s">
        <v>73</v>
      </c>
      <c r="AY2087" s="217" t="s">
        <v>238</v>
      </c>
    </row>
    <row r="2088" spans="2:65" s="12" customFormat="1" ht="13.5">
      <c r="B2088" s="206"/>
      <c r="C2088" s="207"/>
      <c r="D2088" s="208" t="s">
        <v>247</v>
      </c>
      <c r="E2088" s="209" t="s">
        <v>20</v>
      </c>
      <c r="F2088" s="210" t="s">
        <v>249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1967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2" customFormat="1" ht="13.5">
      <c r="B2090" s="206"/>
      <c r="C2090" s="207"/>
      <c r="D2090" s="208" t="s">
        <v>247</v>
      </c>
      <c r="E2090" s="209" t="s">
        <v>20</v>
      </c>
      <c r="F2090" s="210" t="s">
        <v>1973</v>
      </c>
      <c r="G2090" s="207"/>
      <c r="H2090" s="211" t="s">
        <v>20</v>
      </c>
      <c r="I2090" s="212"/>
      <c r="J2090" s="207"/>
      <c r="K2090" s="207"/>
      <c r="L2090" s="213"/>
      <c r="M2090" s="214"/>
      <c r="N2090" s="215"/>
      <c r="O2090" s="215"/>
      <c r="P2090" s="215"/>
      <c r="Q2090" s="215"/>
      <c r="R2090" s="215"/>
      <c r="S2090" s="215"/>
      <c r="T2090" s="216"/>
      <c r="AT2090" s="217" t="s">
        <v>247</v>
      </c>
      <c r="AU2090" s="217" t="s">
        <v>261</v>
      </c>
      <c r="AV2090" s="12" t="s">
        <v>22</v>
      </c>
      <c r="AW2090" s="12" t="s">
        <v>37</v>
      </c>
      <c r="AX2090" s="12" t="s">
        <v>73</v>
      </c>
      <c r="AY2090" s="217" t="s">
        <v>238</v>
      </c>
    </row>
    <row r="2091" spans="2:65" s="12" customFormat="1" ht="13.5">
      <c r="B2091" s="206"/>
      <c r="C2091" s="207"/>
      <c r="D2091" s="208" t="s">
        <v>247</v>
      </c>
      <c r="E2091" s="209" t="s">
        <v>20</v>
      </c>
      <c r="F2091" s="210" t="s">
        <v>249</v>
      </c>
      <c r="G2091" s="207"/>
      <c r="H2091" s="211" t="s">
        <v>20</v>
      </c>
      <c r="I2091" s="212"/>
      <c r="J2091" s="207"/>
      <c r="K2091" s="207"/>
      <c r="L2091" s="213"/>
      <c r="M2091" s="214"/>
      <c r="N2091" s="215"/>
      <c r="O2091" s="215"/>
      <c r="P2091" s="215"/>
      <c r="Q2091" s="215"/>
      <c r="R2091" s="215"/>
      <c r="S2091" s="215"/>
      <c r="T2091" s="216"/>
      <c r="AT2091" s="217" t="s">
        <v>247</v>
      </c>
      <c r="AU2091" s="217" t="s">
        <v>261</v>
      </c>
      <c r="AV2091" s="12" t="s">
        <v>22</v>
      </c>
      <c r="AW2091" s="12" t="s">
        <v>37</v>
      </c>
      <c r="AX2091" s="12" t="s">
        <v>73</v>
      </c>
      <c r="AY2091" s="217" t="s">
        <v>238</v>
      </c>
    </row>
    <row r="2092" spans="2:65" s="13" customFormat="1" ht="13.5">
      <c r="B2092" s="218"/>
      <c r="C2092" s="219"/>
      <c r="D2092" s="208" t="s">
        <v>247</v>
      </c>
      <c r="E2092" s="230" t="s">
        <v>20</v>
      </c>
      <c r="F2092" s="231" t="s">
        <v>1950</v>
      </c>
      <c r="G2092" s="219"/>
      <c r="H2092" s="232">
        <v>91.561999999999998</v>
      </c>
      <c r="I2092" s="224"/>
      <c r="J2092" s="219"/>
      <c r="K2092" s="219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247</v>
      </c>
      <c r="AU2092" s="229" t="s">
        <v>261</v>
      </c>
      <c r="AV2092" s="13" t="s">
        <v>81</v>
      </c>
      <c r="AW2092" s="13" t="s">
        <v>37</v>
      </c>
      <c r="AX2092" s="13" t="s">
        <v>73</v>
      </c>
      <c r="AY2092" s="229" t="s">
        <v>238</v>
      </c>
    </row>
    <row r="2093" spans="2:65" s="13" customFormat="1" ht="13.5">
      <c r="B2093" s="218"/>
      <c r="C2093" s="219"/>
      <c r="D2093" s="220" t="s">
        <v>247</v>
      </c>
      <c r="E2093" s="221" t="s">
        <v>20</v>
      </c>
      <c r="F2093" s="222" t="s">
        <v>1951</v>
      </c>
      <c r="G2093" s="219"/>
      <c r="H2093" s="223">
        <v>11.304</v>
      </c>
      <c r="I2093" s="224"/>
      <c r="J2093" s="219"/>
      <c r="K2093" s="219"/>
      <c r="L2093" s="225"/>
      <c r="M2093" s="226"/>
      <c r="N2093" s="227"/>
      <c r="O2093" s="227"/>
      <c r="P2093" s="227"/>
      <c r="Q2093" s="227"/>
      <c r="R2093" s="227"/>
      <c r="S2093" s="227"/>
      <c r="T2093" s="228"/>
      <c r="AT2093" s="229" t="s">
        <v>247</v>
      </c>
      <c r="AU2093" s="229" t="s">
        <v>261</v>
      </c>
      <c r="AV2093" s="13" t="s">
        <v>81</v>
      </c>
      <c r="AW2093" s="13" t="s">
        <v>37</v>
      </c>
      <c r="AX2093" s="13" t="s">
        <v>73</v>
      </c>
      <c r="AY2093" s="229" t="s">
        <v>238</v>
      </c>
    </row>
    <row r="2094" spans="2:65" s="1" customFormat="1" ht="22.5" customHeight="1">
      <c r="B2094" s="35"/>
      <c r="C2094" s="194" t="s">
        <v>1974</v>
      </c>
      <c r="D2094" s="194" t="s">
        <v>240</v>
      </c>
      <c r="E2094" s="195" t="s">
        <v>1975</v>
      </c>
      <c r="F2094" s="196" t="s">
        <v>1976</v>
      </c>
      <c r="G2094" s="197" t="s">
        <v>517</v>
      </c>
      <c r="H2094" s="198">
        <v>185.85</v>
      </c>
      <c r="I2094" s="199"/>
      <c r="J2094" s="200">
        <f>ROUND(I2094*H2094,2)</f>
        <v>0</v>
      </c>
      <c r="K2094" s="196" t="s">
        <v>244</v>
      </c>
      <c r="L2094" s="55"/>
      <c r="M2094" s="201" t="s">
        <v>20</v>
      </c>
      <c r="N2094" s="202" t="s">
        <v>44</v>
      </c>
      <c r="O2094" s="36"/>
      <c r="P2094" s="203">
        <f>O2094*H2094</f>
        <v>0</v>
      </c>
      <c r="Q2094" s="203">
        <v>2.0000000000000002E-5</v>
      </c>
      <c r="R2094" s="203">
        <f>Q2094*H2094</f>
        <v>3.7170000000000003E-3</v>
      </c>
      <c r="S2094" s="203">
        <v>0</v>
      </c>
      <c r="T2094" s="204">
        <f>S2094*H2094</f>
        <v>0</v>
      </c>
      <c r="AR2094" s="18" t="s">
        <v>245</v>
      </c>
      <c r="AT2094" s="18" t="s">
        <v>240</v>
      </c>
      <c r="AU2094" s="18" t="s">
        <v>261</v>
      </c>
      <c r="AY2094" s="18" t="s">
        <v>238</v>
      </c>
      <c r="BE2094" s="205">
        <f>IF(N2094="základní",J2094,0)</f>
        <v>0</v>
      </c>
      <c r="BF2094" s="205">
        <f>IF(N2094="snížená",J2094,0)</f>
        <v>0</v>
      </c>
      <c r="BG2094" s="205">
        <f>IF(N2094="zákl. přenesená",J2094,0)</f>
        <v>0</v>
      </c>
      <c r="BH2094" s="205">
        <f>IF(N2094="sníž. přenesená",J2094,0)</f>
        <v>0</v>
      </c>
      <c r="BI2094" s="205">
        <f>IF(N2094="nulová",J2094,0)</f>
        <v>0</v>
      </c>
      <c r="BJ2094" s="18" t="s">
        <v>22</v>
      </c>
      <c r="BK2094" s="205">
        <f>ROUND(I2094*H2094,2)</f>
        <v>0</v>
      </c>
      <c r="BL2094" s="18" t="s">
        <v>245</v>
      </c>
      <c r="BM2094" s="18" t="s">
        <v>1977</v>
      </c>
    </row>
    <row r="2095" spans="2:65" s="12" customFormat="1" ht="27">
      <c r="B2095" s="206"/>
      <c r="C2095" s="207"/>
      <c r="D2095" s="208" t="s">
        <v>247</v>
      </c>
      <c r="E2095" s="209" t="s">
        <v>20</v>
      </c>
      <c r="F2095" s="210" t="s">
        <v>1780</v>
      </c>
      <c r="G2095" s="207"/>
      <c r="H2095" s="211" t="s">
        <v>20</v>
      </c>
      <c r="I2095" s="212"/>
      <c r="J2095" s="207"/>
      <c r="K2095" s="207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247</v>
      </c>
      <c r="AU2095" s="217" t="s">
        <v>261</v>
      </c>
      <c r="AV2095" s="12" t="s">
        <v>22</v>
      </c>
      <c r="AW2095" s="12" t="s">
        <v>37</v>
      </c>
      <c r="AX2095" s="12" t="s">
        <v>73</v>
      </c>
      <c r="AY2095" s="217" t="s">
        <v>238</v>
      </c>
    </row>
    <row r="2096" spans="2:65" s="12" customFormat="1" ht="13.5">
      <c r="B2096" s="206"/>
      <c r="C2096" s="207"/>
      <c r="D2096" s="208" t="s">
        <v>247</v>
      </c>
      <c r="E2096" s="209" t="s">
        <v>20</v>
      </c>
      <c r="F2096" s="210" t="s">
        <v>249</v>
      </c>
      <c r="G2096" s="207"/>
      <c r="H2096" s="211" t="s">
        <v>20</v>
      </c>
      <c r="I2096" s="212"/>
      <c r="J2096" s="207"/>
      <c r="K2096" s="207"/>
      <c r="L2096" s="213"/>
      <c r="M2096" s="214"/>
      <c r="N2096" s="215"/>
      <c r="O2096" s="215"/>
      <c r="P2096" s="215"/>
      <c r="Q2096" s="215"/>
      <c r="R2096" s="215"/>
      <c r="S2096" s="215"/>
      <c r="T2096" s="216"/>
      <c r="AT2096" s="217" t="s">
        <v>247</v>
      </c>
      <c r="AU2096" s="217" t="s">
        <v>261</v>
      </c>
      <c r="AV2096" s="12" t="s">
        <v>22</v>
      </c>
      <c r="AW2096" s="12" t="s">
        <v>37</v>
      </c>
      <c r="AX2096" s="12" t="s">
        <v>73</v>
      </c>
      <c r="AY2096" s="217" t="s">
        <v>238</v>
      </c>
    </row>
    <row r="2097" spans="2:65" s="12" customFormat="1" ht="13.5">
      <c r="B2097" s="206"/>
      <c r="C2097" s="207"/>
      <c r="D2097" s="208" t="s">
        <v>247</v>
      </c>
      <c r="E2097" s="209" t="s">
        <v>20</v>
      </c>
      <c r="F2097" s="210" t="s">
        <v>1978</v>
      </c>
      <c r="G2097" s="207"/>
      <c r="H2097" s="211" t="s">
        <v>20</v>
      </c>
      <c r="I2097" s="212"/>
      <c r="J2097" s="207"/>
      <c r="K2097" s="207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247</v>
      </c>
      <c r="AU2097" s="217" t="s">
        <v>261</v>
      </c>
      <c r="AV2097" s="12" t="s">
        <v>22</v>
      </c>
      <c r="AW2097" s="12" t="s">
        <v>37</v>
      </c>
      <c r="AX2097" s="12" t="s">
        <v>73</v>
      </c>
      <c r="AY2097" s="217" t="s">
        <v>238</v>
      </c>
    </row>
    <row r="2098" spans="2:65" s="13" customFormat="1" ht="13.5">
      <c r="B2098" s="218"/>
      <c r="C2098" s="219"/>
      <c r="D2098" s="208" t="s">
        <v>247</v>
      </c>
      <c r="E2098" s="230" t="s">
        <v>20</v>
      </c>
      <c r="F2098" s="231" t="s">
        <v>1979</v>
      </c>
      <c r="G2098" s="219"/>
      <c r="H2098" s="232">
        <v>133.30000000000001</v>
      </c>
      <c r="I2098" s="224"/>
      <c r="J2098" s="219"/>
      <c r="K2098" s="219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247</v>
      </c>
      <c r="AU2098" s="229" t="s">
        <v>261</v>
      </c>
      <c r="AV2098" s="13" t="s">
        <v>81</v>
      </c>
      <c r="AW2098" s="13" t="s">
        <v>37</v>
      </c>
      <c r="AX2098" s="13" t="s">
        <v>73</v>
      </c>
      <c r="AY2098" s="229" t="s">
        <v>238</v>
      </c>
    </row>
    <row r="2099" spans="2:65" s="12" customFormat="1" ht="13.5">
      <c r="B2099" s="206"/>
      <c r="C2099" s="207"/>
      <c r="D2099" s="208" t="s">
        <v>247</v>
      </c>
      <c r="E2099" s="209" t="s">
        <v>20</v>
      </c>
      <c r="F2099" s="210" t="s">
        <v>1980</v>
      </c>
      <c r="G2099" s="207"/>
      <c r="H2099" s="211" t="s">
        <v>20</v>
      </c>
      <c r="I2099" s="212"/>
      <c r="J2099" s="207"/>
      <c r="K2099" s="207"/>
      <c r="L2099" s="213"/>
      <c r="M2099" s="214"/>
      <c r="N2099" s="215"/>
      <c r="O2099" s="215"/>
      <c r="P2099" s="215"/>
      <c r="Q2099" s="215"/>
      <c r="R2099" s="215"/>
      <c r="S2099" s="215"/>
      <c r="T2099" s="216"/>
      <c r="AT2099" s="217" t="s">
        <v>247</v>
      </c>
      <c r="AU2099" s="217" t="s">
        <v>261</v>
      </c>
      <c r="AV2099" s="12" t="s">
        <v>22</v>
      </c>
      <c r="AW2099" s="12" t="s">
        <v>37</v>
      </c>
      <c r="AX2099" s="12" t="s">
        <v>73</v>
      </c>
      <c r="AY2099" s="217" t="s">
        <v>238</v>
      </c>
    </row>
    <row r="2100" spans="2:65" s="13" customFormat="1" ht="13.5">
      <c r="B2100" s="218"/>
      <c r="C2100" s="219"/>
      <c r="D2100" s="220" t="s">
        <v>247</v>
      </c>
      <c r="E2100" s="221" t="s">
        <v>20</v>
      </c>
      <c r="F2100" s="222" t="s">
        <v>1981</v>
      </c>
      <c r="G2100" s="219"/>
      <c r="H2100" s="223">
        <v>52.55</v>
      </c>
      <c r="I2100" s="224"/>
      <c r="J2100" s="219"/>
      <c r="K2100" s="219"/>
      <c r="L2100" s="225"/>
      <c r="M2100" s="226"/>
      <c r="N2100" s="227"/>
      <c r="O2100" s="227"/>
      <c r="P2100" s="227"/>
      <c r="Q2100" s="227"/>
      <c r="R2100" s="227"/>
      <c r="S2100" s="227"/>
      <c r="T2100" s="228"/>
      <c r="AT2100" s="229" t="s">
        <v>247</v>
      </c>
      <c r="AU2100" s="229" t="s">
        <v>261</v>
      </c>
      <c r="AV2100" s="13" t="s">
        <v>81</v>
      </c>
      <c r="AW2100" s="13" t="s">
        <v>37</v>
      </c>
      <c r="AX2100" s="13" t="s">
        <v>73</v>
      </c>
      <c r="AY2100" s="229" t="s">
        <v>238</v>
      </c>
    </row>
    <row r="2101" spans="2:65" s="1" customFormat="1" ht="22.5" customHeight="1">
      <c r="B2101" s="35"/>
      <c r="C2101" s="233" t="s">
        <v>1982</v>
      </c>
      <c r="D2101" s="233" t="s">
        <v>478</v>
      </c>
      <c r="E2101" s="234" t="s">
        <v>1983</v>
      </c>
      <c r="F2101" s="235" t="s">
        <v>1984</v>
      </c>
      <c r="G2101" s="236" t="s">
        <v>517</v>
      </c>
      <c r="H2101" s="237">
        <v>139.965</v>
      </c>
      <c r="I2101" s="238"/>
      <c r="J2101" s="239">
        <f>ROUND(I2101*H2101,2)</f>
        <v>0</v>
      </c>
      <c r="K2101" s="235" t="s">
        <v>20</v>
      </c>
      <c r="L2101" s="240"/>
      <c r="M2101" s="241" t="s">
        <v>20</v>
      </c>
      <c r="N2101" s="242" t="s">
        <v>44</v>
      </c>
      <c r="O2101" s="36"/>
      <c r="P2101" s="203">
        <f>O2101*H2101</f>
        <v>0</v>
      </c>
      <c r="Q2101" s="203">
        <v>5.0000000000000001E-3</v>
      </c>
      <c r="R2101" s="203">
        <f>Q2101*H2101</f>
        <v>0.69982500000000003</v>
      </c>
      <c r="S2101" s="203">
        <v>0</v>
      </c>
      <c r="T2101" s="204">
        <f>S2101*H2101</f>
        <v>0</v>
      </c>
      <c r="AR2101" s="18" t="s">
        <v>304</v>
      </c>
      <c r="AT2101" s="18" t="s">
        <v>478</v>
      </c>
      <c r="AU2101" s="18" t="s">
        <v>261</v>
      </c>
      <c r="AY2101" s="18" t="s">
        <v>238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8" t="s">
        <v>22</v>
      </c>
      <c r="BK2101" s="205">
        <f>ROUND(I2101*H2101,2)</f>
        <v>0</v>
      </c>
      <c r="BL2101" s="18" t="s">
        <v>245</v>
      </c>
      <c r="BM2101" s="18" t="s">
        <v>1985</v>
      </c>
    </row>
    <row r="2102" spans="2:65" s="13" customFormat="1" ht="13.5">
      <c r="B2102" s="218"/>
      <c r="C2102" s="219"/>
      <c r="D2102" s="220" t="s">
        <v>247</v>
      </c>
      <c r="E2102" s="219"/>
      <c r="F2102" s="222" t="s">
        <v>1986</v>
      </c>
      <c r="G2102" s="219"/>
      <c r="H2102" s="223">
        <v>139.965</v>
      </c>
      <c r="I2102" s="224"/>
      <c r="J2102" s="219"/>
      <c r="K2102" s="219"/>
      <c r="L2102" s="225"/>
      <c r="M2102" s="226"/>
      <c r="N2102" s="227"/>
      <c r="O2102" s="227"/>
      <c r="P2102" s="227"/>
      <c r="Q2102" s="227"/>
      <c r="R2102" s="227"/>
      <c r="S2102" s="227"/>
      <c r="T2102" s="228"/>
      <c r="AT2102" s="229" t="s">
        <v>247</v>
      </c>
      <c r="AU2102" s="229" t="s">
        <v>261</v>
      </c>
      <c r="AV2102" s="13" t="s">
        <v>81</v>
      </c>
      <c r="AW2102" s="13" t="s">
        <v>4</v>
      </c>
      <c r="AX2102" s="13" t="s">
        <v>22</v>
      </c>
      <c r="AY2102" s="229" t="s">
        <v>238</v>
      </c>
    </row>
    <row r="2103" spans="2:65" s="1" customFormat="1" ht="22.5" customHeight="1">
      <c r="B2103" s="35"/>
      <c r="C2103" s="233" t="s">
        <v>1987</v>
      </c>
      <c r="D2103" s="233" t="s">
        <v>478</v>
      </c>
      <c r="E2103" s="234" t="s">
        <v>1988</v>
      </c>
      <c r="F2103" s="235" t="s">
        <v>1989</v>
      </c>
      <c r="G2103" s="236" t="s">
        <v>517</v>
      </c>
      <c r="H2103" s="237">
        <v>55.177999999999997</v>
      </c>
      <c r="I2103" s="238"/>
      <c r="J2103" s="239">
        <f>ROUND(I2103*H2103,2)</f>
        <v>0</v>
      </c>
      <c r="K2103" s="235" t="s">
        <v>20</v>
      </c>
      <c r="L2103" s="240"/>
      <c r="M2103" s="241" t="s">
        <v>20</v>
      </c>
      <c r="N2103" s="242" t="s">
        <v>44</v>
      </c>
      <c r="O2103" s="36"/>
      <c r="P2103" s="203">
        <f>O2103*H2103</f>
        <v>0</v>
      </c>
      <c r="Q2103" s="203">
        <v>5.0000000000000001E-3</v>
      </c>
      <c r="R2103" s="203">
        <f>Q2103*H2103</f>
        <v>0.27588999999999997</v>
      </c>
      <c r="S2103" s="203">
        <v>0</v>
      </c>
      <c r="T2103" s="204">
        <f>S2103*H2103</f>
        <v>0</v>
      </c>
      <c r="AR2103" s="18" t="s">
        <v>304</v>
      </c>
      <c r="AT2103" s="18" t="s">
        <v>478</v>
      </c>
      <c r="AU2103" s="18" t="s">
        <v>261</v>
      </c>
      <c r="AY2103" s="18" t="s">
        <v>238</v>
      </c>
      <c r="BE2103" s="205">
        <f>IF(N2103="základní",J2103,0)</f>
        <v>0</v>
      </c>
      <c r="BF2103" s="205">
        <f>IF(N2103="snížená",J2103,0)</f>
        <v>0</v>
      </c>
      <c r="BG2103" s="205">
        <f>IF(N2103="zákl. přenesená",J2103,0)</f>
        <v>0</v>
      </c>
      <c r="BH2103" s="205">
        <f>IF(N2103="sníž. přenesená",J2103,0)</f>
        <v>0</v>
      </c>
      <c r="BI2103" s="205">
        <f>IF(N2103="nulová",J2103,0)</f>
        <v>0</v>
      </c>
      <c r="BJ2103" s="18" t="s">
        <v>22</v>
      </c>
      <c r="BK2103" s="205">
        <f>ROUND(I2103*H2103,2)</f>
        <v>0</v>
      </c>
      <c r="BL2103" s="18" t="s">
        <v>245</v>
      </c>
      <c r="BM2103" s="18" t="s">
        <v>1990</v>
      </c>
    </row>
    <row r="2104" spans="2:65" s="13" customFormat="1" ht="13.5">
      <c r="B2104" s="218"/>
      <c r="C2104" s="219"/>
      <c r="D2104" s="220" t="s">
        <v>247</v>
      </c>
      <c r="E2104" s="219"/>
      <c r="F2104" s="222" t="s">
        <v>1991</v>
      </c>
      <c r="G2104" s="219"/>
      <c r="H2104" s="223">
        <v>55.177999999999997</v>
      </c>
      <c r="I2104" s="224"/>
      <c r="J2104" s="219"/>
      <c r="K2104" s="219"/>
      <c r="L2104" s="225"/>
      <c r="M2104" s="226"/>
      <c r="N2104" s="227"/>
      <c r="O2104" s="227"/>
      <c r="P2104" s="227"/>
      <c r="Q2104" s="227"/>
      <c r="R2104" s="227"/>
      <c r="S2104" s="227"/>
      <c r="T2104" s="228"/>
      <c r="AT2104" s="229" t="s">
        <v>247</v>
      </c>
      <c r="AU2104" s="229" t="s">
        <v>261</v>
      </c>
      <c r="AV2104" s="13" t="s">
        <v>81</v>
      </c>
      <c r="AW2104" s="13" t="s">
        <v>4</v>
      </c>
      <c r="AX2104" s="13" t="s">
        <v>22</v>
      </c>
      <c r="AY2104" s="229" t="s">
        <v>238</v>
      </c>
    </row>
    <row r="2105" spans="2:65" s="1" customFormat="1" ht="22.5" customHeight="1">
      <c r="B2105" s="35"/>
      <c r="C2105" s="194" t="s">
        <v>1992</v>
      </c>
      <c r="D2105" s="194" t="s">
        <v>240</v>
      </c>
      <c r="E2105" s="195" t="s">
        <v>1719</v>
      </c>
      <c r="F2105" s="196" t="s">
        <v>1720</v>
      </c>
      <c r="G2105" s="197" t="s">
        <v>517</v>
      </c>
      <c r="H2105" s="198">
        <v>418.02499999999998</v>
      </c>
      <c r="I2105" s="199"/>
      <c r="J2105" s="200">
        <f>ROUND(I2105*H2105,2)</f>
        <v>0</v>
      </c>
      <c r="K2105" s="196" t="s">
        <v>244</v>
      </c>
      <c r="L2105" s="55"/>
      <c r="M2105" s="201" t="s">
        <v>20</v>
      </c>
      <c r="N2105" s="202" t="s">
        <v>44</v>
      </c>
      <c r="O2105" s="36"/>
      <c r="P2105" s="203">
        <f>O2105*H2105</f>
        <v>0</v>
      </c>
      <c r="Q2105" s="203">
        <v>0</v>
      </c>
      <c r="R2105" s="203">
        <f>Q2105*H2105</f>
        <v>0</v>
      </c>
      <c r="S2105" s="203">
        <v>0</v>
      </c>
      <c r="T2105" s="204">
        <f>S2105*H2105</f>
        <v>0</v>
      </c>
      <c r="AR2105" s="18" t="s">
        <v>245</v>
      </c>
      <c r="AT2105" s="18" t="s">
        <v>240</v>
      </c>
      <c r="AU2105" s="18" t="s">
        <v>261</v>
      </c>
      <c r="AY2105" s="18" t="s">
        <v>238</v>
      </c>
      <c r="BE2105" s="205">
        <f>IF(N2105="základní",J2105,0)</f>
        <v>0</v>
      </c>
      <c r="BF2105" s="205">
        <f>IF(N2105="snížená",J2105,0)</f>
        <v>0</v>
      </c>
      <c r="BG2105" s="205">
        <f>IF(N2105="zákl. přenesená",J2105,0)</f>
        <v>0</v>
      </c>
      <c r="BH2105" s="205">
        <f>IF(N2105="sníž. přenesená",J2105,0)</f>
        <v>0</v>
      </c>
      <c r="BI2105" s="205">
        <f>IF(N2105="nulová",J2105,0)</f>
        <v>0</v>
      </c>
      <c r="BJ2105" s="18" t="s">
        <v>22</v>
      </c>
      <c r="BK2105" s="205">
        <f>ROUND(I2105*H2105,2)</f>
        <v>0</v>
      </c>
      <c r="BL2105" s="18" t="s">
        <v>245</v>
      </c>
      <c r="BM2105" s="18" t="s">
        <v>1993</v>
      </c>
    </row>
    <row r="2106" spans="2:65" s="12" customFormat="1" ht="27">
      <c r="B2106" s="206"/>
      <c r="C2106" s="207"/>
      <c r="D2106" s="208" t="s">
        <v>247</v>
      </c>
      <c r="E2106" s="209" t="s">
        <v>20</v>
      </c>
      <c r="F2106" s="210" t="s">
        <v>1780</v>
      </c>
      <c r="G2106" s="207"/>
      <c r="H2106" s="211" t="s">
        <v>20</v>
      </c>
      <c r="I2106" s="212"/>
      <c r="J2106" s="207"/>
      <c r="K2106" s="207"/>
      <c r="L2106" s="213"/>
      <c r="M2106" s="214"/>
      <c r="N2106" s="215"/>
      <c r="O2106" s="215"/>
      <c r="P2106" s="215"/>
      <c r="Q2106" s="215"/>
      <c r="R2106" s="215"/>
      <c r="S2106" s="215"/>
      <c r="T2106" s="216"/>
      <c r="AT2106" s="217" t="s">
        <v>247</v>
      </c>
      <c r="AU2106" s="217" t="s">
        <v>261</v>
      </c>
      <c r="AV2106" s="12" t="s">
        <v>22</v>
      </c>
      <c r="AW2106" s="12" t="s">
        <v>37</v>
      </c>
      <c r="AX2106" s="12" t="s">
        <v>73</v>
      </c>
      <c r="AY2106" s="217" t="s">
        <v>238</v>
      </c>
    </row>
    <row r="2107" spans="2:65" s="12" customFormat="1" ht="13.5">
      <c r="B2107" s="206"/>
      <c r="C2107" s="207"/>
      <c r="D2107" s="208" t="s">
        <v>247</v>
      </c>
      <c r="E2107" s="209" t="s">
        <v>20</v>
      </c>
      <c r="F2107" s="210" t="s">
        <v>249</v>
      </c>
      <c r="G2107" s="207"/>
      <c r="H2107" s="211" t="s">
        <v>20</v>
      </c>
      <c r="I2107" s="212"/>
      <c r="J2107" s="207"/>
      <c r="K2107" s="207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247</v>
      </c>
      <c r="AU2107" s="217" t="s">
        <v>261</v>
      </c>
      <c r="AV2107" s="12" t="s">
        <v>22</v>
      </c>
      <c r="AW2107" s="12" t="s">
        <v>37</v>
      </c>
      <c r="AX2107" s="12" t="s">
        <v>73</v>
      </c>
      <c r="AY2107" s="217" t="s">
        <v>238</v>
      </c>
    </row>
    <row r="2108" spans="2:65" s="12" customFormat="1" ht="13.5">
      <c r="B2108" s="206"/>
      <c r="C2108" s="207"/>
      <c r="D2108" s="208" t="s">
        <v>247</v>
      </c>
      <c r="E2108" s="209" t="s">
        <v>20</v>
      </c>
      <c r="F2108" s="210" t="s">
        <v>1994</v>
      </c>
      <c r="G2108" s="207"/>
      <c r="H2108" s="211" t="s">
        <v>20</v>
      </c>
      <c r="I2108" s="212"/>
      <c r="J2108" s="207"/>
      <c r="K2108" s="207"/>
      <c r="L2108" s="213"/>
      <c r="M2108" s="214"/>
      <c r="N2108" s="215"/>
      <c r="O2108" s="215"/>
      <c r="P2108" s="215"/>
      <c r="Q2108" s="215"/>
      <c r="R2108" s="215"/>
      <c r="S2108" s="215"/>
      <c r="T2108" s="216"/>
      <c r="AT2108" s="217" t="s">
        <v>247</v>
      </c>
      <c r="AU2108" s="217" t="s">
        <v>261</v>
      </c>
      <c r="AV2108" s="12" t="s">
        <v>22</v>
      </c>
      <c r="AW2108" s="12" t="s">
        <v>37</v>
      </c>
      <c r="AX2108" s="12" t="s">
        <v>73</v>
      </c>
      <c r="AY2108" s="217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692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3" customFormat="1" ht="13.5">
      <c r="B2110" s="218"/>
      <c r="C2110" s="219"/>
      <c r="D2110" s="208" t="s">
        <v>247</v>
      </c>
      <c r="E2110" s="230" t="s">
        <v>20</v>
      </c>
      <c r="F2110" s="231" t="s">
        <v>1995</v>
      </c>
      <c r="G2110" s="219"/>
      <c r="H2110" s="232">
        <v>165.6</v>
      </c>
      <c r="I2110" s="224"/>
      <c r="J2110" s="219"/>
      <c r="K2110" s="219"/>
      <c r="L2110" s="225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247</v>
      </c>
      <c r="AU2110" s="229" t="s">
        <v>261</v>
      </c>
      <c r="AV2110" s="13" t="s">
        <v>81</v>
      </c>
      <c r="AW2110" s="13" t="s">
        <v>37</v>
      </c>
      <c r="AX2110" s="13" t="s">
        <v>73</v>
      </c>
      <c r="AY2110" s="229" t="s">
        <v>238</v>
      </c>
    </row>
    <row r="2111" spans="2:65" s="12" customFormat="1" ht="13.5">
      <c r="B2111" s="206"/>
      <c r="C2111" s="207"/>
      <c r="D2111" s="208" t="s">
        <v>247</v>
      </c>
      <c r="E2111" s="209" t="s">
        <v>20</v>
      </c>
      <c r="F2111" s="210" t="s">
        <v>811</v>
      </c>
      <c r="G2111" s="207"/>
      <c r="H2111" s="211" t="s">
        <v>20</v>
      </c>
      <c r="I2111" s="212"/>
      <c r="J2111" s="207"/>
      <c r="K2111" s="207"/>
      <c r="L2111" s="213"/>
      <c r="M2111" s="214"/>
      <c r="N2111" s="215"/>
      <c r="O2111" s="215"/>
      <c r="P2111" s="215"/>
      <c r="Q2111" s="215"/>
      <c r="R2111" s="215"/>
      <c r="S2111" s="215"/>
      <c r="T2111" s="216"/>
      <c r="AT2111" s="217" t="s">
        <v>247</v>
      </c>
      <c r="AU2111" s="217" t="s">
        <v>261</v>
      </c>
      <c r="AV2111" s="12" t="s">
        <v>22</v>
      </c>
      <c r="AW2111" s="12" t="s">
        <v>37</v>
      </c>
      <c r="AX2111" s="12" t="s">
        <v>73</v>
      </c>
      <c r="AY2111" s="217" t="s">
        <v>238</v>
      </c>
    </row>
    <row r="2112" spans="2:65" s="13" customFormat="1" ht="27">
      <c r="B2112" s="218"/>
      <c r="C2112" s="219"/>
      <c r="D2112" s="220" t="s">
        <v>247</v>
      </c>
      <c r="E2112" s="221" t="s">
        <v>20</v>
      </c>
      <c r="F2112" s="222" t="s">
        <v>1996</v>
      </c>
      <c r="G2112" s="219"/>
      <c r="H2112" s="223">
        <v>252.42500000000001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37</v>
      </c>
      <c r="AX2112" s="13" t="s">
        <v>73</v>
      </c>
      <c r="AY2112" s="229" t="s">
        <v>238</v>
      </c>
    </row>
    <row r="2113" spans="2:65" s="1" customFormat="1" ht="22.5" customHeight="1">
      <c r="B2113" s="35"/>
      <c r="C2113" s="233" t="s">
        <v>1997</v>
      </c>
      <c r="D2113" s="233" t="s">
        <v>478</v>
      </c>
      <c r="E2113" s="234" t="s">
        <v>1750</v>
      </c>
      <c r="F2113" s="235" t="s">
        <v>1751</v>
      </c>
      <c r="G2113" s="236" t="s">
        <v>517</v>
      </c>
      <c r="H2113" s="237">
        <v>438.92599999999999</v>
      </c>
      <c r="I2113" s="238"/>
      <c r="J2113" s="239">
        <f>ROUND(I2113*H2113,2)</f>
        <v>0</v>
      </c>
      <c r="K2113" s="235" t="s">
        <v>244</v>
      </c>
      <c r="L2113" s="240"/>
      <c r="M2113" s="241" t="s">
        <v>20</v>
      </c>
      <c r="N2113" s="242" t="s">
        <v>44</v>
      </c>
      <c r="O2113" s="36"/>
      <c r="P2113" s="203">
        <f>O2113*H2113</f>
        <v>0</v>
      </c>
      <c r="Q2113" s="203">
        <v>3.0000000000000001E-5</v>
      </c>
      <c r="R2113" s="203">
        <f>Q2113*H2113</f>
        <v>1.316778E-2</v>
      </c>
      <c r="S2113" s="203">
        <v>0</v>
      </c>
      <c r="T2113" s="204">
        <f>S2113*H2113</f>
        <v>0</v>
      </c>
      <c r="AR2113" s="18" t="s">
        <v>304</v>
      </c>
      <c r="AT2113" s="18" t="s">
        <v>478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1998</v>
      </c>
    </row>
    <row r="2114" spans="2:65" s="13" customFormat="1" ht="13.5">
      <c r="B2114" s="218"/>
      <c r="C2114" s="219"/>
      <c r="D2114" s="220" t="s">
        <v>247</v>
      </c>
      <c r="E2114" s="219"/>
      <c r="F2114" s="222" t="s">
        <v>1999</v>
      </c>
      <c r="G2114" s="219"/>
      <c r="H2114" s="223">
        <v>438.92599999999999</v>
      </c>
      <c r="I2114" s="224"/>
      <c r="J2114" s="219"/>
      <c r="K2114" s="219"/>
      <c r="L2114" s="225"/>
      <c r="M2114" s="226"/>
      <c r="N2114" s="227"/>
      <c r="O2114" s="227"/>
      <c r="P2114" s="227"/>
      <c r="Q2114" s="227"/>
      <c r="R2114" s="227"/>
      <c r="S2114" s="227"/>
      <c r="T2114" s="228"/>
      <c r="AT2114" s="229" t="s">
        <v>247</v>
      </c>
      <c r="AU2114" s="229" t="s">
        <v>261</v>
      </c>
      <c r="AV2114" s="13" t="s">
        <v>81</v>
      </c>
      <c r="AW2114" s="13" t="s">
        <v>4</v>
      </c>
      <c r="AX2114" s="13" t="s">
        <v>22</v>
      </c>
      <c r="AY2114" s="229" t="s">
        <v>238</v>
      </c>
    </row>
    <row r="2115" spans="2:65" s="1" customFormat="1" ht="22.5" customHeight="1">
      <c r="B2115" s="35"/>
      <c r="C2115" s="194" t="s">
        <v>2000</v>
      </c>
      <c r="D2115" s="194" t="s">
        <v>240</v>
      </c>
      <c r="E2115" s="195" t="s">
        <v>1755</v>
      </c>
      <c r="F2115" s="196" t="s">
        <v>1756</v>
      </c>
      <c r="G2115" s="197" t="s">
        <v>517</v>
      </c>
      <c r="H2115" s="198">
        <v>397.52</v>
      </c>
      <c r="I2115" s="199"/>
      <c r="J2115" s="200">
        <f>ROUND(I2115*H2115,2)</f>
        <v>0</v>
      </c>
      <c r="K2115" s="196" t="s">
        <v>244</v>
      </c>
      <c r="L2115" s="55"/>
      <c r="M2115" s="201" t="s">
        <v>20</v>
      </c>
      <c r="N2115" s="202" t="s">
        <v>44</v>
      </c>
      <c r="O2115" s="36"/>
      <c r="P2115" s="203">
        <f>O2115*H2115</f>
        <v>0</v>
      </c>
      <c r="Q2115" s="203">
        <v>0</v>
      </c>
      <c r="R2115" s="203">
        <f>Q2115*H2115</f>
        <v>0</v>
      </c>
      <c r="S2115" s="203">
        <v>0</v>
      </c>
      <c r="T2115" s="204">
        <f>S2115*H2115</f>
        <v>0</v>
      </c>
      <c r="AR2115" s="18" t="s">
        <v>245</v>
      </c>
      <c r="AT2115" s="18" t="s">
        <v>240</v>
      </c>
      <c r="AU2115" s="18" t="s">
        <v>261</v>
      </c>
      <c r="AY2115" s="18" t="s">
        <v>238</v>
      </c>
      <c r="BE2115" s="205">
        <f>IF(N2115="základní",J2115,0)</f>
        <v>0</v>
      </c>
      <c r="BF2115" s="205">
        <f>IF(N2115="snížená",J2115,0)</f>
        <v>0</v>
      </c>
      <c r="BG2115" s="205">
        <f>IF(N2115="zákl. přenesená",J2115,0)</f>
        <v>0</v>
      </c>
      <c r="BH2115" s="205">
        <f>IF(N2115="sníž. přenesená",J2115,0)</f>
        <v>0</v>
      </c>
      <c r="BI2115" s="205">
        <f>IF(N2115="nulová",J2115,0)</f>
        <v>0</v>
      </c>
      <c r="BJ2115" s="18" t="s">
        <v>22</v>
      </c>
      <c r="BK2115" s="205">
        <f>ROUND(I2115*H2115,2)</f>
        <v>0</v>
      </c>
      <c r="BL2115" s="18" t="s">
        <v>245</v>
      </c>
      <c r="BM2115" s="18" t="s">
        <v>2001</v>
      </c>
    </row>
    <row r="2116" spans="2:65" s="12" customFormat="1" ht="27">
      <c r="B2116" s="206"/>
      <c r="C2116" s="207"/>
      <c r="D2116" s="208" t="s">
        <v>247</v>
      </c>
      <c r="E2116" s="209" t="s">
        <v>20</v>
      </c>
      <c r="F2116" s="210" t="s">
        <v>1780</v>
      </c>
      <c r="G2116" s="207"/>
      <c r="H2116" s="211" t="s">
        <v>20</v>
      </c>
      <c r="I2116" s="212"/>
      <c r="J2116" s="207"/>
      <c r="K2116" s="207"/>
      <c r="L2116" s="213"/>
      <c r="M2116" s="214"/>
      <c r="N2116" s="215"/>
      <c r="O2116" s="215"/>
      <c r="P2116" s="215"/>
      <c r="Q2116" s="215"/>
      <c r="R2116" s="215"/>
      <c r="S2116" s="215"/>
      <c r="T2116" s="216"/>
      <c r="AT2116" s="217" t="s">
        <v>247</v>
      </c>
      <c r="AU2116" s="217" t="s">
        <v>261</v>
      </c>
      <c r="AV2116" s="12" t="s">
        <v>22</v>
      </c>
      <c r="AW2116" s="12" t="s">
        <v>37</v>
      </c>
      <c r="AX2116" s="12" t="s">
        <v>73</v>
      </c>
      <c r="AY2116" s="217" t="s">
        <v>238</v>
      </c>
    </row>
    <row r="2117" spans="2:65" s="12" customFormat="1" ht="13.5">
      <c r="B2117" s="206"/>
      <c r="C2117" s="207"/>
      <c r="D2117" s="208" t="s">
        <v>247</v>
      </c>
      <c r="E2117" s="209" t="s">
        <v>20</v>
      </c>
      <c r="F2117" s="210" t="s">
        <v>249</v>
      </c>
      <c r="G2117" s="207"/>
      <c r="H2117" s="211" t="s">
        <v>20</v>
      </c>
      <c r="I2117" s="212"/>
      <c r="J2117" s="207"/>
      <c r="K2117" s="207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247</v>
      </c>
      <c r="AU2117" s="217" t="s">
        <v>261</v>
      </c>
      <c r="AV2117" s="12" t="s">
        <v>22</v>
      </c>
      <c r="AW2117" s="12" t="s">
        <v>37</v>
      </c>
      <c r="AX2117" s="12" t="s">
        <v>73</v>
      </c>
      <c r="AY2117" s="217" t="s">
        <v>238</v>
      </c>
    </row>
    <row r="2118" spans="2:65" s="12" customFormat="1" ht="13.5">
      <c r="B2118" s="206"/>
      <c r="C2118" s="207"/>
      <c r="D2118" s="208" t="s">
        <v>247</v>
      </c>
      <c r="E2118" s="209" t="s">
        <v>20</v>
      </c>
      <c r="F2118" s="210" t="s">
        <v>2002</v>
      </c>
      <c r="G2118" s="207"/>
      <c r="H2118" s="211" t="s">
        <v>20</v>
      </c>
      <c r="I2118" s="212"/>
      <c r="J2118" s="207"/>
      <c r="K2118" s="207"/>
      <c r="L2118" s="213"/>
      <c r="M2118" s="214"/>
      <c r="N2118" s="215"/>
      <c r="O2118" s="215"/>
      <c r="P2118" s="215"/>
      <c r="Q2118" s="215"/>
      <c r="R2118" s="215"/>
      <c r="S2118" s="215"/>
      <c r="T2118" s="216"/>
      <c r="AT2118" s="217" t="s">
        <v>247</v>
      </c>
      <c r="AU2118" s="217" t="s">
        <v>261</v>
      </c>
      <c r="AV2118" s="12" t="s">
        <v>22</v>
      </c>
      <c r="AW2118" s="12" t="s">
        <v>37</v>
      </c>
      <c r="AX2118" s="12" t="s">
        <v>73</v>
      </c>
      <c r="AY2118" s="217" t="s">
        <v>238</v>
      </c>
    </row>
    <row r="2119" spans="2:65" s="12" customFormat="1" ht="13.5">
      <c r="B2119" s="206"/>
      <c r="C2119" s="207"/>
      <c r="D2119" s="208" t="s">
        <v>247</v>
      </c>
      <c r="E2119" s="209" t="s">
        <v>20</v>
      </c>
      <c r="F2119" s="210" t="s">
        <v>692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3" customFormat="1" ht="13.5">
      <c r="B2120" s="218"/>
      <c r="C2120" s="219"/>
      <c r="D2120" s="208" t="s">
        <v>247</v>
      </c>
      <c r="E2120" s="230" t="s">
        <v>20</v>
      </c>
      <c r="F2120" s="231" t="s">
        <v>2003</v>
      </c>
      <c r="G2120" s="219"/>
      <c r="H2120" s="232">
        <v>34.15</v>
      </c>
      <c r="I2120" s="224"/>
      <c r="J2120" s="219"/>
      <c r="K2120" s="219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247</v>
      </c>
      <c r="AU2120" s="229" t="s">
        <v>261</v>
      </c>
      <c r="AV2120" s="13" t="s">
        <v>81</v>
      </c>
      <c r="AW2120" s="13" t="s">
        <v>37</v>
      </c>
      <c r="AX2120" s="13" t="s">
        <v>73</v>
      </c>
      <c r="AY2120" s="229" t="s">
        <v>238</v>
      </c>
    </row>
    <row r="2121" spans="2:65" s="12" customFormat="1" ht="13.5">
      <c r="B2121" s="206"/>
      <c r="C2121" s="207"/>
      <c r="D2121" s="208" t="s">
        <v>247</v>
      </c>
      <c r="E2121" s="209" t="s">
        <v>20</v>
      </c>
      <c r="F2121" s="210" t="s">
        <v>811</v>
      </c>
      <c r="G2121" s="207"/>
      <c r="H2121" s="211" t="s">
        <v>20</v>
      </c>
      <c r="I2121" s="212"/>
      <c r="J2121" s="207"/>
      <c r="K2121" s="207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247</v>
      </c>
      <c r="AU2121" s="217" t="s">
        <v>261</v>
      </c>
      <c r="AV2121" s="12" t="s">
        <v>22</v>
      </c>
      <c r="AW2121" s="12" t="s">
        <v>37</v>
      </c>
      <c r="AX2121" s="12" t="s">
        <v>73</v>
      </c>
      <c r="AY2121" s="217" t="s">
        <v>238</v>
      </c>
    </row>
    <row r="2122" spans="2:65" s="13" customFormat="1" ht="13.5">
      <c r="B2122" s="218"/>
      <c r="C2122" s="219"/>
      <c r="D2122" s="208" t="s">
        <v>247</v>
      </c>
      <c r="E2122" s="230" t="s">
        <v>20</v>
      </c>
      <c r="F2122" s="231" t="s">
        <v>2004</v>
      </c>
      <c r="G2122" s="219"/>
      <c r="H2122" s="232">
        <v>96.95</v>
      </c>
      <c r="I2122" s="224"/>
      <c r="J2122" s="219"/>
      <c r="K2122" s="219"/>
      <c r="L2122" s="225"/>
      <c r="M2122" s="226"/>
      <c r="N2122" s="227"/>
      <c r="O2122" s="227"/>
      <c r="P2122" s="227"/>
      <c r="Q2122" s="227"/>
      <c r="R2122" s="227"/>
      <c r="S2122" s="227"/>
      <c r="T2122" s="228"/>
      <c r="AT2122" s="229" t="s">
        <v>247</v>
      </c>
      <c r="AU2122" s="229" t="s">
        <v>261</v>
      </c>
      <c r="AV2122" s="13" t="s">
        <v>81</v>
      </c>
      <c r="AW2122" s="13" t="s">
        <v>37</v>
      </c>
      <c r="AX2122" s="13" t="s">
        <v>73</v>
      </c>
      <c r="AY2122" s="229" t="s">
        <v>238</v>
      </c>
    </row>
    <row r="2123" spans="2:65" s="12" customFormat="1" ht="13.5">
      <c r="B2123" s="206"/>
      <c r="C2123" s="207"/>
      <c r="D2123" s="208" t="s">
        <v>247</v>
      </c>
      <c r="E2123" s="209" t="s">
        <v>20</v>
      </c>
      <c r="F2123" s="210" t="s">
        <v>2005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3" customFormat="1" ht="13.5">
      <c r="B2124" s="218"/>
      <c r="C2124" s="219"/>
      <c r="D2124" s="208" t="s">
        <v>247</v>
      </c>
      <c r="E2124" s="230" t="s">
        <v>20</v>
      </c>
      <c r="F2124" s="231" t="s">
        <v>2006</v>
      </c>
      <c r="G2124" s="219"/>
      <c r="H2124" s="232">
        <v>142.30000000000001</v>
      </c>
      <c r="I2124" s="224"/>
      <c r="J2124" s="219"/>
      <c r="K2124" s="219"/>
      <c r="L2124" s="225"/>
      <c r="M2124" s="226"/>
      <c r="N2124" s="227"/>
      <c r="O2124" s="227"/>
      <c r="P2124" s="227"/>
      <c r="Q2124" s="227"/>
      <c r="R2124" s="227"/>
      <c r="S2124" s="227"/>
      <c r="T2124" s="228"/>
      <c r="AT2124" s="229" t="s">
        <v>247</v>
      </c>
      <c r="AU2124" s="229" t="s">
        <v>261</v>
      </c>
      <c r="AV2124" s="13" t="s">
        <v>81</v>
      </c>
      <c r="AW2124" s="13" t="s">
        <v>37</v>
      </c>
      <c r="AX2124" s="13" t="s">
        <v>73</v>
      </c>
      <c r="AY2124" s="229" t="s">
        <v>238</v>
      </c>
    </row>
    <row r="2125" spans="2:65" s="12" customFormat="1" ht="13.5">
      <c r="B2125" s="206"/>
      <c r="C2125" s="207"/>
      <c r="D2125" s="208" t="s">
        <v>247</v>
      </c>
      <c r="E2125" s="209" t="s">
        <v>20</v>
      </c>
      <c r="F2125" s="210" t="s">
        <v>884</v>
      </c>
      <c r="G2125" s="207"/>
      <c r="H2125" s="211" t="s">
        <v>20</v>
      </c>
      <c r="I2125" s="212"/>
      <c r="J2125" s="207"/>
      <c r="K2125" s="207"/>
      <c r="L2125" s="213"/>
      <c r="M2125" s="214"/>
      <c r="N2125" s="215"/>
      <c r="O2125" s="215"/>
      <c r="P2125" s="215"/>
      <c r="Q2125" s="215"/>
      <c r="R2125" s="215"/>
      <c r="S2125" s="215"/>
      <c r="T2125" s="216"/>
      <c r="AT2125" s="217" t="s">
        <v>247</v>
      </c>
      <c r="AU2125" s="217" t="s">
        <v>261</v>
      </c>
      <c r="AV2125" s="12" t="s">
        <v>22</v>
      </c>
      <c r="AW2125" s="12" t="s">
        <v>37</v>
      </c>
      <c r="AX2125" s="12" t="s">
        <v>73</v>
      </c>
      <c r="AY2125" s="217" t="s">
        <v>238</v>
      </c>
    </row>
    <row r="2126" spans="2:65" s="12" customFormat="1" ht="13.5">
      <c r="B2126" s="206"/>
      <c r="C2126" s="207"/>
      <c r="D2126" s="208" t="s">
        <v>247</v>
      </c>
      <c r="E2126" s="209" t="s">
        <v>20</v>
      </c>
      <c r="F2126" s="210" t="s">
        <v>692</v>
      </c>
      <c r="G2126" s="207"/>
      <c r="H2126" s="211" t="s">
        <v>20</v>
      </c>
      <c r="I2126" s="212"/>
      <c r="J2126" s="207"/>
      <c r="K2126" s="207"/>
      <c r="L2126" s="213"/>
      <c r="M2126" s="214"/>
      <c r="N2126" s="215"/>
      <c r="O2126" s="215"/>
      <c r="P2126" s="215"/>
      <c r="Q2126" s="215"/>
      <c r="R2126" s="215"/>
      <c r="S2126" s="215"/>
      <c r="T2126" s="216"/>
      <c r="AT2126" s="217" t="s">
        <v>247</v>
      </c>
      <c r="AU2126" s="217" t="s">
        <v>261</v>
      </c>
      <c r="AV2126" s="12" t="s">
        <v>22</v>
      </c>
      <c r="AW2126" s="12" t="s">
        <v>37</v>
      </c>
      <c r="AX2126" s="12" t="s">
        <v>73</v>
      </c>
      <c r="AY2126" s="217" t="s">
        <v>238</v>
      </c>
    </row>
    <row r="2127" spans="2:65" s="13" customFormat="1" ht="13.5">
      <c r="B2127" s="218"/>
      <c r="C2127" s="219"/>
      <c r="D2127" s="208" t="s">
        <v>247</v>
      </c>
      <c r="E2127" s="230" t="s">
        <v>20</v>
      </c>
      <c r="F2127" s="231" t="s">
        <v>2007</v>
      </c>
      <c r="G2127" s="219"/>
      <c r="H2127" s="232">
        <v>58</v>
      </c>
      <c r="I2127" s="224"/>
      <c r="J2127" s="219"/>
      <c r="K2127" s="219"/>
      <c r="L2127" s="225"/>
      <c r="M2127" s="226"/>
      <c r="N2127" s="227"/>
      <c r="O2127" s="227"/>
      <c r="P2127" s="227"/>
      <c r="Q2127" s="227"/>
      <c r="R2127" s="227"/>
      <c r="S2127" s="227"/>
      <c r="T2127" s="228"/>
      <c r="AT2127" s="229" t="s">
        <v>247</v>
      </c>
      <c r="AU2127" s="229" t="s">
        <v>261</v>
      </c>
      <c r="AV2127" s="13" t="s">
        <v>81</v>
      </c>
      <c r="AW2127" s="13" t="s">
        <v>37</v>
      </c>
      <c r="AX2127" s="13" t="s">
        <v>73</v>
      </c>
      <c r="AY2127" s="229" t="s">
        <v>238</v>
      </c>
    </row>
    <row r="2128" spans="2:65" s="13" customFormat="1" ht="13.5">
      <c r="B2128" s="218"/>
      <c r="C2128" s="219"/>
      <c r="D2128" s="208" t="s">
        <v>247</v>
      </c>
      <c r="E2128" s="230" t="s">
        <v>20</v>
      </c>
      <c r="F2128" s="231" t="s">
        <v>2008</v>
      </c>
      <c r="G2128" s="219"/>
      <c r="H2128" s="232">
        <v>34.72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2" customFormat="1" ht="13.5">
      <c r="B2129" s="206"/>
      <c r="C2129" s="207"/>
      <c r="D2129" s="208" t="s">
        <v>247</v>
      </c>
      <c r="E2129" s="209" t="s">
        <v>20</v>
      </c>
      <c r="F2129" s="210" t="s">
        <v>811</v>
      </c>
      <c r="G2129" s="207"/>
      <c r="H2129" s="211" t="s">
        <v>20</v>
      </c>
      <c r="I2129" s="212"/>
      <c r="J2129" s="207"/>
      <c r="K2129" s="207"/>
      <c r="L2129" s="213"/>
      <c r="M2129" s="214"/>
      <c r="N2129" s="215"/>
      <c r="O2129" s="215"/>
      <c r="P2129" s="215"/>
      <c r="Q2129" s="215"/>
      <c r="R2129" s="215"/>
      <c r="S2129" s="215"/>
      <c r="T2129" s="216"/>
      <c r="AT2129" s="217" t="s">
        <v>247</v>
      </c>
      <c r="AU2129" s="217" t="s">
        <v>261</v>
      </c>
      <c r="AV2129" s="12" t="s">
        <v>22</v>
      </c>
      <c r="AW2129" s="12" t="s">
        <v>37</v>
      </c>
      <c r="AX2129" s="12" t="s">
        <v>73</v>
      </c>
      <c r="AY2129" s="217" t="s">
        <v>238</v>
      </c>
    </row>
    <row r="2130" spans="2:65" s="13" customFormat="1" ht="13.5">
      <c r="B2130" s="218"/>
      <c r="C2130" s="219"/>
      <c r="D2130" s="220" t="s">
        <v>247</v>
      </c>
      <c r="E2130" s="221" t="s">
        <v>20</v>
      </c>
      <c r="F2130" s="222" t="s">
        <v>2009</v>
      </c>
      <c r="G2130" s="219"/>
      <c r="H2130" s="223">
        <v>31.4</v>
      </c>
      <c r="I2130" s="224"/>
      <c r="J2130" s="219"/>
      <c r="K2130" s="219"/>
      <c r="L2130" s="225"/>
      <c r="M2130" s="226"/>
      <c r="N2130" s="227"/>
      <c r="O2130" s="227"/>
      <c r="P2130" s="227"/>
      <c r="Q2130" s="227"/>
      <c r="R2130" s="227"/>
      <c r="S2130" s="227"/>
      <c r="T2130" s="228"/>
      <c r="AT2130" s="229" t="s">
        <v>247</v>
      </c>
      <c r="AU2130" s="229" t="s">
        <v>261</v>
      </c>
      <c r="AV2130" s="13" t="s">
        <v>81</v>
      </c>
      <c r="AW2130" s="13" t="s">
        <v>37</v>
      </c>
      <c r="AX2130" s="13" t="s">
        <v>73</v>
      </c>
      <c r="AY2130" s="229" t="s">
        <v>238</v>
      </c>
    </row>
    <row r="2131" spans="2:65" s="1" customFormat="1" ht="22.5" customHeight="1">
      <c r="B2131" s="35"/>
      <c r="C2131" s="233" t="s">
        <v>2010</v>
      </c>
      <c r="D2131" s="233" t="s">
        <v>478</v>
      </c>
      <c r="E2131" s="234" t="s">
        <v>2011</v>
      </c>
      <c r="F2131" s="235" t="s">
        <v>2012</v>
      </c>
      <c r="G2131" s="236" t="s">
        <v>517</v>
      </c>
      <c r="H2131" s="237">
        <v>137.55000000000001</v>
      </c>
      <c r="I2131" s="238"/>
      <c r="J2131" s="239">
        <f>ROUND(I2131*H2131,2)</f>
        <v>0</v>
      </c>
      <c r="K2131" s="235" t="s">
        <v>20</v>
      </c>
      <c r="L2131" s="240"/>
      <c r="M2131" s="241" t="s">
        <v>20</v>
      </c>
      <c r="N2131" s="242" t="s">
        <v>44</v>
      </c>
      <c r="O2131" s="36"/>
      <c r="P2131" s="203">
        <f>O2131*H2131</f>
        <v>0</v>
      </c>
      <c r="Q2131" s="203">
        <v>0</v>
      </c>
      <c r="R2131" s="203">
        <f>Q2131*H2131</f>
        <v>0</v>
      </c>
      <c r="S2131" s="203">
        <v>0</v>
      </c>
      <c r="T2131" s="204">
        <f>S2131*H2131</f>
        <v>0</v>
      </c>
      <c r="AR2131" s="18" t="s">
        <v>304</v>
      </c>
      <c r="AT2131" s="18" t="s">
        <v>478</v>
      </c>
      <c r="AU2131" s="18" t="s">
        <v>261</v>
      </c>
      <c r="AY2131" s="18" t="s">
        <v>238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8" t="s">
        <v>22</v>
      </c>
      <c r="BK2131" s="205">
        <f>ROUND(I2131*H2131,2)</f>
        <v>0</v>
      </c>
      <c r="BL2131" s="18" t="s">
        <v>245</v>
      </c>
      <c r="BM2131" s="18" t="s">
        <v>2013</v>
      </c>
    </row>
    <row r="2132" spans="2:65" s="13" customFormat="1" ht="13.5">
      <c r="B2132" s="218"/>
      <c r="C2132" s="219"/>
      <c r="D2132" s="220" t="s">
        <v>247</v>
      </c>
      <c r="E2132" s="219"/>
      <c r="F2132" s="222" t="s">
        <v>2014</v>
      </c>
      <c r="G2132" s="219"/>
      <c r="H2132" s="223">
        <v>137.55000000000001</v>
      </c>
      <c r="I2132" s="224"/>
      <c r="J2132" s="219"/>
      <c r="K2132" s="219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247</v>
      </c>
      <c r="AU2132" s="229" t="s">
        <v>261</v>
      </c>
      <c r="AV2132" s="13" t="s">
        <v>81</v>
      </c>
      <c r="AW2132" s="13" t="s">
        <v>4</v>
      </c>
      <c r="AX2132" s="13" t="s">
        <v>22</v>
      </c>
      <c r="AY2132" s="229" t="s">
        <v>238</v>
      </c>
    </row>
    <row r="2133" spans="2:65" s="1" customFormat="1" ht="22.5" customHeight="1">
      <c r="B2133" s="35"/>
      <c r="C2133" s="233" t="s">
        <v>2015</v>
      </c>
      <c r="D2133" s="233" t="s">
        <v>478</v>
      </c>
      <c r="E2133" s="234" t="s">
        <v>1763</v>
      </c>
      <c r="F2133" s="235" t="s">
        <v>1764</v>
      </c>
      <c r="G2133" s="236" t="s">
        <v>517</v>
      </c>
      <c r="H2133" s="237">
        <v>274.89</v>
      </c>
      <c r="I2133" s="238"/>
      <c r="J2133" s="239">
        <f>ROUND(I2133*H2133,2)</f>
        <v>0</v>
      </c>
      <c r="K2133" s="235" t="s">
        <v>244</v>
      </c>
      <c r="L2133" s="240"/>
      <c r="M2133" s="241" t="s">
        <v>20</v>
      </c>
      <c r="N2133" s="242" t="s">
        <v>44</v>
      </c>
      <c r="O2133" s="36"/>
      <c r="P2133" s="203">
        <f>O2133*H2133</f>
        <v>0</v>
      </c>
      <c r="Q2133" s="203">
        <v>3.0000000000000001E-5</v>
      </c>
      <c r="R2133" s="203">
        <f>Q2133*H2133</f>
        <v>8.2466999999999992E-3</v>
      </c>
      <c r="S2133" s="203">
        <v>0</v>
      </c>
      <c r="T2133" s="204">
        <f>S2133*H2133</f>
        <v>0</v>
      </c>
      <c r="AR2133" s="18" t="s">
        <v>304</v>
      </c>
      <c r="AT2133" s="18" t="s">
        <v>478</v>
      </c>
      <c r="AU2133" s="18" t="s">
        <v>261</v>
      </c>
      <c r="AY2133" s="18" t="s">
        <v>238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8" t="s">
        <v>22</v>
      </c>
      <c r="BK2133" s="205">
        <f>ROUND(I2133*H2133,2)</f>
        <v>0</v>
      </c>
      <c r="BL2133" s="18" t="s">
        <v>245</v>
      </c>
      <c r="BM2133" s="18" t="s">
        <v>2016</v>
      </c>
    </row>
    <row r="2134" spans="2:65" s="13" customFormat="1" ht="13.5">
      <c r="B2134" s="218"/>
      <c r="C2134" s="219"/>
      <c r="D2134" s="220" t="s">
        <v>247</v>
      </c>
      <c r="E2134" s="219"/>
      <c r="F2134" s="222" t="s">
        <v>2017</v>
      </c>
      <c r="G2134" s="219"/>
      <c r="H2134" s="223">
        <v>274.89</v>
      </c>
      <c r="I2134" s="224"/>
      <c r="J2134" s="219"/>
      <c r="K2134" s="219"/>
      <c r="L2134" s="225"/>
      <c r="M2134" s="226"/>
      <c r="N2134" s="227"/>
      <c r="O2134" s="227"/>
      <c r="P2134" s="227"/>
      <c r="Q2134" s="227"/>
      <c r="R2134" s="227"/>
      <c r="S2134" s="227"/>
      <c r="T2134" s="228"/>
      <c r="AT2134" s="229" t="s">
        <v>247</v>
      </c>
      <c r="AU2134" s="229" t="s">
        <v>261</v>
      </c>
      <c r="AV2134" s="13" t="s">
        <v>81</v>
      </c>
      <c r="AW2134" s="13" t="s">
        <v>4</v>
      </c>
      <c r="AX2134" s="13" t="s">
        <v>22</v>
      </c>
      <c r="AY2134" s="229" t="s">
        <v>238</v>
      </c>
    </row>
    <row r="2135" spans="2:65" s="1" customFormat="1" ht="22.5" customHeight="1">
      <c r="B2135" s="35"/>
      <c r="C2135" s="194" t="s">
        <v>2018</v>
      </c>
      <c r="D2135" s="194" t="s">
        <v>240</v>
      </c>
      <c r="E2135" s="195" t="s">
        <v>2019</v>
      </c>
      <c r="F2135" s="196" t="s">
        <v>2020</v>
      </c>
      <c r="G2135" s="197" t="s">
        <v>517</v>
      </c>
      <c r="H2135" s="198">
        <v>117.7</v>
      </c>
      <c r="I2135" s="199"/>
      <c r="J2135" s="200">
        <f>ROUND(I2135*H2135,2)</f>
        <v>0</v>
      </c>
      <c r="K2135" s="196" t="s">
        <v>244</v>
      </c>
      <c r="L2135" s="55"/>
      <c r="M2135" s="201" t="s">
        <v>20</v>
      </c>
      <c r="N2135" s="202" t="s">
        <v>44</v>
      </c>
      <c r="O2135" s="36"/>
      <c r="P2135" s="203">
        <f>O2135*H2135</f>
        <v>0</v>
      </c>
      <c r="Q2135" s="203">
        <v>2.5000000000000001E-4</v>
      </c>
      <c r="R2135" s="203">
        <f>Q2135*H2135</f>
        <v>2.9425E-2</v>
      </c>
      <c r="S2135" s="203">
        <v>0</v>
      </c>
      <c r="T2135" s="204">
        <f>S2135*H2135</f>
        <v>0</v>
      </c>
      <c r="AR2135" s="18" t="s">
        <v>245</v>
      </c>
      <c r="AT2135" s="18" t="s">
        <v>240</v>
      </c>
      <c r="AU2135" s="18" t="s">
        <v>261</v>
      </c>
      <c r="AY2135" s="18" t="s">
        <v>238</v>
      </c>
      <c r="BE2135" s="205">
        <f>IF(N2135="základní",J2135,0)</f>
        <v>0</v>
      </c>
      <c r="BF2135" s="205">
        <f>IF(N2135="snížená",J2135,0)</f>
        <v>0</v>
      </c>
      <c r="BG2135" s="205">
        <f>IF(N2135="zákl. přenesená",J2135,0)</f>
        <v>0</v>
      </c>
      <c r="BH2135" s="205">
        <f>IF(N2135="sníž. přenesená",J2135,0)</f>
        <v>0</v>
      </c>
      <c r="BI2135" s="205">
        <f>IF(N2135="nulová",J2135,0)</f>
        <v>0</v>
      </c>
      <c r="BJ2135" s="18" t="s">
        <v>22</v>
      </c>
      <c r="BK2135" s="205">
        <f>ROUND(I2135*H2135,2)</f>
        <v>0</v>
      </c>
      <c r="BL2135" s="18" t="s">
        <v>245</v>
      </c>
      <c r="BM2135" s="18" t="s">
        <v>2021</v>
      </c>
    </row>
    <row r="2136" spans="2:65" s="12" customFormat="1" ht="27">
      <c r="B2136" s="206"/>
      <c r="C2136" s="207"/>
      <c r="D2136" s="208" t="s">
        <v>247</v>
      </c>
      <c r="E2136" s="209" t="s">
        <v>20</v>
      </c>
      <c r="F2136" s="210" t="s">
        <v>1780</v>
      </c>
      <c r="G2136" s="207"/>
      <c r="H2136" s="211" t="s">
        <v>20</v>
      </c>
      <c r="I2136" s="212"/>
      <c r="J2136" s="207"/>
      <c r="K2136" s="207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247</v>
      </c>
      <c r="AU2136" s="217" t="s">
        <v>261</v>
      </c>
      <c r="AV2136" s="12" t="s">
        <v>22</v>
      </c>
      <c r="AW2136" s="12" t="s">
        <v>37</v>
      </c>
      <c r="AX2136" s="12" t="s">
        <v>73</v>
      </c>
      <c r="AY2136" s="217" t="s">
        <v>238</v>
      </c>
    </row>
    <row r="2137" spans="2:65" s="12" customFormat="1" ht="13.5">
      <c r="B2137" s="206"/>
      <c r="C2137" s="207"/>
      <c r="D2137" s="208" t="s">
        <v>247</v>
      </c>
      <c r="E2137" s="209" t="s">
        <v>20</v>
      </c>
      <c r="F2137" s="210" t="s">
        <v>249</v>
      </c>
      <c r="G2137" s="207"/>
      <c r="H2137" s="211" t="s">
        <v>20</v>
      </c>
      <c r="I2137" s="212"/>
      <c r="J2137" s="207"/>
      <c r="K2137" s="207"/>
      <c r="L2137" s="213"/>
      <c r="M2137" s="214"/>
      <c r="N2137" s="215"/>
      <c r="O2137" s="215"/>
      <c r="P2137" s="215"/>
      <c r="Q2137" s="215"/>
      <c r="R2137" s="215"/>
      <c r="S2137" s="215"/>
      <c r="T2137" s="216"/>
      <c r="AT2137" s="217" t="s">
        <v>247</v>
      </c>
      <c r="AU2137" s="217" t="s">
        <v>261</v>
      </c>
      <c r="AV2137" s="12" t="s">
        <v>22</v>
      </c>
      <c r="AW2137" s="12" t="s">
        <v>37</v>
      </c>
      <c r="AX2137" s="12" t="s">
        <v>73</v>
      </c>
      <c r="AY2137" s="217" t="s">
        <v>238</v>
      </c>
    </row>
    <row r="2138" spans="2:65" s="12" customFormat="1" ht="13.5">
      <c r="B2138" s="206"/>
      <c r="C2138" s="207"/>
      <c r="D2138" s="208" t="s">
        <v>247</v>
      </c>
      <c r="E2138" s="209" t="s">
        <v>20</v>
      </c>
      <c r="F2138" s="210" t="s">
        <v>692</v>
      </c>
      <c r="G2138" s="207"/>
      <c r="H2138" s="211" t="s">
        <v>20</v>
      </c>
      <c r="I2138" s="212"/>
      <c r="J2138" s="207"/>
      <c r="K2138" s="207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247</v>
      </c>
      <c r="AU2138" s="217" t="s">
        <v>261</v>
      </c>
      <c r="AV2138" s="12" t="s">
        <v>22</v>
      </c>
      <c r="AW2138" s="12" t="s">
        <v>37</v>
      </c>
      <c r="AX2138" s="12" t="s">
        <v>73</v>
      </c>
      <c r="AY2138" s="217" t="s">
        <v>238</v>
      </c>
    </row>
    <row r="2139" spans="2:65" s="13" customFormat="1" ht="13.5">
      <c r="B2139" s="218"/>
      <c r="C2139" s="219"/>
      <c r="D2139" s="208" t="s">
        <v>247</v>
      </c>
      <c r="E2139" s="230" t="s">
        <v>20</v>
      </c>
      <c r="F2139" s="231" t="s">
        <v>2022</v>
      </c>
      <c r="G2139" s="219"/>
      <c r="H2139" s="232">
        <v>21.6</v>
      </c>
      <c r="I2139" s="224"/>
      <c r="J2139" s="219"/>
      <c r="K2139" s="219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247</v>
      </c>
      <c r="AU2139" s="229" t="s">
        <v>261</v>
      </c>
      <c r="AV2139" s="13" t="s">
        <v>81</v>
      </c>
      <c r="AW2139" s="13" t="s">
        <v>37</v>
      </c>
      <c r="AX2139" s="13" t="s">
        <v>73</v>
      </c>
      <c r="AY2139" s="229" t="s">
        <v>238</v>
      </c>
    </row>
    <row r="2140" spans="2:65" s="12" customFormat="1" ht="13.5">
      <c r="B2140" s="206"/>
      <c r="C2140" s="207"/>
      <c r="D2140" s="208" t="s">
        <v>247</v>
      </c>
      <c r="E2140" s="209" t="s">
        <v>20</v>
      </c>
      <c r="F2140" s="210" t="s">
        <v>811</v>
      </c>
      <c r="G2140" s="207"/>
      <c r="H2140" s="211" t="s">
        <v>20</v>
      </c>
      <c r="I2140" s="212"/>
      <c r="J2140" s="207"/>
      <c r="K2140" s="207"/>
      <c r="L2140" s="213"/>
      <c r="M2140" s="214"/>
      <c r="N2140" s="215"/>
      <c r="O2140" s="215"/>
      <c r="P2140" s="215"/>
      <c r="Q2140" s="215"/>
      <c r="R2140" s="215"/>
      <c r="S2140" s="215"/>
      <c r="T2140" s="216"/>
      <c r="AT2140" s="217" t="s">
        <v>247</v>
      </c>
      <c r="AU2140" s="217" t="s">
        <v>261</v>
      </c>
      <c r="AV2140" s="12" t="s">
        <v>22</v>
      </c>
      <c r="AW2140" s="12" t="s">
        <v>37</v>
      </c>
      <c r="AX2140" s="12" t="s">
        <v>73</v>
      </c>
      <c r="AY2140" s="217" t="s">
        <v>238</v>
      </c>
    </row>
    <row r="2141" spans="2:65" s="13" customFormat="1" ht="13.5">
      <c r="B2141" s="218"/>
      <c r="C2141" s="219"/>
      <c r="D2141" s="220" t="s">
        <v>247</v>
      </c>
      <c r="E2141" s="221" t="s">
        <v>20</v>
      </c>
      <c r="F2141" s="222" t="s">
        <v>2023</v>
      </c>
      <c r="G2141" s="219"/>
      <c r="H2141" s="223">
        <v>96.1</v>
      </c>
      <c r="I2141" s="224"/>
      <c r="J2141" s="219"/>
      <c r="K2141" s="219"/>
      <c r="L2141" s="225"/>
      <c r="M2141" s="226"/>
      <c r="N2141" s="227"/>
      <c r="O2141" s="227"/>
      <c r="P2141" s="227"/>
      <c r="Q2141" s="227"/>
      <c r="R2141" s="227"/>
      <c r="S2141" s="227"/>
      <c r="T2141" s="228"/>
      <c r="AT2141" s="229" t="s">
        <v>247</v>
      </c>
      <c r="AU2141" s="229" t="s">
        <v>261</v>
      </c>
      <c r="AV2141" s="13" t="s">
        <v>81</v>
      </c>
      <c r="AW2141" s="13" t="s">
        <v>37</v>
      </c>
      <c r="AX2141" s="13" t="s">
        <v>73</v>
      </c>
      <c r="AY2141" s="229" t="s">
        <v>238</v>
      </c>
    </row>
    <row r="2142" spans="2:65" s="1" customFormat="1" ht="22.5" customHeight="1">
      <c r="B2142" s="35"/>
      <c r="C2142" s="233" t="s">
        <v>2024</v>
      </c>
      <c r="D2142" s="233" t="s">
        <v>478</v>
      </c>
      <c r="E2142" s="234" t="s">
        <v>2025</v>
      </c>
      <c r="F2142" s="235" t="s">
        <v>2026</v>
      </c>
      <c r="G2142" s="236" t="s">
        <v>517</v>
      </c>
      <c r="H2142" s="237">
        <v>123.58499999999999</v>
      </c>
      <c r="I2142" s="238"/>
      <c r="J2142" s="239">
        <f>ROUND(I2142*H2142,2)</f>
        <v>0</v>
      </c>
      <c r="K2142" s="235" t="s">
        <v>20</v>
      </c>
      <c r="L2142" s="240"/>
      <c r="M2142" s="241" t="s">
        <v>20</v>
      </c>
      <c r="N2142" s="242" t="s">
        <v>44</v>
      </c>
      <c r="O2142" s="36"/>
      <c r="P2142" s="203">
        <f>O2142*H2142</f>
        <v>0</v>
      </c>
      <c r="Q2142" s="203">
        <v>4.0000000000000002E-4</v>
      </c>
      <c r="R2142" s="203">
        <f>Q2142*H2142</f>
        <v>4.9433999999999999E-2</v>
      </c>
      <c r="S2142" s="203">
        <v>0</v>
      </c>
      <c r="T2142" s="204">
        <f>S2142*H2142</f>
        <v>0</v>
      </c>
      <c r="AR2142" s="18" t="s">
        <v>304</v>
      </c>
      <c r="AT2142" s="18" t="s">
        <v>478</v>
      </c>
      <c r="AU2142" s="18" t="s">
        <v>261</v>
      </c>
      <c r="AY2142" s="18" t="s">
        <v>238</v>
      </c>
      <c r="BE2142" s="205">
        <f>IF(N2142="základní",J2142,0)</f>
        <v>0</v>
      </c>
      <c r="BF2142" s="205">
        <f>IF(N2142="snížená",J2142,0)</f>
        <v>0</v>
      </c>
      <c r="BG2142" s="205">
        <f>IF(N2142="zákl. přenesená",J2142,0)</f>
        <v>0</v>
      </c>
      <c r="BH2142" s="205">
        <f>IF(N2142="sníž. přenesená",J2142,0)</f>
        <v>0</v>
      </c>
      <c r="BI2142" s="205">
        <f>IF(N2142="nulová",J2142,0)</f>
        <v>0</v>
      </c>
      <c r="BJ2142" s="18" t="s">
        <v>22</v>
      </c>
      <c r="BK2142" s="205">
        <f>ROUND(I2142*H2142,2)</f>
        <v>0</v>
      </c>
      <c r="BL2142" s="18" t="s">
        <v>245</v>
      </c>
      <c r="BM2142" s="18" t="s">
        <v>2027</v>
      </c>
    </row>
    <row r="2143" spans="2:65" s="13" customFormat="1" ht="13.5">
      <c r="B2143" s="218"/>
      <c r="C2143" s="219"/>
      <c r="D2143" s="220" t="s">
        <v>247</v>
      </c>
      <c r="E2143" s="219"/>
      <c r="F2143" s="222" t="s">
        <v>2028</v>
      </c>
      <c r="G2143" s="219"/>
      <c r="H2143" s="223">
        <v>123.58499999999999</v>
      </c>
      <c r="I2143" s="224"/>
      <c r="J2143" s="219"/>
      <c r="K2143" s="219"/>
      <c r="L2143" s="225"/>
      <c r="M2143" s="226"/>
      <c r="N2143" s="227"/>
      <c r="O2143" s="227"/>
      <c r="P2143" s="227"/>
      <c r="Q2143" s="227"/>
      <c r="R2143" s="227"/>
      <c r="S2143" s="227"/>
      <c r="T2143" s="228"/>
      <c r="AT2143" s="229" t="s">
        <v>247</v>
      </c>
      <c r="AU2143" s="229" t="s">
        <v>261</v>
      </c>
      <c r="AV2143" s="13" t="s">
        <v>81</v>
      </c>
      <c r="AW2143" s="13" t="s">
        <v>4</v>
      </c>
      <c r="AX2143" s="13" t="s">
        <v>22</v>
      </c>
      <c r="AY2143" s="229" t="s">
        <v>238</v>
      </c>
    </row>
    <row r="2144" spans="2:65" s="1" customFormat="1" ht="22.5" customHeight="1">
      <c r="B2144" s="35"/>
      <c r="C2144" s="194" t="s">
        <v>2029</v>
      </c>
      <c r="D2144" s="194" t="s">
        <v>240</v>
      </c>
      <c r="E2144" s="195" t="s">
        <v>2030</v>
      </c>
      <c r="F2144" s="196" t="s">
        <v>2031</v>
      </c>
      <c r="G2144" s="197" t="s">
        <v>375</v>
      </c>
      <c r="H2144" s="198">
        <v>410.17</v>
      </c>
      <c r="I2144" s="199"/>
      <c r="J2144" s="200">
        <f>ROUND(I2144*H2144,2)</f>
        <v>0</v>
      </c>
      <c r="K2144" s="196" t="s">
        <v>244</v>
      </c>
      <c r="L2144" s="55"/>
      <c r="M2144" s="201" t="s">
        <v>20</v>
      </c>
      <c r="N2144" s="202" t="s">
        <v>44</v>
      </c>
      <c r="O2144" s="36"/>
      <c r="P2144" s="203">
        <f>O2144*H2144</f>
        <v>0</v>
      </c>
      <c r="Q2144" s="203">
        <v>1.2E-4</v>
      </c>
      <c r="R2144" s="203">
        <f>Q2144*H2144</f>
        <v>4.9220400000000004E-2</v>
      </c>
      <c r="S2144" s="203">
        <v>0</v>
      </c>
      <c r="T2144" s="204">
        <f>S2144*H2144</f>
        <v>0</v>
      </c>
      <c r="AR2144" s="18" t="s">
        <v>245</v>
      </c>
      <c r="AT2144" s="18" t="s">
        <v>240</v>
      </c>
      <c r="AU2144" s="18" t="s">
        <v>261</v>
      </c>
      <c r="AY2144" s="18" t="s">
        <v>238</v>
      </c>
      <c r="BE2144" s="205">
        <f>IF(N2144="základní",J2144,0)</f>
        <v>0</v>
      </c>
      <c r="BF2144" s="205">
        <f>IF(N2144="snížená",J2144,0)</f>
        <v>0</v>
      </c>
      <c r="BG2144" s="205">
        <f>IF(N2144="zákl. přenesená",J2144,0)</f>
        <v>0</v>
      </c>
      <c r="BH2144" s="205">
        <f>IF(N2144="sníž. přenesená",J2144,0)</f>
        <v>0</v>
      </c>
      <c r="BI2144" s="205">
        <f>IF(N2144="nulová",J2144,0)</f>
        <v>0</v>
      </c>
      <c r="BJ2144" s="18" t="s">
        <v>22</v>
      </c>
      <c r="BK2144" s="205">
        <f>ROUND(I2144*H2144,2)</f>
        <v>0</v>
      </c>
      <c r="BL2144" s="18" t="s">
        <v>245</v>
      </c>
      <c r="BM2144" s="18" t="s">
        <v>2032</v>
      </c>
    </row>
    <row r="2145" spans="2:65" s="12" customFormat="1" ht="13.5">
      <c r="B2145" s="206"/>
      <c r="C2145" s="207"/>
      <c r="D2145" s="208" t="s">
        <v>247</v>
      </c>
      <c r="E2145" s="209" t="s">
        <v>20</v>
      </c>
      <c r="F2145" s="210" t="s">
        <v>2033</v>
      </c>
      <c r="G2145" s="207"/>
      <c r="H2145" s="211" t="s">
        <v>20</v>
      </c>
      <c r="I2145" s="212"/>
      <c r="J2145" s="207"/>
      <c r="K2145" s="207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247</v>
      </c>
      <c r="AU2145" s="217" t="s">
        <v>261</v>
      </c>
      <c r="AV2145" s="12" t="s">
        <v>22</v>
      </c>
      <c r="AW2145" s="12" t="s">
        <v>37</v>
      </c>
      <c r="AX2145" s="12" t="s">
        <v>73</v>
      </c>
      <c r="AY2145" s="217" t="s">
        <v>238</v>
      </c>
    </row>
    <row r="2146" spans="2:65" s="12" customFormat="1" ht="13.5">
      <c r="B2146" s="206"/>
      <c r="C2146" s="207"/>
      <c r="D2146" s="208" t="s">
        <v>247</v>
      </c>
      <c r="E2146" s="209" t="s">
        <v>20</v>
      </c>
      <c r="F2146" s="210" t="s">
        <v>249</v>
      </c>
      <c r="G2146" s="207"/>
      <c r="H2146" s="211" t="s">
        <v>20</v>
      </c>
      <c r="I2146" s="212"/>
      <c r="J2146" s="207"/>
      <c r="K2146" s="207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247</v>
      </c>
      <c r="AU2146" s="217" t="s">
        <v>261</v>
      </c>
      <c r="AV2146" s="12" t="s">
        <v>22</v>
      </c>
      <c r="AW2146" s="12" t="s">
        <v>37</v>
      </c>
      <c r="AX2146" s="12" t="s">
        <v>73</v>
      </c>
      <c r="AY2146" s="217" t="s">
        <v>238</v>
      </c>
    </row>
    <row r="2147" spans="2:65" s="12" customFormat="1" ht="13.5">
      <c r="B2147" s="206"/>
      <c r="C2147" s="207"/>
      <c r="D2147" s="208" t="s">
        <v>247</v>
      </c>
      <c r="E2147" s="209" t="s">
        <v>20</v>
      </c>
      <c r="F2147" s="210" t="s">
        <v>2034</v>
      </c>
      <c r="G2147" s="207"/>
      <c r="H2147" s="211" t="s">
        <v>20</v>
      </c>
      <c r="I2147" s="212"/>
      <c r="J2147" s="207"/>
      <c r="K2147" s="207"/>
      <c r="L2147" s="213"/>
      <c r="M2147" s="214"/>
      <c r="N2147" s="215"/>
      <c r="O2147" s="215"/>
      <c r="P2147" s="215"/>
      <c r="Q2147" s="215"/>
      <c r="R2147" s="215"/>
      <c r="S2147" s="215"/>
      <c r="T2147" s="216"/>
      <c r="AT2147" s="217" t="s">
        <v>247</v>
      </c>
      <c r="AU2147" s="217" t="s">
        <v>261</v>
      </c>
      <c r="AV2147" s="12" t="s">
        <v>22</v>
      </c>
      <c r="AW2147" s="12" t="s">
        <v>37</v>
      </c>
      <c r="AX2147" s="12" t="s">
        <v>73</v>
      </c>
      <c r="AY2147" s="217" t="s">
        <v>238</v>
      </c>
    </row>
    <row r="2148" spans="2:65" s="12" customFormat="1" ht="13.5">
      <c r="B2148" s="206"/>
      <c r="C2148" s="207"/>
      <c r="D2148" s="208" t="s">
        <v>247</v>
      </c>
      <c r="E2148" s="209" t="s">
        <v>20</v>
      </c>
      <c r="F2148" s="210" t="s">
        <v>692</v>
      </c>
      <c r="G2148" s="207"/>
      <c r="H2148" s="211" t="s">
        <v>20</v>
      </c>
      <c r="I2148" s="212"/>
      <c r="J2148" s="207"/>
      <c r="K2148" s="207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247</v>
      </c>
      <c r="AU2148" s="217" t="s">
        <v>261</v>
      </c>
      <c r="AV2148" s="12" t="s">
        <v>22</v>
      </c>
      <c r="AW2148" s="12" t="s">
        <v>37</v>
      </c>
      <c r="AX2148" s="12" t="s">
        <v>73</v>
      </c>
      <c r="AY2148" s="217" t="s">
        <v>238</v>
      </c>
    </row>
    <row r="2149" spans="2:65" s="13" customFormat="1" ht="13.5">
      <c r="B2149" s="218"/>
      <c r="C2149" s="219"/>
      <c r="D2149" s="208" t="s">
        <v>247</v>
      </c>
      <c r="E2149" s="230" t="s">
        <v>20</v>
      </c>
      <c r="F2149" s="231" t="s">
        <v>2035</v>
      </c>
      <c r="G2149" s="219"/>
      <c r="H2149" s="232">
        <v>195.07</v>
      </c>
      <c r="I2149" s="224"/>
      <c r="J2149" s="219"/>
      <c r="K2149" s="219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247</v>
      </c>
      <c r="AU2149" s="229" t="s">
        <v>261</v>
      </c>
      <c r="AV2149" s="13" t="s">
        <v>81</v>
      </c>
      <c r="AW2149" s="13" t="s">
        <v>37</v>
      </c>
      <c r="AX2149" s="13" t="s">
        <v>73</v>
      </c>
      <c r="AY2149" s="229" t="s">
        <v>238</v>
      </c>
    </row>
    <row r="2150" spans="2:65" s="12" customFormat="1" ht="13.5">
      <c r="B2150" s="206"/>
      <c r="C2150" s="207"/>
      <c r="D2150" s="208" t="s">
        <v>247</v>
      </c>
      <c r="E2150" s="209" t="s">
        <v>20</v>
      </c>
      <c r="F2150" s="210" t="s">
        <v>811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3" customFormat="1" ht="13.5">
      <c r="B2151" s="218"/>
      <c r="C2151" s="219"/>
      <c r="D2151" s="208" t="s">
        <v>247</v>
      </c>
      <c r="E2151" s="230" t="s">
        <v>20</v>
      </c>
      <c r="F2151" s="231" t="s">
        <v>2036</v>
      </c>
      <c r="G2151" s="219"/>
      <c r="H2151" s="232">
        <v>140.1</v>
      </c>
      <c r="I2151" s="224"/>
      <c r="J2151" s="219"/>
      <c r="K2151" s="219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247</v>
      </c>
      <c r="AU2151" s="229" t="s">
        <v>261</v>
      </c>
      <c r="AV2151" s="13" t="s">
        <v>81</v>
      </c>
      <c r="AW2151" s="13" t="s">
        <v>37</v>
      </c>
      <c r="AX2151" s="13" t="s">
        <v>73</v>
      </c>
      <c r="AY2151" s="229" t="s">
        <v>238</v>
      </c>
    </row>
    <row r="2152" spans="2:65" s="12" customFormat="1" ht="13.5">
      <c r="B2152" s="206"/>
      <c r="C2152" s="207"/>
      <c r="D2152" s="208" t="s">
        <v>247</v>
      </c>
      <c r="E2152" s="209" t="s">
        <v>20</v>
      </c>
      <c r="F2152" s="210" t="s">
        <v>2037</v>
      </c>
      <c r="G2152" s="207"/>
      <c r="H2152" s="211" t="s">
        <v>20</v>
      </c>
      <c r="I2152" s="212"/>
      <c r="J2152" s="207"/>
      <c r="K2152" s="207"/>
      <c r="L2152" s="213"/>
      <c r="M2152" s="214"/>
      <c r="N2152" s="215"/>
      <c r="O2152" s="215"/>
      <c r="P2152" s="215"/>
      <c r="Q2152" s="215"/>
      <c r="R2152" s="215"/>
      <c r="S2152" s="215"/>
      <c r="T2152" s="216"/>
      <c r="AT2152" s="217" t="s">
        <v>247</v>
      </c>
      <c r="AU2152" s="217" t="s">
        <v>261</v>
      </c>
      <c r="AV2152" s="12" t="s">
        <v>22</v>
      </c>
      <c r="AW2152" s="12" t="s">
        <v>37</v>
      </c>
      <c r="AX2152" s="12" t="s">
        <v>73</v>
      </c>
      <c r="AY2152" s="217" t="s">
        <v>238</v>
      </c>
    </row>
    <row r="2153" spans="2:65" s="13" customFormat="1" ht="13.5">
      <c r="B2153" s="218"/>
      <c r="C2153" s="219"/>
      <c r="D2153" s="220" t="s">
        <v>247</v>
      </c>
      <c r="E2153" s="221" t="s">
        <v>20</v>
      </c>
      <c r="F2153" s="222" t="s">
        <v>2038</v>
      </c>
      <c r="G2153" s="219"/>
      <c r="H2153" s="223">
        <v>75</v>
      </c>
      <c r="I2153" s="224"/>
      <c r="J2153" s="219"/>
      <c r="K2153" s="219"/>
      <c r="L2153" s="225"/>
      <c r="M2153" s="226"/>
      <c r="N2153" s="227"/>
      <c r="O2153" s="227"/>
      <c r="P2153" s="227"/>
      <c r="Q2153" s="227"/>
      <c r="R2153" s="227"/>
      <c r="S2153" s="227"/>
      <c r="T2153" s="228"/>
      <c r="AT2153" s="229" t="s">
        <v>247</v>
      </c>
      <c r="AU2153" s="229" t="s">
        <v>261</v>
      </c>
      <c r="AV2153" s="13" t="s">
        <v>81</v>
      </c>
      <c r="AW2153" s="13" t="s">
        <v>37</v>
      </c>
      <c r="AX2153" s="13" t="s">
        <v>73</v>
      </c>
      <c r="AY2153" s="229" t="s">
        <v>238</v>
      </c>
    </row>
    <row r="2154" spans="2:65" s="1" customFormat="1" ht="44.25" customHeight="1">
      <c r="B2154" s="35"/>
      <c r="C2154" s="194" t="s">
        <v>2039</v>
      </c>
      <c r="D2154" s="194" t="s">
        <v>240</v>
      </c>
      <c r="E2154" s="195" t="s">
        <v>2040</v>
      </c>
      <c r="F2154" s="196" t="s">
        <v>2041</v>
      </c>
      <c r="G2154" s="197" t="s">
        <v>375</v>
      </c>
      <c r="H2154" s="198">
        <v>33.234999999999999</v>
      </c>
      <c r="I2154" s="199"/>
      <c r="J2154" s="200">
        <f>ROUND(I2154*H2154,2)</f>
        <v>0</v>
      </c>
      <c r="K2154" s="196" t="s">
        <v>20</v>
      </c>
      <c r="L2154" s="55"/>
      <c r="M2154" s="201" t="s">
        <v>20</v>
      </c>
      <c r="N2154" s="202" t="s">
        <v>44</v>
      </c>
      <c r="O2154" s="36"/>
      <c r="P2154" s="203">
        <f>O2154*H2154</f>
        <v>0</v>
      </c>
      <c r="Q2154" s="203">
        <v>0</v>
      </c>
      <c r="R2154" s="203">
        <f>Q2154*H2154</f>
        <v>0</v>
      </c>
      <c r="S2154" s="203">
        <v>0</v>
      </c>
      <c r="T2154" s="204">
        <f>S2154*H2154</f>
        <v>0</v>
      </c>
      <c r="AR2154" s="18" t="s">
        <v>372</v>
      </c>
      <c r="AT2154" s="18" t="s">
        <v>240</v>
      </c>
      <c r="AU2154" s="18" t="s">
        <v>261</v>
      </c>
      <c r="AY2154" s="18" t="s">
        <v>238</v>
      </c>
      <c r="BE2154" s="205">
        <f>IF(N2154="základní",J2154,0)</f>
        <v>0</v>
      </c>
      <c r="BF2154" s="205">
        <f>IF(N2154="snížená",J2154,0)</f>
        <v>0</v>
      </c>
      <c r="BG2154" s="205">
        <f>IF(N2154="zákl. přenesená",J2154,0)</f>
        <v>0</v>
      </c>
      <c r="BH2154" s="205">
        <f>IF(N2154="sníž. přenesená",J2154,0)</f>
        <v>0</v>
      </c>
      <c r="BI2154" s="205">
        <f>IF(N2154="nulová",J2154,0)</f>
        <v>0</v>
      </c>
      <c r="BJ2154" s="18" t="s">
        <v>22</v>
      </c>
      <c r="BK2154" s="205">
        <f>ROUND(I2154*H2154,2)</f>
        <v>0</v>
      </c>
      <c r="BL2154" s="18" t="s">
        <v>372</v>
      </c>
      <c r="BM2154" s="18" t="s">
        <v>2042</v>
      </c>
    </row>
    <row r="2155" spans="2:65" s="12" customFormat="1" ht="27">
      <c r="B2155" s="206"/>
      <c r="C2155" s="207"/>
      <c r="D2155" s="208" t="s">
        <v>247</v>
      </c>
      <c r="E2155" s="209" t="s">
        <v>20</v>
      </c>
      <c r="F2155" s="210" t="s">
        <v>1780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2" customFormat="1" ht="13.5">
      <c r="B2156" s="206"/>
      <c r="C2156" s="207"/>
      <c r="D2156" s="208" t="s">
        <v>247</v>
      </c>
      <c r="E2156" s="209" t="s">
        <v>20</v>
      </c>
      <c r="F2156" s="210" t="s">
        <v>249</v>
      </c>
      <c r="G2156" s="207"/>
      <c r="H2156" s="211" t="s">
        <v>20</v>
      </c>
      <c r="I2156" s="212"/>
      <c r="J2156" s="207"/>
      <c r="K2156" s="207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247</v>
      </c>
      <c r="AU2156" s="217" t="s">
        <v>261</v>
      </c>
      <c r="AV2156" s="12" t="s">
        <v>22</v>
      </c>
      <c r="AW2156" s="12" t="s">
        <v>37</v>
      </c>
      <c r="AX2156" s="12" t="s">
        <v>73</v>
      </c>
      <c r="AY2156" s="217" t="s">
        <v>238</v>
      </c>
    </row>
    <row r="2157" spans="2:65" s="12" customFormat="1" ht="13.5">
      <c r="B2157" s="206"/>
      <c r="C2157" s="207"/>
      <c r="D2157" s="208" t="s">
        <v>247</v>
      </c>
      <c r="E2157" s="209" t="s">
        <v>20</v>
      </c>
      <c r="F2157" s="210" t="s">
        <v>2043</v>
      </c>
      <c r="G2157" s="207"/>
      <c r="H2157" s="211" t="s">
        <v>20</v>
      </c>
      <c r="I2157" s="212"/>
      <c r="J2157" s="207"/>
      <c r="K2157" s="207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247</v>
      </c>
      <c r="AU2157" s="217" t="s">
        <v>261</v>
      </c>
      <c r="AV2157" s="12" t="s">
        <v>22</v>
      </c>
      <c r="AW2157" s="12" t="s">
        <v>37</v>
      </c>
      <c r="AX2157" s="12" t="s">
        <v>73</v>
      </c>
      <c r="AY2157" s="217" t="s">
        <v>238</v>
      </c>
    </row>
    <row r="2158" spans="2:65" s="12" customFormat="1" ht="13.5">
      <c r="B2158" s="206"/>
      <c r="C2158" s="207"/>
      <c r="D2158" s="208" t="s">
        <v>247</v>
      </c>
      <c r="E2158" s="209" t="s">
        <v>20</v>
      </c>
      <c r="F2158" s="210" t="s">
        <v>249</v>
      </c>
      <c r="G2158" s="207"/>
      <c r="H2158" s="211" t="s">
        <v>20</v>
      </c>
      <c r="I2158" s="212"/>
      <c r="J2158" s="207"/>
      <c r="K2158" s="207"/>
      <c r="L2158" s="213"/>
      <c r="M2158" s="214"/>
      <c r="N2158" s="215"/>
      <c r="O2158" s="215"/>
      <c r="P2158" s="215"/>
      <c r="Q2158" s="215"/>
      <c r="R2158" s="215"/>
      <c r="S2158" s="215"/>
      <c r="T2158" s="216"/>
      <c r="AT2158" s="217" t="s">
        <v>247</v>
      </c>
      <c r="AU2158" s="217" t="s">
        <v>261</v>
      </c>
      <c r="AV2158" s="12" t="s">
        <v>22</v>
      </c>
      <c r="AW2158" s="12" t="s">
        <v>37</v>
      </c>
      <c r="AX2158" s="12" t="s">
        <v>73</v>
      </c>
      <c r="AY2158" s="217" t="s">
        <v>238</v>
      </c>
    </row>
    <row r="2159" spans="2:65" s="12" customFormat="1" ht="13.5">
      <c r="B2159" s="206"/>
      <c r="C2159" s="207"/>
      <c r="D2159" s="208" t="s">
        <v>247</v>
      </c>
      <c r="E2159" s="209" t="s">
        <v>20</v>
      </c>
      <c r="F2159" s="210" t="s">
        <v>2044</v>
      </c>
      <c r="G2159" s="207"/>
      <c r="H2159" s="211" t="s">
        <v>20</v>
      </c>
      <c r="I2159" s="212"/>
      <c r="J2159" s="207"/>
      <c r="K2159" s="207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247</v>
      </c>
      <c r="AU2159" s="217" t="s">
        <v>261</v>
      </c>
      <c r="AV2159" s="12" t="s">
        <v>22</v>
      </c>
      <c r="AW2159" s="12" t="s">
        <v>37</v>
      </c>
      <c r="AX2159" s="12" t="s">
        <v>73</v>
      </c>
      <c r="AY2159" s="217" t="s">
        <v>238</v>
      </c>
    </row>
    <row r="2160" spans="2:65" s="12" customFormat="1" ht="27">
      <c r="B2160" s="206"/>
      <c r="C2160" s="207"/>
      <c r="D2160" s="208" t="s">
        <v>247</v>
      </c>
      <c r="E2160" s="209" t="s">
        <v>20</v>
      </c>
      <c r="F2160" s="210" t="s">
        <v>2045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51" s="12" customFormat="1" ht="13.5">
      <c r="B2161" s="206"/>
      <c r="C2161" s="207"/>
      <c r="D2161" s="208" t="s">
        <v>247</v>
      </c>
      <c r="E2161" s="209" t="s">
        <v>20</v>
      </c>
      <c r="F2161" s="210" t="s">
        <v>2046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51" s="12" customFormat="1" ht="13.5">
      <c r="B2162" s="206"/>
      <c r="C2162" s="207"/>
      <c r="D2162" s="208" t="s">
        <v>247</v>
      </c>
      <c r="E2162" s="209" t="s">
        <v>20</v>
      </c>
      <c r="F2162" s="210" t="s">
        <v>2047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51" s="12" customFormat="1" ht="13.5">
      <c r="B2163" s="206"/>
      <c r="C2163" s="207"/>
      <c r="D2163" s="208" t="s">
        <v>247</v>
      </c>
      <c r="E2163" s="209" t="s">
        <v>20</v>
      </c>
      <c r="F2163" s="210" t="s">
        <v>2048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51" s="12" customFormat="1" ht="27">
      <c r="B2164" s="206"/>
      <c r="C2164" s="207"/>
      <c r="D2164" s="208" t="s">
        <v>247</v>
      </c>
      <c r="E2164" s="209" t="s">
        <v>20</v>
      </c>
      <c r="F2164" s="210" t="s">
        <v>2049</v>
      </c>
      <c r="G2164" s="207"/>
      <c r="H2164" s="211" t="s">
        <v>20</v>
      </c>
      <c r="I2164" s="212"/>
      <c r="J2164" s="207"/>
      <c r="K2164" s="207"/>
      <c r="L2164" s="213"/>
      <c r="M2164" s="214"/>
      <c r="N2164" s="215"/>
      <c r="O2164" s="215"/>
      <c r="P2164" s="215"/>
      <c r="Q2164" s="215"/>
      <c r="R2164" s="215"/>
      <c r="S2164" s="215"/>
      <c r="T2164" s="216"/>
      <c r="AT2164" s="217" t="s">
        <v>247</v>
      </c>
      <c r="AU2164" s="217" t="s">
        <v>261</v>
      </c>
      <c r="AV2164" s="12" t="s">
        <v>22</v>
      </c>
      <c r="AW2164" s="12" t="s">
        <v>37</v>
      </c>
      <c r="AX2164" s="12" t="s">
        <v>73</v>
      </c>
      <c r="AY2164" s="217" t="s">
        <v>238</v>
      </c>
    </row>
    <row r="2165" spans="2:51" s="12" customFormat="1" ht="13.5">
      <c r="B2165" s="206"/>
      <c r="C2165" s="207"/>
      <c r="D2165" s="208" t="s">
        <v>247</v>
      </c>
      <c r="E2165" s="209" t="s">
        <v>20</v>
      </c>
      <c r="F2165" s="210" t="s">
        <v>2050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51" s="12" customFormat="1" ht="27">
      <c r="B2166" s="206"/>
      <c r="C2166" s="207"/>
      <c r="D2166" s="208" t="s">
        <v>247</v>
      </c>
      <c r="E2166" s="209" t="s">
        <v>20</v>
      </c>
      <c r="F2166" s="210" t="s">
        <v>2051</v>
      </c>
      <c r="G2166" s="207"/>
      <c r="H2166" s="211" t="s">
        <v>20</v>
      </c>
      <c r="I2166" s="212"/>
      <c r="J2166" s="207"/>
      <c r="K2166" s="207"/>
      <c r="L2166" s="213"/>
      <c r="M2166" s="214"/>
      <c r="N2166" s="215"/>
      <c r="O2166" s="215"/>
      <c r="P2166" s="215"/>
      <c r="Q2166" s="215"/>
      <c r="R2166" s="215"/>
      <c r="S2166" s="215"/>
      <c r="T2166" s="216"/>
      <c r="AT2166" s="217" t="s">
        <v>247</v>
      </c>
      <c r="AU2166" s="217" t="s">
        <v>261</v>
      </c>
      <c r="AV2166" s="12" t="s">
        <v>22</v>
      </c>
      <c r="AW2166" s="12" t="s">
        <v>37</v>
      </c>
      <c r="AX2166" s="12" t="s">
        <v>73</v>
      </c>
      <c r="AY2166" s="217" t="s">
        <v>238</v>
      </c>
    </row>
    <row r="2167" spans="2:51" s="12" customFormat="1" ht="13.5">
      <c r="B2167" s="206"/>
      <c r="C2167" s="207"/>
      <c r="D2167" s="208" t="s">
        <v>247</v>
      </c>
      <c r="E2167" s="209" t="s">
        <v>20</v>
      </c>
      <c r="F2167" s="210" t="s">
        <v>249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51" s="12" customFormat="1" ht="13.5">
      <c r="B2168" s="206"/>
      <c r="C2168" s="207"/>
      <c r="D2168" s="208" t="s">
        <v>247</v>
      </c>
      <c r="E2168" s="209" t="s">
        <v>20</v>
      </c>
      <c r="F2168" s="210" t="s">
        <v>2052</v>
      </c>
      <c r="G2168" s="207"/>
      <c r="H2168" s="211" t="s">
        <v>20</v>
      </c>
      <c r="I2168" s="212"/>
      <c r="J2168" s="207"/>
      <c r="K2168" s="207"/>
      <c r="L2168" s="213"/>
      <c r="M2168" s="214"/>
      <c r="N2168" s="215"/>
      <c r="O2168" s="215"/>
      <c r="P2168" s="215"/>
      <c r="Q2168" s="215"/>
      <c r="R2168" s="215"/>
      <c r="S2168" s="215"/>
      <c r="T2168" s="216"/>
      <c r="AT2168" s="217" t="s">
        <v>247</v>
      </c>
      <c r="AU2168" s="217" t="s">
        <v>261</v>
      </c>
      <c r="AV2168" s="12" t="s">
        <v>22</v>
      </c>
      <c r="AW2168" s="12" t="s">
        <v>37</v>
      </c>
      <c r="AX2168" s="12" t="s">
        <v>73</v>
      </c>
      <c r="AY2168" s="217" t="s">
        <v>238</v>
      </c>
    </row>
    <row r="2169" spans="2:51" s="12" customFormat="1" ht="13.5">
      <c r="B2169" s="206"/>
      <c r="C2169" s="207"/>
      <c r="D2169" s="208" t="s">
        <v>247</v>
      </c>
      <c r="E2169" s="209" t="s">
        <v>20</v>
      </c>
      <c r="F2169" s="210" t="s">
        <v>1819</v>
      </c>
      <c r="G2169" s="207"/>
      <c r="H2169" s="211" t="s">
        <v>20</v>
      </c>
      <c r="I2169" s="212"/>
      <c r="J2169" s="207"/>
      <c r="K2169" s="207"/>
      <c r="L2169" s="213"/>
      <c r="M2169" s="214"/>
      <c r="N2169" s="215"/>
      <c r="O2169" s="215"/>
      <c r="P2169" s="215"/>
      <c r="Q2169" s="215"/>
      <c r="R2169" s="215"/>
      <c r="S2169" s="215"/>
      <c r="T2169" s="216"/>
      <c r="AT2169" s="217" t="s">
        <v>247</v>
      </c>
      <c r="AU2169" s="217" t="s">
        <v>261</v>
      </c>
      <c r="AV2169" s="12" t="s">
        <v>22</v>
      </c>
      <c r="AW2169" s="12" t="s">
        <v>37</v>
      </c>
      <c r="AX2169" s="12" t="s">
        <v>73</v>
      </c>
      <c r="AY2169" s="217" t="s">
        <v>238</v>
      </c>
    </row>
    <row r="2170" spans="2:51" s="13" customFormat="1" ht="13.5">
      <c r="B2170" s="218"/>
      <c r="C2170" s="219"/>
      <c r="D2170" s="208" t="s">
        <v>247</v>
      </c>
      <c r="E2170" s="230" t="s">
        <v>20</v>
      </c>
      <c r="F2170" s="231" t="s">
        <v>2053</v>
      </c>
      <c r="G2170" s="219"/>
      <c r="H2170" s="232">
        <v>3.6</v>
      </c>
      <c r="I2170" s="224"/>
      <c r="J2170" s="219"/>
      <c r="K2170" s="219"/>
      <c r="L2170" s="225"/>
      <c r="M2170" s="226"/>
      <c r="N2170" s="227"/>
      <c r="O2170" s="227"/>
      <c r="P2170" s="227"/>
      <c r="Q2170" s="227"/>
      <c r="R2170" s="227"/>
      <c r="S2170" s="227"/>
      <c r="T2170" s="228"/>
      <c r="AT2170" s="229" t="s">
        <v>247</v>
      </c>
      <c r="AU2170" s="229" t="s">
        <v>261</v>
      </c>
      <c r="AV2170" s="13" t="s">
        <v>81</v>
      </c>
      <c r="AW2170" s="13" t="s">
        <v>37</v>
      </c>
      <c r="AX2170" s="13" t="s">
        <v>73</v>
      </c>
      <c r="AY2170" s="229" t="s">
        <v>238</v>
      </c>
    </row>
    <row r="2171" spans="2:51" s="13" customFormat="1" ht="13.5">
      <c r="B2171" s="218"/>
      <c r="C2171" s="219"/>
      <c r="D2171" s="208" t="s">
        <v>247</v>
      </c>
      <c r="E2171" s="230" t="s">
        <v>20</v>
      </c>
      <c r="F2171" s="231" t="s">
        <v>2054</v>
      </c>
      <c r="G2171" s="219"/>
      <c r="H2171" s="232">
        <v>9.7799999999999994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51" s="12" customFormat="1" ht="13.5">
      <c r="B2172" s="206"/>
      <c r="C2172" s="207"/>
      <c r="D2172" s="208" t="s">
        <v>247</v>
      </c>
      <c r="E2172" s="209" t="s">
        <v>20</v>
      </c>
      <c r="F2172" s="210" t="s">
        <v>1824</v>
      </c>
      <c r="G2172" s="207"/>
      <c r="H2172" s="211" t="s">
        <v>20</v>
      </c>
      <c r="I2172" s="212"/>
      <c r="J2172" s="207"/>
      <c r="K2172" s="207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247</v>
      </c>
      <c r="AU2172" s="217" t="s">
        <v>261</v>
      </c>
      <c r="AV2172" s="12" t="s">
        <v>22</v>
      </c>
      <c r="AW2172" s="12" t="s">
        <v>37</v>
      </c>
      <c r="AX2172" s="12" t="s">
        <v>73</v>
      </c>
      <c r="AY2172" s="217" t="s">
        <v>238</v>
      </c>
    </row>
    <row r="2173" spans="2:51" s="13" customFormat="1" ht="13.5">
      <c r="B2173" s="218"/>
      <c r="C2173" s="219"/>
      <c r="D2173" s="208" t="s">
        <v>247</v>
      </c>
      <c r="E2173" s="230" t="s">
        <v>20</v>
      </c>
      <c r="F2173" s="231" t="s">
        <v>2055</v>
      </c>
      <c r="G2173" s="219"/>
      <c r="H2173" s="232">
        <v>8.23</v>
      </c>
      <c r="I2173" s="224"/>
      <c r="J2173" s="219"/>
      <c r="K2173" s="219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247</v>
      </c>
      <c r="AU2173" s="229" t="s">
        <v>261</v>
      </c>
      <c r="AV2173" s="13" t="s">
        <v>81</v>
      </c>
      <c r="AW2173" s="13" t="s">
        <v>37</v>
      </c>
      <c r="AX2173" s="13" t="s">
        <v>73</v>
      </c>
      <c r="AY2173" s="229" t="s">
        <v>238</v>
      </c>
    </row>
    <row r="2174" spans="2:51" s="12" customFormat="1" ht="13.5">
      <c r="B2174" s="206"/>
      <c r="C2174" s="207"/>
      <c r="D2174" s="208" t="s">
        <v>247</v>
      </c>
      <c r="E2174" s="209" t="s">
        <v>20</v>
      </c>
      <c r="F2174" s="210" t="s">
        <v>1783</v>
      </c>
      <c r="G2174" s="207"/>
      <c r="H2174" s="211" t="s">
        <v>20</v>
      </c>
      <c r="I2174" s="212"/>
      <c r="J2174" s="207"/>
      <c r="K2174" s="207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247</v>
      </c>
      <c r="AU2174" s="217" t="s">
        <v>261</v>
      </c>
      <c r="AV2174" s="12" t="s">
        <v>22</v>
      </c>
      <c r="AW2174" s="12" t="s">
        <v>37</v>
      </c>
      <c r="AX2174" s="12" t="s">
        <v>73</v>
      </c>
      <c r="AY2174" s="217" t="s">
        <v>238</v>
      </c>
    </row>
    <row r="2175" spans="2:51" s="13" customFormat="1" ht="13.5">
      <c r="B2175" s="218"/>
      <c r="C2175" s="219"/>
      <c r="D2175" s="208" t="s">
        <v>247</v>
      </c>
      <c r="E2175" s="230" t="s">
        <v>20</v>
      </c>
      <c r="F2175" s="231" t="s">
        <v>2056</v>
      </c>
      <c r="G2175" s="219"/>
      <c r="H2175" s="232">
        <v>6.3</v>
      </c>
      <c r="I2175" s="224"/>
      <c r="J2175" s="219"/>
      <c r="K2175" s="219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247</v>
      </c>
      <c r="AU2175" s="229" t="s">
        <v>261</v>
      </c>
      <c r="AV2175" s="13" t="s">
        <v>81</v>
      </c>
      <c r="AW2175" s="13" t="s">
        <v>37</v>
      </c>
      <c r="AX2175" s="13" t="s">
        <v>73</v>
      </c>
      <c r="AY2175" s="229" t="s">
        <v>238</v>
      </c>
    </row>
    <row r="2176" spans="2:51" s="12" customFormat="1" ht="13.5">
      <c r="B2176" s="206"/>
      <c r="C2176" s="207"/>
      <c r="D2176" s="208" t="s">
        <v>247</v>
      </c>
      <c r="E2176" s="209" t="s">
        <v>20</v>
      </c>
      <c r="F2176" s="210" t="s">
        <v>2057</v>
      </c>
      <c r="G2176" s="207"/>
      <c r="H2176" s="211" t="s">
        <v>20</v>
      </c>
      <c r="I2176" s="212"/>
      <c r="J2176" s="207"/>
      <c r="K2176" s="207"/>
      <c r="L2176" s="213"/>
      <c r="M2176" s="214"/>
      <c r="N2176" s="215"/>
      <c r="O2176" s="215"/>
      <c r="P2176" s="215"/>
      <c r="Q2176" s="215"/>
      <c r="R2176" s="215"/>
      <c r="S2176" s="215"/>
      <c r="T2176" s="216"/>
      <c r="AT2176" s="217" t="s">
        <v>247</v>
      </c>
      <c r="AU2176" s="217" t="s">
        <v>261</v>
      </c>
      <c r="AV2176" s="12" t="s">
        <v>22</v>
      </c>
      <c r="AW2176" s="12" t="s">
        <v>37</v>
      </c>
      <c r="AX2176" s="12" t="s">
        <v>73</v>
      </c>
      <c r="AY2176" s="217" t="s">
        <v>238</v>
      </c>
    </row>
    <row r="2177" spans="2:65" s="13" customFormat="1" ht="13.5">
      <c r="B2177" s="218"/>
      <c r="C2177" s="219"/>
      <c r="D2177" s="208" t="s">
        <v>247</v>
      </c>
      <c r="E2177" s="230" t="s">
        <v>20</v>
      </c>
      <c r="F2177" s="231" t="s">
        <v>2058</v>
      </c>
      <c r="G2177" s="219"/>
      <c r="H2177" s="232">
        <v>5.3250000000000002</v>
      </c>
      <c r="I2177" s="224"/>
      <c r="J2177" s="219"/>
      <c r="K2177" s="219"/>
      <c r="L2177" s="225"/>
      <c r="M2177" s="226"/>
      <c r="N2177" s="227"/>
      <c r="O2177" s="227"/>
      <c r="P2177" s="227"/>
      <c r="Q2177" s="227"/>
      <c r="R2177" s="227"/>
      <c r="S2177" s="227"/>
      <c r="T2177" s="228"/>
      <c r="AT2177" s="229" t="s">
        <v>247</v>
      </c>
      <c r="AU2177" s="229" t="s">
        <v>261</v>
      </c>
      <c r="AV2177" s="13" t="s">
        <v>81</v>
      </c>
      <c r="AW2177" s="13" t="s">
        <v>37</v>
      </c>
      <c r="AX2177" s="13" t="s">
        <v>73</v>
      </c>
      <c r="AY2177" s="229" t="s">
        <v>238</v>
      </c>
    </row>
    <row r="2178" spans="2:65" s="11" customFormat="1" ht="22.35" customHeight="1">
      <c r="B2178" s="177"/>
      <c r="C2178" s="178"/>
      <c r="D2178" s="191" t="s">
        <v>72</v>
      </c>
      <c r="E2178" s="192" t="s">
        <v>778</v>
      </c>
      <c r="F2178" s="192" t="s">
        <v>2059</v>
      </c>
      <c r="G2178" s="178"/>
      <c r="H2178" s="178"/>
      <c r="I2178" s="181"/>
      <c r="J2178" s="193">
        <f>BK2178</f>
        <v>0</v>
      </c>
      <c r="K2178" s="178"/>
      <c r="L2178" s="183"/>
      <c r="M2178" s="184"/>
      <c r="N2178" s="185"/>
      <c r="O2178" s="185"/>
      <c r="P2178" s="186">
        <f>SUM(P2179:P2456)</f>
        <v>0</v>
      </c>
      <c r="Q2178" s="185"/>
      <c r="R2178" s="186">
        <f>SUM(R2179:R2456)</f>
        <v>736.3821239099999</v>
      </c>
      <c r="S2178" s="185"/>
      <c r="T2178" s="187">
        <f>SUM(T2179:T2456)</f>
        <v>0</v>
      </c>
      <c r="AR2178" s="188" t="s">
        <v>22</v>
      </c>
      <c r="AT2178" s="189" t="s">
        <v>72</v>
      </c>
      <c r="AU2178" s="189" t="s">
        <v>81</v>
      </c>
      <c r="AY2178" s="188" t="s">
        <v>238</v>
      </c>
      <c r="BK2178" s="190">
        <f>SUM(BK2179:BK2456)</f>
        <v>0</v>
      </c>
    </row>
    <row r="2179" spans="2:65" s="1" customFormat="1" ht="22.5" customHeight="1">
      <c r="B2179" s="35"/>
      <c r="C2179" s="194" t="s">
        <v>2060</v>
      </c>
      <c r="D2179" s="194" t="s">
        <v>240</v>
      </c>
      <c r="E2179" s="195" t="s">
        <v>2061</v>
      </c>
      <c r="F2179" s="196" t="s">
        <v>2062</v>
      </c>
      <c r="G2179" s="197" t="s">
        <v>243</v>
      </c>
      <c r="H2179" s="198">
        <v>75.977000000000004</v>
      </c>
      <c r="I2179" s="199"/>
      <c r="J2179" s="200">
        <f>ROUND(I2179*H2179,2)</f>
        <v>0</v>
      </c>
      <c r="K2179" s="196" t="s">
        <v>244</v>
      </c>
      <c r="L2179" s="55"/>
      <c r="M2179" s="201" t="s">
        <v>20</v>
      </c>
      <c r="N2179" s="202" t="s">
        <v>44</v>
      </c>
      <c r="O2179" s="36"/>
      <c r="P2179" s="203">
        <f>O2179*H2179</f>
        <v>0</v>
      </c>
      <c r="Q2179" s="203">
        <v>2.2563399999999998</v>
      </c>
      <c r="R2179" s="203">
        <f>Q2179*H2179</f>
        <v>171.42994418000001</v>
      </c>
      <c r="S2179" s="203">
        <v>0</v>
      </c>
      <c r="T2179" s="204">
        <f>S2179*H2179</f>
        <v>0</v>
      </c>
      <c r="AR2179" s="18" t="s">
        <v>245</v>
      </c>
      <c r="AT2179" s="18" t="s">
        <v>240</v>
      </c>
      <c r="AU2179" s="18" t="s">
        <v>261</v>
      </c>
      <c r="AY2179" s="18" t="s">
        <v>238</v>
      </c>
      <c r="BE2179" s="205">
        <f>IF(N2179="základní",J2179,0)</f>
        <v>0</v>
      </c>
      <c r="BF2179" s="205">
        <f>IF(N2179="snížená",J2179,0)</f>
        <v>0</v>
      </c>
      <c r="BG2179" s="205">
        <f>IF(N2179="zákl. přenesená",J2179,0)</f>
        <v>0</v>
      </c>
      <c r="BH2179" s="205">
        <f>IF(N2179="sníž. přenesená",J2179,0)</f>
        <v>0</v>
      </c>
      <c r="BI2179" s="205">
        <f>IF(N2179="nulová",J2179,0)</f>
        <v>0</v>
      </c>
      <c r="BJ2179" s="18" t="s">
        <v>22</v>
      </c>
      <c r="BK2179" s="205">
        <f>ROUND(I2179*H2179,2)</f>
        <v>0</v>
      </c>
      <c r="BL2179" s="18" t="s">
        <v>245</v>
      </c>
      <c r="BM2179" s="18" t="s">
        <v>2063</v>
      </c>
    </row>
    <row r="2180" spans="2:65" s="12" customFormat="1" ht="27">
      <c r="B2180" s="206"/>
      <c r="C2180" s="207"/>
      <c r="D2180" s="208" t="s">
        <v>247</v>
      </c>
      <c r="E2180" s="209" t="s">
        <v>20</v>
      </c>
      <c r="F2180" s="210" t="s">
        <v>2064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249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2" customFormat="1" ht="13.5">
      <c r="B2182" s="206"/>
      <c r="C2182" s="207"/>
      <c r="D2182" s="208" t="s">
        <v>247</v>
      </c>
      <c r="E2182" s="209" t="s">
        <v>20</v>
      </c>
      <c r="F2182" s="210" t="s">
        <v>2065</v>
      </c>
      <c r="G2182" s="207"/>
      <c r="H2182" s="211" t="s">
        <v>20</v>
      </c>
      <c r="I2182" s="212"/>
      <c r="J2182" s="207"/>
      <c r="K2182" s="207"/>
      <c r="L2182" s="213"/>
      <c r="M2182" s="214"/>
      <c r="N2182" s="215"/>
      <c r="O2182" s="215"/>
      <c r="P2182" s="215"/>
      <c r="Q2182" s="215"/>
      <c r="R2182" s="215"/>
      <c r="S2182" s="215"/>
      <c r="T2182" s="216"/>
      <c r="AT2182" s="217" t="s">
        <v>247</v>
      </c>
      <c r="AU2182" s="217" t="s">
        <v>261</v>
      </c>
      <c r="AV2182" s="12" t="s">
        <v>22</v>
      </c>
      <c r="AW2182" s="12" t="s">
        <v>37</v>
      </c>
      <c r="AX2182" s="12" t="s">
        <v>73</v>
      </c>
      <c r="AY2182" s="217" t="s">
        <v>238</v>
      </c>
    </row>
    <row r="2183" spans="2:65" s="12" customFormat="1" ht="13.5">
      <c r="B2183" s="206"/>
      <c r="C2183" s="207"/>
      <c r="D2183" s="208" t="s">
        <v>247</v>
      </c>
      <c r="E2183" s="209" t="s">
        <v>20</v>
      </c>
      <c r="F2183" s="210" t="s">
        <v>2066</v>
      </c>
      <c r="G2183" s="207"/>
      <c r="H2183" s="211" t="s">
        <v>20</v>
      </c>
      <c r="I2183" s="212"/>
      <c r="J2183" s="207"/>
      <c r="K2183" s="207"/>
      <c r="L2183" s="213"/>
      <c r="M2183" s="214"/>
      <c r="N2183" s="215"/>
      <c r="O2183" s="215"/>
      <c r="P2183" s="215"/>
      <c r="Q2183" s="215"/>
      <c r="R2183" s="215"/>
      <c r="S2183" s="215"/>
      <c r="T2183" s="216"/>
      <c r="AT2183" s="217" t="s">
        <v>247</v>
      </c>
      <c r="AU2183" s="217" t="s">
        <v>261</v>
      </c>
      <c r="AV2183" s="12" t="s">
        <v>22</v>
      </c>
      <c r="AW2183" s="12" t="s">
        <v>37</v>
      </c>
      <c r="AX2183" s="12" t="s">
        <v>73</v>
      </c>
      <c r="AY2183" s="217" t="s">
        <v>238</v>
      </c>
    </row>
    <row r="2184" spans="2:65" s="13" customFormat="1" ht="13.5">
      <c r="B2184" s="218"/>
      <c r="C2184" s="219"/>
      <c r="D2184" s="208" t="s">
        <v>247</v>
      </c>
      <c r="E2184" s="230" t="s">
        <v>20</v>
      </c>
      <c r="F2184" s="231" t="s">
        <v>2067</v>
      </c>
      <c r="G2184" s="219"/>
      <c r="H2184" s="232">
        <v>81.561000000000007</v>
      </c>
      <c r="I2184" s="224"/>
      <c r="J2184" s="219"/>
      <c r="K2184" s="219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247</v>
      </c>
      <c r="AU2184" s="229" t="s">
        <v>261</v>
      </c>
      <c r="AV2184" s="13" t="s">
        <v>81</v>
      </c>
      <c r="AW2184" s="13" t="s">
        <v>37</v>
      </c>
      <c r="AX2184" s="13" t="s">
        <v>73</v>
      </c>
      <c r="AY2184" s="229" t="s">
        <v>238</v>
      </c>
    </row>
    <row r="2185" spans="2:65" s="12" customFormat="1" ht="13.5">
      <c r="B2185" s="206"/>
      <c r="C2185" s="207"/>
      <c r="D2185" s="208" t="s">
        <v>247</v>
      </c>
      <c r="E2185" s="209" t="s">
        <v>20</v>
      </c>
      <c r="F2185" s="210" t="s">
        <v>2068</v>
      </c>
      <c r="G2185" s="207"/>
      <c r="H2185" s="211" t="s">
        <v>20</v>
      </c>
      <c r="I2185" s="212"/>
      <c r="J2185" s="207"/>
      <c r="K2185" s="207"/>
      <c r="L2185" s="213"/>
      <c r="M2185" s="214"/>
      <c r="N2185" s="215"/>
      <c r="O2185" s="215"/>
      <c r="P2185" s="215"/>
      <c r="Q2185" s="215"/>
      <c r="R2185" s="215"/>
      <c r="S2185" s="215"/>
      <c r="T2185" s="216"/>
      <c r="AT2185" s="217" t="s">
        <v>247</v>
      </c>
      <c r="AU2185" s="217" t="s">
        <v>261</v>
      </c>
      <c r="AV2185" s="12" t="s">
        <v>22</v>
      </c>
      <c r="AW2185" s="12" t="s">
        <v>37</v>
      </c>
      <c r="AX2185" s="12" t="s">
        <v>73</v>
      </c>
      <c r="AY2185" s="217" t="s">
        <v>238</v>
      </c>
    </row>
    <row r="2186" spans="2:65" s="13" customFormat="1" ht="13.5">
      <c r="B2186" s="218"/>
      <c r="C2186" s="219"/>
      <c r="D2186" s="220" t="s">
        <v>247</v>
      </c>
      <c r="E2186" s="221" t="s">
        <v>20</v>
      </c>
      <c r="F2186" s="222" t="s">
        <v>2069</v>
      </c>
      <c r="G2186" s="219"/>
      <c r="H2186" s="223">
        <v>-5.5839999999999996</v>
      </c>
      <c r="I2186" s="224"/>
      <c r="J2186" s="219"/>
      <c r="K2186" s="219"/>
      <c r="L2186" s="225"/>
      <c r="M2186" s="226"/>
      <c r="N2186" s="227"/>
      <c r="O2186" s="227"/>
      <c r="P2186" s="227"/>
      <c r="Q2186" s="227"/>
      <c r="R2186" s="227"/>
      <c r="S2186" s="227"/>
      <c r="T2186" s="228"/>
      <c r="AT2186" s="229" t="s">
        <v>247</v>
      </c>
      <c r="AU2186" s="229" t="s">
        <v>261</v>
      </c>
      <c r="AV2186" s="13" t="s">
        <v>81</v>
      </c>
      <c r="AW2186" s="13" t="s">
        <v>37</v>
      </c>
      <c r="AX2186" s="13" t="s">
        <v>73</v>
      </c>
      <c r="AY2186" s="229" t="s">
        <v>238</v>
      </c>
    </row>
    <row r="2187" spans="2:65" s="1" customFormat="1" ht="22.5" customHeight="1">
      <c r="B2187" s="35"/>
      <c r="C2187" s="194" t="s">
        <v>2070</v>
      </c>
      <c r="D2187" s="194" t="s">
        <v>240</v>
      </c>
      <c r="E2187" s="195" t="s">
        <v>2071</v>
      </c>
      <c r="F2187" s="196" t="s">
        <v>2072</v>
      </c>
      <c r="G2187" s="197" t="s">
        <v>243</v>
      </c>
      <c r="H2187" s="198">
        <v>51.054000000000002</v>
      </c>
      <c r="I2187" s="199"/>
      <c r="J2187" s="200">
        <f>ROUND(I2187*H2187,2)</f>
        <v>0</v>
      </c>
      <c r="K2187" s="196" t="s">
        <v>244</v>
      </c>
      <c r="L2187" s="55"/>
      <c r="M2187" s="201" t="s">
        <v>20</v>
      </c>
      <c r="N2187" s="202" t="s">
        <v>44</v>
      </c>
      <c r="O2187" s="36"/>
      <c r="P2187" s="203">
        <f>O2187*H2187</f>
        <v>0</v>
      </c>
      <c r="Q2187" s="203">
        <v>2.45329</v>
      </c>
      <c r="R2187" s="203">
        <f>Q2187*H2187</f>
        <v>125.25026766000001</v>
      </c>
      <c r="S2187" s="203">
        <v>0</v>
      </c>
      <c r="T2187" s="204">
        <f>S2187*H2187</f>
        <v>0</v>
      </c>
      <c r="AR2187" s="18" t="s">
        <v>245</v>
      </c>
      <c r="AT2187" s="18" t="s">
        <v>240</v>
      </c>
      <c r="AU2187" s="18" t="s">
        <v>261</v>
      </c>
      <c r="AY2187" s="18" t="s">
        <v>238</v>
      </c>
      <c r="BE2187" s="205">
        <f>IF(N2187="základní",J2187,0)</f>
        <v>0</v>
      </c>
      <c r="BF2187" s="205">
        <f>IF(N2187="snížená",J2187,0)</f>
        <v>0</v>
      </c>
      <c r="BG2187" s="205">
        <f>IF(N2187="zákl. přenesená",J2187,0)</f>
        <v>0</v>
      </c>
      <c r="BH2187" s="205">
        <f>IF(N2187="sníž. přenesená",J2187,0)</f>
        <v>0</v>
      </c>
      <c r="BI2187" s="205">
        <f>IF(N2187="nulová",J2187,0)</f>
        <v>0</v>
      </c>
      <c r="BJ2187" s="18" t="s">
        <v>22</v>
      </c>
      <c r="BK2187" s="205">
        <f>ROUND(I2187*H2187,2)</f>
        <v>0</v>
      </c>
      <c r="BL2187" s="18" t="s">
        <v>245</v>
      </c>
      <c r="BM2187" s="18" t="s">
        <v>2073</v>
      </c>
    </row>
    <row r="2188" spans="2:65" s="1" customFormat="1" ht="22.5" customHeight="1">
      <c r="B2188" s="35"/>
      <c r="C2188" s="194" t="s">
        <v>2074</v>
      </c>
      <c r="D2188" s="194" t="s">
        <v>240</v>
      </c>
      <c r="E2188" s="195" t="s">
        <v>2075</v>
      </c>
      <c r="F2188" s="196" t="s">
        <v>2076</v>
      </c>
      <c r="G2188" s="197" t="s">
        <v>243</v>
      </c>
      <c r="H2188" s="198">
        <v>51.054000000000002</v>
      </c>
      <c r="I2188" s="199"/>
      <c r="J2188" s="200">
        <f>ROUND(I2188*H2188,2)</f>
        <v>0</v>
      </c>
      <c r="K2188" s="196" t="s">
        <v>244</v>
      </c>
      <c r="L2188" s="55"/>
      <c r="M2188" s="201" t="s">
        <v>20</v>
      </c>
      <c r="N2188" s="202" t="s">
        <v>44</v>
      </c>
      <c r="O2188" s="36"/>
      <c r="P2188" s="203">
        <f>O2188*H2188</f>
        <v>0</v>
      </c>
      <c r="Q2188" s="203">
        <v>0</v>
      </c>
      <c r="R2188" s="203">
        <f>Q2188*H2188</f>
        <v>0</v>
      </c>
      <c r="S2188" s="203">
        <v>0</v>
      </c>
      <c r="T2188" s="204">
        <f>S2188*H2188</f>
        <v>0</v>
      </c>
      <c r="AR2188" s="18" t="s">
        <v>245</v>
      </c>
      <c r="AT2188" s="18" t="s">
        <v>240</v>
      </c>
      <c r="AU2188" s="18" t="s">
        <v>261</v>
      </c>
      <c r="AY2188" s="18" t="s">
        <v>238</v>
      </c>
      <c r="BE2188" s="205">
        <f>IF(N2188="základní",J2188,0)</f>
        <v>0</v>
      </c>
      <c r="BF2188" s="205">
        <f>IF(N2188="snížená",J2188,0)</f>
        <v>0</v>
      </c>
      <c r="BG2188" s="205">
        <f>IF(N2188="zákl. přenesená",J2188,0)</f>
        <v>0</v>
      </c>
      <c r="BH2188" s="205">
        <f>IF(N2188="sníž. přenesená",J2188,0)</f>
        <v>0</v>
      </c>
      <c r="BI2188" s="205">
        <f>IF(N2188="nulová",J2188,0)</f>
        <v>0</v>
      </c>
      <c r="BJ2188" s="18" t="s">
        <v>22</v>
      </c>
      <c r="BK2188" s="205">
        <f>ROUND(I2188*H2188,2)</f>
        <v>0</v>
      </c>
      <c r="BL2188" s="18" t="s">
        <v>245</v>
      </c>
      <c r="BM2188" s="18" t="s">
        <v>2077</v>
      </c>
    </row>
    <row r="2189" spans="2:65" s="12" customFormat="1" ht="13.5">
      <c r="B2189" s="206"/>
      <c r="C2189" s="207"/>
      <c r="D2189" s="208" t="s">
        <v>247</v>
      </c>
      <c r="E2189" s="209" t="s">
        <v>20</v>
      </c>
      <c r="F2189" s="210" t="s">
        <v>2078</v>
      </c>
      <c r="G2189" s="207"/>
      <c r="H2189" s="211" t="s">
        <v>20</v>
      </c>
      <c r="I2189" s="212"/>
      <c r="J2189" s="207"/>
      <c r="K2189" s="207"/>
      <c r="L2189" s="213"/>
      <c r="M2189" s="214"/>
      <c r="N2189" s="215"/>
      <c r="O2189" s="215"/>
      <c r="P2189" s="215"/>
      <c r="Q2189" s="215"/>
      <c r="R2189" s="215"/>
      <c r="S2189" s="215"/>
      <c r="T2189" s="216"/>
      <c r="AT2189" s="217" t="s">
        <v>247</v>
      </c>
      <c r="AU2189" s="217" t="s">
        <v>261</v>
      </c>
      <c r="AV2189" s="12" t="s">
        <v>22</v>
      </c>
      <c r="AW2189" s="12" t="s">
        <v>37</v>
      </c>
      <c r="AX2189" s="12" t="s">
        <v>73</v>
      </c>
      <c r="AY2189" s="217" t="s">
        <v>238</v>
      </c>
    </row>
    <row r="2190" spans="2:65" s="12" customFormat="1" ht="13.5">
      <c r="B2190" s="206"/>
      <c r="C2190" s="207"/>
      <c r="D2190" s="208" t="s">
        <v>247</v>
      </c>
      <c r="E2190" s="209" t="s">
        <v>20</v>
      </c>
      <c r="F2190" s="210" t="s">
        <v>692</v>
      </c>
      <c r="G2190" s="207"/>
      <c r="H2190" s="211" t="s">
        <v>20</v>
      </c>
      <c r="I2190" s="212"/>
      <c r="J2190" s="207"/>
      <c r="K2190" s="207"/>
      <c r="L2190" s="213"/>
      <c r="M2190" s="214"/>
      <c r="N2190" s="215"/>
      <c r="O2190" s="215"/>
      <c r="P2190" s="215"/>
      <c r="Q2190" s="215"/>
      <c r="R2190" s="215"/>
      <c r="S2190" s="215"/>
      <c r="T2190" s="216"/>
      <c r="AT2190" s="217" t="s">
        <v>247</v>
      </c>
      <c r="AU2190" s="217" t="s">
        <v>261</v>
      </c>
      <c r="AV2190" s="12" t="s">
        <v>22</v>
      </c>
      <c r="AW2190" s="12" t="s">
        <v>37</v>
      </c>
      <c r="AX2190" s="12" t="s">
        <v>73</v>
      </c>
      <c r="AY2190" s="217" t="s">
        <v>238</v>
      </c>
    </row>
    <row r="2191" spans="2:65" s="13" customFormat="1" ht="13.5">
      <c r="B2191" s="218"/>
      <c r="C2191" s="219"/>
      <c r="D2191" s="208" t="s">
        <v>247</v>
      </c>
      <c r="E2191" s="230" t="s">
        <v>20</v>
      </c>
      <c r="F2191" s="231" t="s">
        <v>2079</v>
      </c>
      <c r="G2191" s="219"/>
      <c r="H2191" s="232">
        <v>0.96099999999999997</v>
      </c>
      <c r="I2191" s="224"/>
      <c r="J2191" s="219"/>
      <c r="K2191" s="219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247</v>
      </c>
      <c r="AU2191" s="229" t="s">
        <v>261</v>
      </c>
      <c r="AV2191" s="13" t="s">
        <v>81</v>
      </c>
      <c r="AW2191" s="13" t="s">
        <v>37</v>
      </c>
      <c r="AX2191" s="13" t="s">
        <v>73</v>
      </c>
      <c r="AY2191" s="229" t="s">
        <v>238</v>
      </c>
    </row>
    <row r="2192" spans="2:65" s="13" customFormat="1" ht="13.5">
      <c r="B2192" s="218"/>
      <c r="C2192" s="219"/>
      <c r="D2192" s="208" t="s">
        <v>247</v>
      </c>
      <c r="E2192" s="230" t="s">
        <v>20</v>
      </c>
      <c r="F2192" s="231" t="s">
        <v>2080</v>
      </c>
      <c r="G2192" s="219"/>
      <c r="H2192" s="232">
        <v>2.0409999999999999</v>
      </c>
      <c r="I2192" s="224"/>
      <c r="J2192" s="219"/>
      <c r="K2192" s="219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247</v>
      </c>
      <c r="AU2192" s="229" t="s">
        <v>261</v>
      </c>
      <c r="AV2192" s="13" t="s">
        <v>81</v>
      </c>
      <c r="AW2192" s="13" t="s">
        <v>37</v>
      </c>
      <c r="AX2192" s="13" t="s">
        <v>73</v>
      </c>
      <c r="AY2192" s="229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2081</v>
      </c>
      <c r="G2193" s="219"/>
      <c r="H2193" s="232">
        <v>2.274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3" customFormat="1" ht="13.5">
      <c r="B2194" s="218"/>
      <c r="C2194" s="219"/>
      <c r="D2194" s="208" t="s">
        <v>247</v>
      </c>
      <c r="E2194" s="230" t="s">
        <v>20</v>
      </c>
      <c r="F2194" s="231" t="s">
        <v>2082</v>
      </c>
      <c r="G2194" s="219"/>
      <c r="H2194" s="232">
        <v>1.417</v>
      </c>
      <c r="I2194" s="224"/>
      <c r="J2194" s="219"/>
      <c r="K2194" s="219"/>
      <c r="L2194" s="225"/>
      <c r="M2194" s="226"/>
      <c r="N2194" s="227"/>
      <c r="O2194" s="227"/>
      <c r="P2194" s="227"/>
      <c r="Q2194" s="227"/>
      <c r="R2194" s="227"/>
      <c r="S2194" s="227"/>
      <c r="T2194" s="228"/>
      <c r="AT2194" s="229" t="s">
        <v>247</v>
      </c>
      <c r="AU2194" s="229" t="s">
        <v>261</v>
      </c>
      <c r="AV2194" s="13" t="s">
        <v>81</v>
      </c>
      <c r="AW2194" s="13" t="s">
        <v>37</v>
      </c>
      <c r="AX2194" s="13" t="s">
        <v>73</v>
      </c>
      <c r="AY2194" s="229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2083</v>
      </c>
      <c r="G2195" s="219"/>
      <c r="H2195" s="232">
        <v>1.2410000000000001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3" customFormat="1" ht="13.5">
      <c r="B2196" s="218"/>
      <c r="C2196" s="219"/>
      <c r="D2196" s="208" t="s">
        <v>247</v>
      </c>
      <c r="E2196" s="230" t="s">
        <v>20</v>
      </c>
      <c r="F2196" s="231" t="s">
        <v>2084</v>
      </c>
      <c r="G2196" s="219"/>
      <c r="H2196" s="232">
        <v>0.93400000000000005</v>
      </c>
      <c r="I2196" s="224"/>
      <c r="J2196" s="219"/>
      <c r="K2196" s="219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247</v>
      </c>
      <c r="AU2196" s="229" t="s">
        <v>261</v>
      </c>
      <c r="AV2196" s="13" t="s">
        <v>81</v>
      </c>
      <c r="AW2196" s="13" t="s">
        <v>37</v>
      </c>
      <c r="AX2196" s="13" t="s">
        <v>73</v>
      </c>
      <c r="AY2196" s="229" t="s">
        <v>238</v>
      </c>
    </row>
    <row r="2197" spans="2:65" s="13" customFormat="1" ht="13.5">
      <c r="B2197" s="218"/>
      <c r="C2197" s="219"/>
      <c r="D2197" s="208" t="s">
        <v>247</v>
      </c>
      <c r="E2197" s="230" t="s">
        <v>20</v>
      </c>
      <c r="F2197" s="231" t="s">
        <v>2085</v>
      </c>
      <c r="G2197" s="219"/>
      <c r="H2197" s="232">
        <v>2.0419999999999998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3" customFormat="1" ht="13.5">
      <c r="B2198" s="218"/>
      <c r="C2198" s="219"/>
      <c r="D2198" s="208" t="s">
        <v>247</v>
      </c>
      <c r="E2198" s="230" t="s">
        <v>20</v>
      </c>
      <c r="F2198" s="231" t="s">
        <v>2086</v>
      </c>
      <c r="G2198" s="219"/>
      <c r="H2198" s="232">
        <v>3.6440000000000001</v>
      </c>
      <c r="I2198" s="224"/>
      <c r="J2198" s="219"/>
      <c r="K2198" s="219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247</v>
      </c>
      <c r="AU2198" s="229" t="s">
        <v>261</v>
      </c>
      <c r="AV2198" s="13" t="s">
        <v>81</v>
      </c>
      <c r="AW2198" s="13" t="s">
        <v>37</v>
      </c>
      <c r="AX2198" s="13" t="s">
        <v>73</v>
      </c>
      <c r="AY2198" s="229" t="s">
        <v>238</v>
      </c>
    </row>
    <row r="2199" spans="2:65" s="13" customFormat="1" ht="13.5">
      <c r="B2199" s="218"/>
      <c r="C2199" s="219"/>
      <c r="D2199" s="208" t="s">
        <v>247</v>
      </c>
      <c r="E2199" s="230" t="s">
        <v>20</v>
      </c>
      <c r="F2199" s="231" t="s">
        <v>2087</v>
      </c>
      <c r="G2199" s="219"/>
      <c r="H2199" s="232">
        <v>8.8460000000000001</v>
      </c>
      <c r="I2199" s="224"/>
      <c r="J2199" s="219"/>
      <c r="K2199" s="219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247</v>
      </c>
      <c r="AU2199" s="229" t="s">
        <v>261</v>
      </c>
      <c r="AV2199" s="13" t="s">
        <v>81</v>
      </c>
      <c r="AW2199" s="13" t="s">
        <v>37</v>
      </c>
      <c r="AX2199" s="13" t="s">
        <v>73</v>
      </c>
      <c r="AY2199" s="229" t="s">
        <v>238</v>
      </c>
    </row>
    <row r="2200" spans="2:65" s="13" customFormat="1" ht="13.5">
      <c r="B2200" s="218"/>
      <c r="C2200" s="219"/>
      <c r="D2200" s="208" t="s">
        <v>247</v>
      </c>
      <c r="E2200" s="230" t="s">
        <v>20</v>
      </c>
      <c r="F2200" s="231" t="s">
        <v>2088</v>
      </c>
      <c r="G2200" s="219"/>
      <c r="H2200" s="232">
        <v>17.423999999999999</v>
      </c>
      <c r="I2200" s="224"/>
      <c r="J2200" s="219"/>
      <c r="K2200" s="219"/>
      <c r="L2200" s="225"/>
      <c r="M2200" s="226"/>
      <c r="N2200" s="227"/>
      <c r="O2200" s="227"/>
      <c r="P2200" s="227"/>
      <c r="Q2200" s="227"/>
      <c r="R2200" s="227"/>
      <c r="S2200" s="227"/>
      <c r="T2200" s="228"/>
      <c r="AT2200" s="229" t="s">
        <v>247</v>
      </c>
      <c r="AU2200" s="229" t="s">
        <v>261</v>
      </c>
      <c r="AV2200" s="13" t="s">
        <v>81</v>
      </c>
      <c r="AW2200" s="13" t="s">
        <v>37</v>
      </c>
      <c r="AX2200" s="13" t="s">
        <v>73</v>
      </c>
      <c r="AY2200" s="229" t="s">
        <v>238</v>
      </c>
    </row>
    <row r="2201" spans="2:65" s="13" customFormat="1" ht="13.5">
      <c r="B2201" s="218"/>
      <c r="C2201" s="219"/>
      <c r="D2201" s="220" t="s">
        <v>247</v>
      </c>
      <c r="E2201" s="221" t="s">
        <v>20</v>
      </c>
      <c r="F2201" s="222" t="s">
        <v>2089</v>
      </c>
      <c r="G2201" s="219"/>
      <c r="H2201" s="223">
        <v>10.23</v>
      </c>
      <c r="I2201" s="224"/>
      <c r="J2201" s="219"/>
      <c r="K2201" s="219"/>
      <c r="L2201" s="225"/>
      <c r="M2201" s="226"/>
      <c r="N2201" s="227"/>
      <c r="O2201" s="227"/>
      <c r="P2201" s="227"/>
      <c r="Q2201" s="227"/>
      <c r="R2201" s="227"/>
      <c r="S2201" s="227"/>
      <c r="T2201" s="228"/>
      <c r="AT2201" s="229" t="s">
        <v>247</v>
      </c>
      <c r="AU2201" s="229" t="s">
        <v>261</v>
      </c>
      <c r="AV2201" s="13" t="s">
        <v>81</v>
      </c>
      <c r="AW2201" s="13" t="s">
        <v>37</v>
      </c>
      <c r="AX2201" s="13" t="s">
        <v>73</v>
      </c>
      <c r="AY2201" s="229" t="s">
        <v>238</v>
      </c>
    </row>
    <row r="2202" spans="2:65" s="1" customFormat="1" ht="31.5" customHeight="1">
      <c r="B2202" s="35"/>
      <c r="C2202" s="194" t="s">
        <v>2090</v>
      </c>
      <c r="D2202" s="194" t="s">
        <v>240</v>
      </c>
      <c r="E2202" s="195" t="s">
        <v>2091</v>
      </c>
      <c r="F2202" s="196" t="s">
        <v>2092</v>
      </c>
      <c r="G2202" s="197" t="s">
        <v>243</v>
      </c>
      <c r="H2202" s="198">
        <v>51.054000000000002</v>
      </c>
      <c r="I2202" s="199"/>
      <c r="J2202" s="200">
        <f>ROUND(I2202*H2202,2)</f>
        <v>0</v>
      </c>
      <c r="K2202" s="196" t="s">
        <v>244</v>
      </c>
      <c r="L2202" s="55"/>
      <c r="M2202" s="201" t="s">
        <v>20</v>
      </c>
      <c r="N2202" s="202" t="s">
        <v>44</v>
      </c>
      <c r="O2202" s="36"/>
      <c r="P2202" s="203">
        <f>O2202*H2202</f>
        <v>0</v>
      </c>
      <c r="Q2202" s="203">
        <v>0</v>
      </c>
      <c r="R2202" s="203">
        <f>Q2202*H2202</f>
        <v>0</v>
      </c>
      <c r="S2202" s="203">
        <v>0</v>
      </c>
      <c r="T2202" s="204">
        <f>S2202*H2202</f>
        <v>0</v>
      </c>
      <c r="AR2202" s="18" t="s">
        <v>245</v>
      </c>
      <c r="AT2202" s="18" t="s">
        <v>240</v>
      </c>
      <c r="AU2202" s="18" t="s">
        <v>261</v>
      </c>
      <c r="AY2202" s="18" t="s">
        <v>238</v>
      </c>
      <c r="BE2202" s="205">
        <f>IF(N2202="základní",J2202,0)</f>
        <v>0</v>
      </c>
      <c r="BF2202" s="205">
        <f>IF(N2202="snížená",J2202,0)</f>
        <v>0</v>
      </c>
      <c r="BG2202" s="205">
        <f>IF(N2202="zákl. přenesená",J2202,0)</f>
        <v>0</v>
      </c>
      <c r="BH2202" s="205">
        <f>IF(N2202="sníž. přenesená",J2202,0)</f>
        <v>0</v>
      </c>
      <c r="BI2202" s="205">
        <f>IF(N2202="nulová",J2202,0)</f>
        <v>0</v>
      </c>
      <c r="BJ2202" s="18" t="s">
        <v>22</v>
      </c>
      <c r="BK2202" s="205">
        <f>ROUND(I2202*H2202,2)</f>
        <v>0</v>
      </c>
      <c r="BL2202" s="18" t="s">
        <v>245</v>
      </c>
      <c r="BM2202" s="18" t="s">
        <v>2093</v>
      </c>
    </row>
    <row r="2203" spans="2:65" s="1" customFormat="1" ht="22.5" customHeight="1">
      <c r="B2203" s="35"/>
      <c r="C2203" s="194" t="s">
        <v>2094</v>
      </c>
      <c r="D2203" s="194" t="s">
        <v>240</v>
      </c>
      <c r="E2203" s="195" t="s">
        <v>2095</v>
      </c>
      <c r="F2203" s="196" t="s">
        <v>2096</v>
      </c>
      <c r="G2203" s="197" t="s">
        <v>243</v>
      </c>
      <c r="H2203" s="198">
        <v>16.238</v>
      </c>
      <c r="I2203" s="199"/>
      <c r="J2203" s="200">
        <f>ROUND(I2203*H2203,2)</f>
        <v>0</v>
      </c>
      <c r="K2203" s="196" t="s">
        <v>244</v>
      </c>
      <c r="L2203" s="55"/>
      <c r="M2203" s="201" t="s">
        <v>20</v>
      </c>
      <c r="N2203" s="202" t="s">
        <v>44</v>
      </c>
      <c r="O2203" s="36"/>
      <c r="P2203" s="203">
        <f>O2203*H2203</f>
        <v>0</v>
      </c>
      <c r="Q2203" s="203">
        <v>0</v>
      </c>
      <c r="R2203" s="203">
        <f>Q2203*H2203</f>
        <v>0</v>
      </c>
      <c r="S2203" s="203">
        <v>0</v>
      </c>
      <c r="T2203" s="204">
        <f>S2203*H2203</f>
        <v>0</v>
      </c>
      <c r="AR2203" s="18" t="s">
        <v>245</v>
      </c>
      <c r="AT2203" s="18" t="s">
        <v>240</v>
      </c>
      <c r="AU2203" s="18" t="s">
        <v>261</v>
      </c>
      <c r="AY2203" s="18" t="s">
        <v>238</v>
      </c>
      <c r="BE2203" s="205">
        <f>IF(N2203="základní",J2203,0)</f>
        <v>0</v>
      </c>
      <c r="BF2203" s="205">
        <f>IF(N2203="snížená",J2203,0)</f>
        <v>0</v>
      </c>
      <c r="BG2203" s="205">
        <f>IF(N2203="zákl. přenesená",J2203,0)</f>
        <v>0</v>
      </c>
      <c r="BH2203" s="205">
        <f>IF(N2203="sníž. přenesená",J2203,0)</f>
        <v>0</v>
      </c>
      <c r="BI2203" s="205">
        <f>IF(N2203="nulová",J2203,0)</f>
        <v>0</v>
      </c>
      <c r="BJ2203" s="18" t="s">
        <v>22</v>
      </c>
      <c r="BK2203" s="205">
        <f>ROUND(I2203*H2203,2)</f>
        <v>0</v>
      </c>
      <c r="BL2203" s="18" t="s">
        <v>245</v>
      </c>
      <c r="BM2203" s="18" t="s">
        <v>2097</v>
      </c>
    </row>
    <row r="2204" spans="2:65" s="12" customFormat="1" ht="13.5">
      <c r="B2204" s="206"/>
      <c r="C2204" s="207"/>
      <c r="D2204" s="208" t="s">
        <v>247</v>
      </c>
      <c r="E2204" s="209" t="s">
        <v>20</v>
      </c>
      <c r="F2204" s="210" t="s">
        <v>2098</v>
      </c>
      <c r="G2204" s="207"/>
      <c r="H2204" s="211" t="s">
        <v>20</v>
      </c>
      <c r="I2204" s="212"/>
      <c r="J2204" s="207"/>
      <c r="K2204" s="207"/>
      <c r="L2204" s="213"/>
      <c r="M2204" s="214"/>
      <c r="N2204" s="215"/>
      <c r="O2204" s="215"/>
      <c r="P2204" s="215"/>
      <c r="Q2204" s="215"/>
      <c r="R2204" s="215"/>
      <c r="S2204" s="215"/>
      <c r="T2204" s="216"/>
      <c r="AT2204" s="217" t="s">
        <v>247</v>
      </c>
      <c r="AU2204" s="217" t="s">
        <v>261</v>
      </c>
      <c r="AV2204" s="12" t="s">
        <v>22</v>
      </c>
      <c r="AW2204" s="12" t="s">
        <v>37</v>
      </c>
      <c r="AX2204" s="12" t="s">
        <v>73</v>
      </c>
      <c r="AY2204" s="217" t="s">
        <v>238</v>
      </c>
    </row>
    <row r="2205" spans="2:65" s="12" customFormat="1" ht="13.5">
      <c r="B2205" s="206"/>
      <c r="C2205" s="207"/>
      <c r="D2205" s="208" t="s">
        <v>247</v>
      </c>
      <c r="E2205" s="209" t="s">
        <v>20</v>
      </c>
      <c r="F2205" s="210" t="s">
        <v>811</v>
      </c>
      <c r="G2205" s="207"/>
      <c r="H2205" s="211" t="s">
        <v>20</v>
      </c>
      <c r="I2205" s="212"/>
      <c r="J2205" s="207"/>
      <c r="K2205" s="207"/>
      <c r="L2205" s="213"/>
      <c r="M2205" s="214"/>
      <c r="N2205" s="215"/>
      <c r="O2205" s="215"/>
      <c r="P2205" s="215"/>
      <c r="Q2205" s="215"/>
      <c r="R2205" s="215"/>
      <c r="S2205" s="215"/>
      <c r="T2205" s="216"/>
      <c r="AT2205" s="217" t="s">
        <v>247</v>
      </c>
      <c r="AU2205" s="217" t="s">
        <v>261</v>
      </c>
      <c r="AV2205" s="12" t="s">
        <v>22</v>
      </c>
      <c r="AW2205" s="12" t="s">
        <v>37</v>
      </c>
      <c r="AX2205" s="12" t="s">
        <v>73</v>
      </c>
      <c r="AY2205" s="217" t="s">
        <v>238</v>
      </c>
    </row>
    <row r="2206" spans="2:65" s="13" customFormat="1" ht="13.5">
      <c r="B2206" s="218"/>
      <c r="C2206" s="219"/>
      <c r="D2206" s="208" t="s">
        <v>247</v>
      </c>
      <c r="E2206" s="230" t="s">
        <v>20</v>
      </c>
      <c r="F2206" s="231" t="s">
        <v>2099</v>
      </c>
      <c r="G2206" s="219"/>
      <c r="H2206" s="232">
        <v>4.8680000000000003</v>
      </c>
      <c r="I2206" s="224"/>
      <c r="J2206" s="219"/>
      <c r="K2206" s="219"/>
      <c r="L2206" s="225"/>
      <c r="M2206" s="226"/>
      <c r="N2206" s="227"/>
      <c r="O2206" s="227"/>
      <c r="P2206" s="227"/>
      <c r="Q2206" s="227"/>
      <c r="R2206" s="227"/>
      <c r="S2206" s="227"/>
      <c r="T2206" s="228"/>
      <c r="AT2206" s="229" t="s">
        <v>247</v>
      </c>
      <c r="AU2206" s="229" t="s">
        <v>261</v>
      </c>
      <c r="AV2206" s="13" t="s">
        <v>81</v>
      </c>
      <c r="AW2206" s="13" t="s">
        <v>37</v>
      </c>
      <c r="AX2206" s="13" t="s">
        <v>73</v>
      </c>
      <c r="AY2206" s="229" t="s">
        <v>238</v>
      </c>
    </row>
    <row r="2207" spans="2:65" s="13" customFormat="1" ht="13.5">
      <c r="B2207" s="218"/>
      <c r="C2207" s="219"/>
      <c r="D2207" s="220" t="s">
        <v>247</v>
      </c>
      <c r="E2207" s="221" t="s">
        <v>20</v>
      </c>
      <c r="F2207" s="222" t="s">
        <v>2100</v>
      </c>
      <c r="G2207" s="219"/>
      <c r="H2207" s="223">
        <v>11.37</v>
      </c>
      <c r="I2207" s="224"/>
      <c r="J2207" s="219"/>
      <c r="K2207" s="219"/>
      <c r="L2207" s="225"/>
      <c r="M2207" s="226"/>
      <c r="N2207" s="227"/>
      <c r="O2207" s="227"/>
      <c r="P2207" s="227"/>
      <c r="Q2207" s="227"/>
      <c r="R2207" s="227"/>
      <c r="S2207" s="227"/>
      <c r="T2207" s="228"/>
      <c r="AT2207" s="229" t="s">
        <v>247</v>
      </c>
      <c r="AU2207" s="229" t="s">
        <v>261</v>
      </c>
      <c r="AV2207" s="13" t="s">
        <v>81</v>
      </c>
      <c r="AW2207" s="13" t="s">
        <v>37</v>
      </c>
      <c r="AX2207" s="13" t="s">
        <v>73</v>
      </c>
      <c r="AY2207" s="229" t="s">
        <v>238</v>
      </c>
    </row>
    <row r="2208" spans="2:65" s="1" customFormat="1" ht="31.5" customHeight="1">
      <c r="B2208" s="35"/>
      <c r="C2208" s="194" t="s">
        <v>2101</v>
      </c>
      <c r="D2208" s="194" t="s">
        <v>240</v>
      </c>
      <c r="E2208" s="195" t="s">
        <v>2102</v>
      </c>
      <c r="F2208" s="196" t="s">
        <v>2103</v>
      </c>
      <c r="G2208" s="197" t="s">
        <v>243</v>
      </c>
      <c r="H2208" s="198">
        <v>13.532</v>
      </c>
      <c r="I2208" s="199"/>
      <c r="J2208" s="200">
        <f>ROUND(I2208*H2208,2)</f>
        <v>0</v>
      </c>
      <c r="K2208" s="196" t="s">
        <v>244</v>
      </c>
      <c r="L2208" s="55"/>
      <c r="M2208" s="201" t="s">
        <v>20</v>
      </c>
      <c r="N2208" s="202" t="s">
        <v>44</v>
      </c>
      <c r="O2208" s="36"/>
      <c r="P2208" s="203">
        <f>O2208*H2208</f>
        <v>0</v>
      </c>
      <c r="Q2208" s="203">
        <v>2.2563399999999998</v>
      </c>
      <c r="R2208" s="203">
        <f>Q2208*H2208</f>
        <v>30.532792879999999</v>
      </c>
      <c r="S2208" s="203">
        <v>0</v>
      </c>
      <c r="T2208" s="204">
        <f>S2208*H2208</f>
        <v>0</v>
      </c>
      <c r="AR2208" s="18" t="s">
        <v>245</v>
      </c>
      <c r="AT2208" s="18" t="s">
        <v>240</v>
      </c>
      <c r="AU2208" s="18" t="s">
        <v>261</v>
      </c>
      <c r="AY2208" s="18" t="s">
        <v>238</v>
      </c>
      <c r="BE2208" s="205">
        <f>IF(N2208="základní",J2208,0)</f>
        <v>0</v>
      </c>
      <c r="BF2208" s="205">
        <f>IF(N2208="snížená",J2208,0)</f>
        <v>0</v>
      </c>
      <c r="BG2208" s="205">
        <f>IF(N2208="zákl. přenesená",J2208,0)</f>
        <v>0</v>
      </c>
      <c r="BH2208" s="205">
        <f>IF(N2208="sníž. přenesená",J2208,0)</f>
        <v>0</v>
      </c>
      <c r="BI2208" s="205">
        <f>IF(N2208="nulová",J2208,0)</f>
        <v>0</v>
      </c>
      <c r="BJ2208" s="18" t="s">
        <v>22</v>
      </c>
      <c r="BK2208" s="205">
        <f>ROUND(I2208*H2208,2)</f>
        <v>0</v>
      </c>
      <c r="BL2208" s="18" t="s">
        <v>245</v>
      </c>
      <c r="BM2208" s="18" t="s">
        <v>2104</v>
      </c>
    </row>
    <row r="2209" spans="2:65" s="12" customFormat="1" ht="27">
      <c r="B2209" s="206"/>
      <c r="C2209" s="207"/>
      <c r="D2209" s="208" t="s">
        <v>247</v>
      </c>
      <c r="E2209" s="209" t="s">
        <v>20</v>
      </c>
      <c r="F2209" s="210" t="s">
        <v>2105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13.5">
      <c r="B2210" s="206"/>
      <c r="C2210" s="207"/>
      <c r="D2210" s="208" t="s">
        <v>247</v>
      </c>
      <c r="E2210" s="209" t="s">
        <v>20</v>
      </c>
      <c r="F2210" s="210" t="s">
        <v>249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2" customFormat="1" ht="13.5">
      <c r="B2211" s="206"/>
      <c r="C2211" s="207"/>
      <c r="D2211" s="208" t="s">
        <v>247</v>
      </c>
      <c r="E2211" s="209" t="s">
        <v>20</v>
      </c>
      <c r="F2211" s="210" t="s">
        <v>2106</v>
      </c>
      <c r="G2211" s="207"/>
      <c r="H2211" s="211" t="s">
        <v>20</v>
      </c>
      <c r="I2211" s="212"/>
      <c r="J2211" s="207"/>
      <c r="K2211" s="207"/>
      <c r="L2211" s="213"/>
      <c r="M2211" s="214"/>
      <c r="N2211" s="215"/>
      <c r="O2211" s="215"/>
      <c r="P2211" s="215"/>
      <c r="Q2211" s="215"/>
      <c r="R2211" s="215"/>
      <c r="S2211" s="215"/>
      <c r="T2211" s="216"/>
      <c r="AT2211" s="217" t="s">
        <v>247</v>
      </c>
      <c r="AU2211" s="217" t="s">
        <v>261</v>
      </c>
      <c r="AV2211" s="12" t="s">
        <v>22</v>
      </c>
      <c r="AW2211" s="12" t="s">
        <v>37</v>
      </c>
      <c r="AX2211" s="12" t="s">
        <v>73</v>
      </c>
      <c r="AY2211" s="217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259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3" customFormat="1" ht="13.5">
      <c r="B2213" s="218"/>
      <c r="C2213" s="219"/>
      <c r="D2213" s="208" t="s">
        <v>247</v>
      </c>
      <c r="E2213" s="230" t="s">
        <v>20</v>
      </c>
      <c r="F2213" s="231" t="s">
        <v>2107</v>
      </c>
      <c r="G2213" s="219"/>
      <c r="H2213" s="232">
        <v>2.88</v>
      </c>
      <c r="I2213" s="224"/>
      <c r="J2213" s="219"/>
      <c r="K2213" s="219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247</v>
      </c>
      <c r="AU2213" s="229" t="s">
        <v>261</v>
      </c>
      <c r="AV2213" s="13" t="s">
        <v>81</v>
      </c>
      <c r="AW2213" s="13" t="s">
        <v>37</v>
      </c>
      <c r="AX2213" s="13" t="s">
        <v>73</v>
      </c>
      <c r="AY2213" s="229" t="s">
        <v>238</v>
      </c>
    </row>
    <row r="2214" spans="2:65" s="12" customFormat="1" ht="13.5">
      <c r="B2214" s="206"/>
      <c r="C2214" s="207"/>
      <c r="D2214" s="208" t="s">
        <v>247</v>
      </c>
      <c r="E2214" s="209" t="s">
        <v>20</v>
      </c>
      <c r="F2214" s="210" t="s">
        <v>266</v>
      </c>
      <c r="G2214" s="207"/>
      <c r="H2214" s="211" t="s">
        <v>20</v>
      </c>
      <c r="I2214" s="212"/>
      <c r="J2214" s="207"/>
      <c r="K2214" s="207"/>
      <c r="L2214" s="213"/>
      <c r="M2214" s="214"/>
      <c r="N2214" s="215"/>
      <c r="O2214" s="215"/>
      <c r="P2214" s="215"/>
      <c r="Q2214" s="215"/>
      <c r="R2214" s="215"/>
      <c r="S2214" s="215"/>
      <c r="T2214" s="216"/>
      <c r="AT2214" s="217" t="s">
        <v>247</v>
      </c>
      <c r="AU2214" s="217" t="s">
        <v>261</v>
      </c>
      <c r="AV2214" s="12" t="s">
        <v>22</v>
      </c>
      <c r="AW2214" s="12" t="s">
        <v>37</v>
      </c>
      <c r="AX2214" s="12" t="s">
        <v>73</v>
      </c>
      <c r="AY2214" s="217" t="s">
        <v>238</v>
      </c>
    </row>
    <row r="2215" spans="2:65" s="13" customFormat="1" ht="13.5">
      <c r="B2215" s="218"/>
      <c r="C2215" s="219"/>
      <c r="D2215" s="220" t="s">
        <v>247</v>
      </c>
      <c r="E2215" s="221" t="s">
        <v>20</v>
      </c>
      <c r="F2215" s="222" t="s">
        <v>2108</v>
      </c>
      <c r="G2215" s="219"/>
      <c r="H2215" s="223">
        <v>10.651999999999999</v>
      </c>
      <c r="I2215" s="224"/>
      <c r="J2215" s="219"/>
      <c r="K2215" s="219"/>
      <c r="L2215" s="225"/>
      <c r="M2215" s="226"/>
      <c r="N2215" s="227"/>
      <c r="O2215" s="227"/>
      <c r="P2215" s="227"/>
      <c r="Q2215" s="227"/>
      <c r="R2215" s="227"/>
      <c r="S2215" s="227"/>
      <c r="T2215" s="228"/>
      <c r="AT2215" s="229" t="s">
        <v>247</v>
      </c>
      <c r="AU2215" s="229" t="s">
        <v>261</v>
      </c>
      <c r="AV2215" s="13" t="s">
        <v>81</v>
      </c>
      <c r="AW2215" s="13" t="s">
        <v>37</v>
      </c>
      <c r="AX2215" s="13" t="s">
        <v>73</v>
      </c>
      <c r="AY2215" s="229" t="s">
        <v>238</v>
      </c>
    </row>
    <row r="2216" spans="2:65" s="1" customFormat="1" ht="31.5" customHeight="1">
      <c r="B2216" s="35"/>
      <c r="C2216" s="194" t="s">
        <v>2109</v>
      </c>
      <c r="D2216" s="194" t="s">
        <v>240</v>
      </c>
      <c r="E2216" s="195" t="s">
        <v>2110</v>
      </c>
      <c r="F2216" s="196" t="s">
        <v>2111</v>
      </c>
      <c r="G2216" s="197" t="s">
        <v>243</v>
      </c>
      <c r="H2216" s="198">
        <v>5.4649999999999999</v>
      </c>
      <c r="I2216" s="199"/>
      <c r="J2216" s="200">
        <f>ROUND(I2216*H2216,2)</f>
        <v>0</v>
      </c>
      <c r="K2216" s="196" t="s">
        <v>244</v>
      </c>
      <c r="L2216" s="55"/>
      <c r="M2216" s="201" t="s">
        <v>20</v>
      </c>
      <c r="N2216" s="202" t="s">
        <v>44</v>
      </c>
      <c r="O2216" s="36"/>
      <c r="P2216" s="203">
        <f>O2216*H2216</f>
        <v>0</v>
      </c>
      <c r="Q2216" s="203">
        <v>2.45329</v>
      </c>
      <c r="R2216" s="203">
        <f>Q2216*H2216</f>
        <v>13.40722985</v>
      </c>
      <c r="S2216" s="203">
        <v>0</v>
      </c>
      <c r="T2216" s="204">
        <f>S2216*H2216</f>
        <v>0</v>
      </c>
      <c r="AR2216" s="18" t="s">
        <v>245</v>
      </c>
      <c r="AT2216" s="18" t="s">
        <v>240</v>
      </c>
      <c r="AU2216" s="18" t="s">
        <v>261</v>
      </c>
      <c r="AY2216" s="18" t="s">
        <v>238</v>
      </c>
      <c r="BE2216" s="205">
        <f>IF(N2216="základní",J2216,0)</f>
        <v>0</v>
      </c>
      <c r="BF2216" s="205">
        <f>IF(N2216="snížená",J2216,0)</f>
        <v>0</v>
      </c>
      <c r="BG2216" s="205">
        <f>IF(N2216="zákl. přenesená",J2216,0)</f>
        <v>0</v>
      </c>
      <c r="BH2216" s="205">
        <f>IF(N2216="sníž. přenesená",J2216,0)</f>
        <v>0</v>
      </c>
      <c r="BI2216" s="205">
        <f>IF(N2216="nulová",J2216,0)</f>
        <v>0</v>
      </c>
      <c r="BJ2216" s="18" t="s">
        <v>22</v>
      </c>
      <c r="BK2216" s="205">
        <f>ROUND(I2216*H2216,2)</f>
        <v>0</v>
      </c>
      <c r="BL2216" s="18" t="s">
        <v>245</v>
      </c>
      <c r="BM2216" s="18" t="s">
        <v>2112</v>
      </c>
    </row>
    <row r="2217" spans="2:65" s="12" customFormat="1" ht="27">
      <c r="B2217" s="206"/>
      <c r="C2217" s="207"/>
      <c r="D2217" s="208" t="s">
        <v>247</v>
      </c>
      <c r="E2217" s="209" t="s">
        <v>20</v>
      </c>
      <c r="F2217" s="210" t="s">
        <v>2113</v>
      </c>
      <c r="G2217" s="207"/>
      <c r="H2217" s="211" t="s">
        <v>20</v>
      </c>
      <c r="I2217" s="212"/>
      <c r="J2217" s="207"/>
      <c r="K2217" s="207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247</v>
      </c>
      <c r="AU2217" s="217" t="s">
        <v>261</v>
      </c>
      <c r="AV2217" s="12" t="s">
        <v>22</v>
      </c>
      <c r="AW2217" s="12" t="s">
        <v>37</v>
      </c>
      <c r="AX2217" s="12" t="s">
        <v>73</v>
      </c>
      <c r="AY2217" s="217" t="s">
        <v>238</v>
      </c>
    </row>
    <row r="2218" spans="2:65" s="12" customFormat="1" ht="13.5">
      <c r="B2218" s="206"/>
      <c r="C2218" s="207"/>
      <c r="D2218" s="208" t="s">
        <v>247</v>
      </c>
      <c r="E2218" s="209" t="s">
        <v>20</v>
      </c>
      <c r="F2218" s="210" t="s">
        <v>249</v>
      </c>
      <c r="G2218" s="207"/>
      <c r="H2218" s="211" t="s">
        <v>20</v>
      </c>
      <c r="I2218" s="212"/>
      <c r="J2218" s="207"/>
      <c r="K2218" s="207"/>
      <c r="L2218" s="213"/>
      <c r="M2218" s="214"/>
      <c r="N2218" s="215"/>
      <c r="O2218" s="215"/>
      <c r="P2218" s="215"/>
      <c r="Q2218" s="215"/>
      <c r="R2218" s="215"/>
      <c r="S2218" s="215"/>
      <c r="T2218" s="216"/>
      <c r="AT2218" s="217" t="s">
        <v>247</v>
      </c>
      <c r="AU2218" s="217" t="s">
        <v>261</v>
      </c>
      <c r="AV2218" s="12" t="s">
        <v>22</v>
      </c>
      <c r="AW2218" s="12" t="s">
        <v>37</v>
      </c>
      <c r="AX2218" s="12" t="s">
        <v>73</v>
      </c>
      <c r="AY2218" s="217" t="s">
        <v>238</v>
      </c>
    </row>
    <row r="2219" spans="2:65" s="12" customFormat="1" ht="13.5">
      <c r="B2219" s="206"/>
      <c r="C2219" s="207"/>
      <c r="D2219" s="208" t="s">
        <v>247</v>
      </c>
      <c r="E2219" s="209" t="s">
        <v>20</v>
      </c>
      <c r="F2219" s="210" t="s">
        <v>2114</v>
      </c>
      <c r="G2219" s="207"/>
      <c r="H2219" s="211" t="s">
        <v>20</v>
      </c>
      <c r="I2219" s="212"/>
      <c r="J2219" s="207"/>
      <c r="K2219" s="207"/>
      <c r="L2219" s="213"/>
      <c r="M2219" s="214"/>
      <c r="N2219" s="215"/>
      <c r="O2219" s="215"/>
      <c r="P2219" s="215"/>
      <c r="Q2219" s="215"/>
      <c r="R2219" s="215"/>
      <c r="S2219" s="215"/>
      <c r="T2219" s="216"/>
      <c r="AT2219" s="217" t="s">
        <v>247</v>
      </c>
      <c r="AU2219" s="217" t="s">
        <v>261</v>
      </c>
      <c r="AV2219" s="12" t="s">
        <v>22</v>
      </c>
      <c r="AW2219" s="12" t="s">
        <v>37</v>
      </c>
      <c r="AX2219" s="12" t="s">
        <v>73</v>
      </c>
      <c r="AY2219" s="217" t="s">
        <v>238</v>
      </c>
    </row>
    <row r="2220" spans="2:65" s="13" customFormat="1" ht="13.5">
      <c r="B2220" s="218"/>
      <c r="C2220" s="219"/>
      <c r="D2220" s="208" t="s">
        <v>247</v>
      </c>
      <c r="E2220" s="230" t="s">
        <v>20</v>
      </c>
      <c r="F2220" s="231" t="s">
        <v>2115</v>
      </c>
      <c r="G2220" s="219"/>
      <c r="H2220" s="232">
        <v>4.4000000000000004</v>
      </c>
      <c r="I2220" s="224"/>
      <c r="J2220" s="219"/>
      <c r="K2220" s="219"/>
      <c r="L2220" s="225"/>
      <c r="M2220" s="226"/>
      <c r="N2220" s="227"/>
      <c r="O2220" s="227"/>
      <c r="P2220" s="227"/>
      <c r="Q2220" s="227"/>
      <c r="R2220" s="227"/>
      <c r="S2220" s="227"/>
      <c r="T2220" s="228"/>
      <c r="AT2220" s="229" t="s">
        <v>247</v>
      </c>
      <c r="AU2220" s="229" t="s">
        <v>261</v>
      </c>
      <c r="AV2220" s="13" t="s">
        <v>81</v>
      </c>
      <c r="AW2220" s="13" t="s">
        <v>37</v>
      </c>
      <c r="AX2220" s="13" t="s">
        <v>73</v>
      </c>
      <c r="AY2220" s="229" t="s">
        <v>238</v>
      </c>
    </row>
    <row r="2221" spans="2:65" s="12" customFormat="1" ht="13.5">
      <c r="B2221" s="206"/>
      <c r="C2221" s="207"/>
      <c r="D2221" s="208" t="s">
        <v>247</v>
      </c>
      <c r="E2221" s="209" t="s">
        <v>20</v>
      </c>
      <c r="F2221" s="210" t="s">
        <v>2116</v>
      </c>
      <c r="G2221" s="207"/>
      <c r="H2221" s="211" t="s">
        <v>20</v>
      </c>
      <c r="I2221" s="212"/>
      <c r="J2221" s="207"/>
      <c r="K2221" s="207"/>
      <c r="L2221" s="213"/>
      <c r="M2221" s="214"/>
      <c r="N2221" s="215"/>
      <c r="O2221" s="215"/>
      <c r="P2221" s="215"/>
      <c r="Q2221" s="215"/>
      <c r="R2221" s="215"/>
      <c r="S2221" s="215"/>
      <c r="T2221" s="216"/>
      <c r="AT2221" s="217" t="s">
        <v>247</v>
      </c>
      <c r="AU2221" s="217" t="s">
        <v>261</v>
      </c>
      <c r="AV2221" s="12" t="s">
        <v>22</v>
      </c>
      <c r="AW2221" s="12" t="s">
        <v>37</v>
      </c>
      <c r="AX2221" s="12" t="s">
        <v>73</v>
      </c>
      <c r="AY2221" s="217" t="s">
        <v>238</v>
      </c>
    </row>
    <row r="2222" spans="2:65" s="12" customFormat="1" ht="13.5">
      <c r="B2222" s="206"/>
      <c r="C2222" s="207"/>
      <c r="D2222" s="208" t="s">
        <v>247</v>
      </c>
      <c r="E2222" s="209" t="s">
        <v>20</v>
      </c>
      <c r="F2222" s="210" t="s">
        <v>692</v>
      </c>
      <c r="G2222" s="207"/>
      <c r="H2222" s="211" t="s">
        <v>20</v>
      </c>
      <c r="I2222" s="212"/>
      <c r="J2222" s="207"/>
      <c r="K2222" s="207"/>
      <c r="L2222" s="213"/>
      <c r="M2222" s="214"/>
      <c r="N2222" s="215"/>
      <c r="O2222" s="215"/>
      <c r="P2222" s="215"/>
      <c r="Q2222" s="215"/>
      <c r="R2222" s="215"/>
      <c r="S2222" s="215"/>
      <c r="T2222" s="216"/>
      <c r="AT2222" s="217" t="s">
        <v>247</v>
      </c>
      <c r="AU2222" s="217" t="s">
        <v>261</v>
      </c>
      <c r="AV2222" s="12" t="s">
        <v>22</v>
      </c>
      <c r="AW2222" s="12" t="s">
        <v>37</v>
      </c>
      <c r="AX2222" s="12" t="s">
        <v>73</v>
      </c>
      <c r="AY2222" s="217" t="s">
        <v>238</v>
      </c>
    </row>
    <row r="2223" spans="2:65" s="13" customFormat="1" ht="13.5">
      <c r="B2223" s="218"/>
      <c r="C2223" s="219"/>
      <c r="D2223" s="220" t="s">
        <v>247</v>
      </c>
      <c r="E2223" s="221" t="s">
        <v>20</v>
      </c>
      <c r="F2223" s="222" t="s">
        <v>2117</v>
      </c>
      <c r="G2223" s="219"/>
      <c r="H2223" s="223">
        <v>1.0649999999999999</v>
      </c>
      <c r="I2223" s="224"/>
      <c r="J2223" s="219"/>
      <c r="K2223" s="219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247</v>
      </c>
      <c r="AU2223" s="229" t="s">
        <v>261</v>
      </c>
      <c r="AV2223" s="13" t="s">
        <v>81</v>
      </c>
      <c r="AW2223" s="13" t="s">
        <v>37</v>
      </c>
      <c r="AX2223" s="13" t="s">
        <v>73</v>
      </c>
      <c r="AY2223" s="229" t="s">
        <v>238</v>
      </c>
    </row>
    <row r="2224" spans="2:65" s="1" customFormat="1" ht="22.5" customHeight="1">
      <c r="B2224" s="35"/>
      <c r="C2224" s="194" t="s">
        <v>2118</v>
      </c>
      <c r="D2224" s="194" t="s">
        <v>240</v>
      </c>
      <c r="E2224" s="195" t="s">
        <v>2119</v>
      </c>
      <c r="F2224" s="196" t="s">
        <v>2120</v>
      </c>
      <c r="G2224" s="197" t="s">
        <v>243</v>
      </c>
      <c r="H2224" s="198">
        <v>5.4649999999999999</v>
      </c>
      <c r="I2224" s="199"/>
      <c r="J2224" s="200">
        <f>ROUND(I2224*H2224,2)</f>
        <v>0</v>
      </c>
      <c r="K2224" s="196" t="s">
        <v>244</v>
      </c>
      <c r="L2224" s="55"/>
      <c r="M2224" s="201" t="s">
        <v>20</v>
      </c>
      <c r="N2224" s="202" t="s">
        <v>44</v>
      </c>
      <c r="O2224" s="36"/>
      <c r="P2224" s="203">
        <f>O2224*H2224</f>
        <v>0</v>
      </c>
      <c r="Q2224" s="203">
        <v>0.01</v>
      </c>
      <c r="R2224" s="203">
        <f>Q2224*H2224</f>
        <v>5.4649999999999997E-2</v>
      </c>
      <c r="S2224" s="203">
        <v>0</v>
      </c>
      <c r="T2224" s="204">
        <f>S2224*H2224</f>
        <v>0</v>
      </c>
      <c r="AR2224" s="18" t="s">
        <v>245</v>
      </c>
      <c r="AT2224" s="18" t="s">
        <v>240</v>
      </c>
      <c r="AU2224" s="18" t="s">
        <v>261</v>
      </c>
      <c r="AY2224" s="18" t="s">
        <v>238</v>
      </c>
      <c r="BE2224" s="205">
        <f>IF(N2224="základní",J2224,0)</f>
        <v>0</v>
      </c>
      <c r="BF2224" s="205">
        <f>IF(N2224="snížená",J2224,0)</f>
        <v>0</v>
      </c>
      <c r="BG2224" s="205">
        <f>IF(N2224="zákl. přenesená",J2224,0)</f>
        <v>0</v>
      </c>
      <c r="BH2224" s="205">
        <f>IF(N2224="sníž. přenesená",J2224,0)</f>
        <v>0</v>
      </c>
      <c r="BI2224" s="205">
        <f>IF(N2224="nulová",J2224,0)</f>
        <v>0</v>
      </c>
      <c r="BJ2224" s="18" t="s">
        <v>22</v>
      </c>
      <c r="BK2224" s="205">
        <f>ROUND(I2224*H2224,2)</f>
        <v>0</v>
      </c>
      <c r="BL2224" s="18" t="s">
        <v>245</v>
      </c>
      <c r="BM2224" s="18" t="s">
        <v>2121</v>
      </c>
    </row>
    <row r="2225" spans="2:65" s="13" customFormat="1" ht="13.5">
      <c r="B2225" s="218"/>
      <c r="C2225" s="219"/>
      <c r="D2225" s="220" t="s">
        <v>247</v>
      </c>
      <c r="E2225" s="221" t="s">
        <v>20</v>
      </c>
      <c r="F2225" s="222" t="s">
        <v>2122</v>
      </c>
      <c r="G2225" s="219"/>
      <c r="H2225" s="223">
        <v>5.4649999999999999</v>
      </c>
      <c r="I2225" s="224"/>
      <c r="J2225" s="219"/>
      <c r="K2225" s="219"/>
      <c r="L2225" s="225"/>
      <c r="M2225" s="226"/>
      <c r="N2225" s="227"/>
      <c r="O2225" s="227"/>
      <c r="P2225" s="227"/>
      <c r="Q2225" s="227"/>
      <c r="R2225" s="227"/>
      <c r="S2225" s="227"/>
      <c r="T2225" s="228"/>
      <c r="AT2225" s="229" t="s">
        <v>247</v>
      </c>
      <c r="AU2225" s="229" t="s">
        <v>261</v>
      </c>
      <c r="AV2225" s="13" t="s">
        <v>81</v>
      </c>
      <c r="AW2225" s="13" t="s">
        <v>37</v>
      </c>
      <c r="AX2225" s="13" t="s">
        <v>22</v>
      </c>
      <c r="AY2225" s="229" t="s">
        <v>238</v>
      </c>
    </row>
    <row r="2226" spans="2:65" s="1" customFormat="1" ht="31.5" customHeight="1">
      <c r="B2226" s="35"/>
      <c r="C2226" s="194" t="s">
        <v>2123</v>
      </c>
      <c r="D2226" s="194" t="s">
        <v>240</v>
      </c>
      <c r="E2226" s="195" t="s">
        <v>2124</v>
      </c>
      <c r="F2226" s="196" t="s">
        <v>2125</v>
      </c>
      <c r="G2226" s="197" t="s">
        <v>243</v>
      </c>
      <c r="H2226" s="198">
        <v>10.93</v>
      </c>
      <c r="I2226" s="199"/>
      <c r="J2226" s="200">
        <f>ROUND(I2226*H2226,2)</f>
        <v>0</v>
      </c>
      <c r="K2226" s="196" t="s">
        <v>244</v>
      </c>
      <c r="L2226" s="55"/>
      <c r="M2226" s="201" t="s">
        <v>20</v>
      </c>
      <c r="N2226" s="202" t="s">
        <v>44</v>
      </c>
      <c r="O2226" s="36"/>
      <c r="P2226" s="203">
        <f>O2226*H2226</f>
        <v>0</v>
      </c>
      <c r="Q2226" s="203">
        <v>0</v>
      </c>
      <c r="R2226" s="203">
        <f>Q2226*H2226</f>
        <v>0</v>
      </c>
      <c r="S2226" s="203">
        <v>0</v>
      </c>
      <c r="T2226" s="204">
        <f>S2226*H2226</f>
        <v>0</v>
      </c>
      <c r="AR2226" s="18" t="s">
        <v>245</v>
      </c>
      <c r="AT2226" s="18" t="s">
        <v>240</v>
      </c>
      <c r="AU2226" s="18" t="s">
        <v>261</v>
      </c>
      <c r="AY2226" s="18" t="s">
        <v>238</v>
      </c>
      <c r="BE2226" s="205">
        <f>IF(N2226="základní",J2226,0)</f>
        <v>0</v>
      </c>
      <c r="BF2226" s="205">
        <f>IF(N2226="snížená",J2226,0)</f>
        <v>0</v>
      </c>
      <c r="BG2226" s="205">
        <f>IF(N2226="zákl. přenesená",J2226,0)</f>
        <v>0</v>
      </c>
      <c r="BH2226" s="205">
        <f>IF(N2226="sníž. přenesená",J2226,0)</f>
        <v>0</v>
      </c>
      <c r="BI2226" s="205">
        <f>IF(N2226="nulová",J2226,0)</f>
        <v>0</v>
      </c>
      <c r="BJ2226" s="18" t="s">
        <v>22</v>
      </c>
      <c r="BK2226" s="205">
        <f>ROUND(I2226*H2226,2)</f>
        <v>0</v>
      </c>
      <c r="BL2226" s="18" t="s">
        <v>245</v>
      </c>
      <c r="BM2226" s="18" t="s">
        <v>2126</v>
      </c>
    </row>
    <row r="2227" spans="2:65" s="12" customFormat="1" ht="13.5">
      <c r="B2227" s="206"/>
      <c r="C2227" s="207"/>
      <c r="D2227" s="208" t="s">
        <v>247</v>
      </c>
      <c r="E2227" s="209" t="s">
        <v>20</v>
      </c>
      <c r="F2227" s="210" t="s">
        <v>2127</v>
      </c>
      <c r="G2227" s="207"/>
      <c r="H2227" s="211" t="s">
        <v>20</v>
      </c>
      <c r="I2227" s="212"/>
      <c r="J2227" s="207"/>
      <c r="K2227" s="207"/>
      <c r="L2227" s="213"/>
      <c r="M2227" s="214"/>
      <c r="N2227" s="215"/>
      <c r="O2227" s="215"/>
      <c r="P2227" s="215"/>
      <c r="Q2227" s="215"/>
      <c r="R2227" s="215"/>
      <c r="S2227" s="215"/>
      <c r="T2227" s="216"/>
      <c r="AT2227" s="217" t="s">
        <v>247</v>
      </c>
      <c r="AU2227" s="217" t="s">
        <v>261</v>
      </c>
      <c r="AV2227" s="12" t="s">
        <v>22</v>
      </c>
      <c r="AW2227" s="12" t="s">
        <v>37</v>
      </c>
      <c r="AX2227" s="12" t="s">
        <v>73</v>
      </c>
      <c r="AY2227" s="217" t="s">
        <v>238</v>
      </c>
    </row>
    <row r="2228" spans="2:65" s="13" customFormat="1" ht="13.5">
      <c r="B2228" s="218"/>
      <c r="C2228" s="219"/>
      <c r="D2228" s="220" t="s">
        <v>247</v>
      </c>
      <c r="E2228" s="221" t="s">
        <v>20</v>
      </c>
      <c r="F2228" s="222" t="s">
        <v>2128</v>
      </c>
      <c r="G2228" s="219"/>
      <c r="H2228" s="223">
        <v>10.93</v>
      </c>
      <c r="I2228" s="224"/>
      <c r="J2228" s="219"/>
      <c r="K2228" s="219"/>
      <c r="L2228" s="225"/>
      <c r="M2228" s="226"/>
      <c r="N2228" s="227"/>
      <c r="O2228" s="227"/>
      <c r="P2228" s="227"/>
      <c r="Q2228" s="227"/>
      <c r="R2228" s="227"/>
      <c r="S2228" s="227"/>
      <c r="T2228" s="228"/>
      <c r="AT2228" s="229" t="s">
        <v>247</v>
      </c>
      <c r="AU2228" s="229" t="s">
        <v>261</v>
      </c>
      <c r="AV2228" s="13" t="s">
        <v>81</v>
      </c>
      <c r="AW2228" s="13" t="s">
        <v>37</v>
      </c>
      <c r="AX2228" s="13" t="s">
        <v>73</v>
      </c>
      <c r="AY2228" s="229" t="s">
        <v>238</v>
      </c>
    </row>
    <row r="2229" spans="2:65" s="1" customFormat="1" ht="22.5" customHeight="1">
      <c r="B2229" s="35"/>
      <c r="C2229" s="194" t="s">
        <v>2129</v>
      </c>
      <c r="D2229" s="194" t="s">
        <v>240</v>
      </c>
      <c r="E2229" s="195" t="s">
        <v>2130</v>
      </c>
      <c r="F2229" s="196" t="s">
        <v>2131</v>
      </c>
      <c r="G2229" s="197" t="s">
        <v>375</v>
      </c>
      <c r="H2229" s="198">
        <v>37.506</v>
      </c>
      <c r="I2229" s="199"/>
      <c r="J2229" s="200">
        <f>ROUND(I2229*H2229,2)</f>
        <v>0</v>
      </c>
      <c r="K2229" s="196" t="s">
        <v>244</v>
      </c>
      <c r="L2229" s="55"/>
      <c r="M2229" s="201" t="s">
        <v>20</v>
      </c>
      <c r="N2229" s="202" t="s">
        <v>44</v>
      </c>
      <c r="O2229" s="36"/>
      <c r="P2229" s="203">
        <f>O2229*H2229</f>
        <v>0</v>
      </c>
      <c r="Q2229" s="203">
        <v>1.3520000000000001E-2</v>
      </c>
      <c r="R2229" s="203">
        <f>Q2229*H2229</f>
        <v>0.50708112000000005</v>
      </c>
      <c r="S2229" s="203">
        <v>0</v>
      </c>
      <c r="T2229" s="204">
        <f>S2229*H2229</f>
        <v>0</v>
      </c>
      <c r="AR2229" s="18" t="s">
        <v>245</v>
      </c>
      <c r="AT2229" s="18" t="s">
        <v>240</v>
      </c>
      <c r="AU2229" s="18" t="s">
        <v>261</v>
      </c>
      <c r="AY2229" s="18" t="s">
        <v>238</v>
      </c>
      <c r="BE2229" s="205">
        <f>IF(N2229="základní",J2229,0)</f>
        <v>0</v>
      </c>
      <c r="BF2229" s="205">
        <f>IF(N2229="snížená",J2229,0)</f>
        <v>0</v>
      </c>
      <c r="BG2229" s="205">
        <f>IF(N2229="zákl. přenesená",J2229,0)</f>
        <v>0</v>
      </c>
      <c r="BH2229" s="205">
        <f>IF(N2229="sníž. přenesená",J2229,0)</f>
        <v>0</v>
      </c>
      <c r="BI2229" s="205">
        <f>IF(N2229="nulová",J2229,0)</f>
        <v>0</v>
      </c>
      <c r="BJ2229" s="18" t="s">
        <v>22</v>
      </c>
      <c r="BK2229" s="205">
        <f>ROUND(I2229*H2229,2)</f>
        <v>0</v>
      </c>
      <c r="BL2229" s="18" t="s">
        <v>245</v>
      </c>
      <c r="BM2229" s="18" t="s">
        <v>2132</v>
      </c>
    </row>
    <row r="2230" spans="2:65" s="12" customFormat="1" ht="27">
      <c r="B2230" s="206"/>
      <c r="C2230" s="207"/>
      <c r="D2230" s="208" t="s">
        <v>247</v>
      </c>
      <c r="E2230" s="209" t="s">
        <v>20</v>
      </c>
      <c r="F2230" s="210" t="s">
        <v>2113</v>
      </c>
      <c r="G2230" s="207"/>
      <c r="H2230" s="211" t="s">
        <v>20</v>
      </c>
      <c r="I2230" s="212"/>
      <c r="J2230" s="207"/>
      <c r="K2230" s="207"/>
      <c r="L2230" s="213"/>
      <c r="M2230" s="214"/>
      <c r="N2230" s="215"/>
      <c r="O2230" s="215"/>
      <c r="P2230" s="215"/>
      <c r="Q2230" s="215"/>
      <c r="R2230" s="215"/>
      <c r="S2230" s="215"/>
      <c r="T2230" s="216"/>
      <c r="AT2230" s="217" t="s">
        <v>247</v>
      </c>
      <c r="AU2230" s="217" t="s">
        <v>261</v>
      </c>
      <c r="AV2230" s="12" t="s">
        <v>22</v>
      </c>
      <c r="AW2230" s="12" t="s">
        <v>37</v>
      </c>
      <c r="AX2230" s="12" t="s">
        <v>73</v>
      </c>
      <c r="AY2230" s="217" t="s">
        <v>238</v>
      </c>
    </row>
    <row r="2231" spans="2:65" s="12" customFormat="1" ht="13.5">
      <c r="B2231" s="206"/>
      <c r="C2231" s="207"/>
      <c r="D2231" s="208" t="s">
        <v>247</v>
      </c>
      <c r="E2231" s="209" t="s">
        <v>20</v>
      </c>
      <c r="F2231" s="210" t="s">
        <v>249</v>
      </c>
      <c r="G2231" s="207"/>
      <c r="H2231" s="211" t="s">
        <v>20</v>
      </c>
      <c r="I2231" s="212"/>
      <c r="J2231" s="207"/>
      <c r="K2231" s="207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247</v>
      </c>
      <c r="AU2231" s="217" t="s">
        <v>261</v>
      </c>
      <c r="AV2231" s="12" t="s">
        <v>22</v>
      </c>
      <c r="AW2231" s="12" t="s">
        <v>37</v>
      </c>
      <c r="AX2231" s="12" t="s">
        <v>73</v>
      </c>
      <c r="AY2231" s="217" t="s">
        <v>238</v>
      </c>
    </row>
    <row r="2232" spans="2:65" s="12" customFormat="1" ht="13.5">
      <c r="B2232" s="206"/>
      <c r="C2232" s="207"/>
      <c r="D2232" s="208" t="s">
        <v>247</v>
      </c>
      <c r="E2232" s="209" t="s">
        <v>20</v>
      </c>
      <c r="F2232" s="210" t="s">
        <v>2133</v>
      </c>
      <c r="G2232" s="207"/>
      <c r="H2232" s="211" t="s">
        <v>20</v>
      </c>
      <c r="I2232" s="212"/>
      <c r="J2232" s="207"/>
      <c r="K2232" s="207"/>
      <c r="L2232" s="213"/>
      <c r="M2232" s="214"/>
      <c r="N2232" s="215"/>
      <c r="O2232" s="215"/>
      <c r="P2232" s="215"/>
      <c r="Q2232" s="215"/>
      <c r="R2232" s="215"/>
      <c r="S2232" s="215"/>
      <c r="T2232" s="216"/>
      <c r="AT2232" s="217" t="s">
        <v>247</v>
      </c>
      <c r="AU2232" s="217" t="s">
        <v>261</v>
      </c>
      <c r="AV2232" s="12" t="s">
        <v>22</v>
      </c>
      <c r="AW2232" s="12" t="s">
        <v>37</v>
      </c>
      <c r="AX2232" s="12" t="s">
        <v>73</v>
      </c>
      <c r="AY2232" s="217" t="s">
        <v>238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2134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3" customFormat="1" ht="13.5">
      <c r="B2234" s="218"/>
      <c r="C2234" s="219"/>
      <c r="D2234" s="208" t="s">
        <v>247</v>
      </c>
      <c r="E2234" s="230" t="s">
        <v>20</v>
      </c>
      <c r="F2234" s="231" t="s">
        <v>930</v>
      </c>
      <c r="G2234" s="219"/>
      <c r="H2234" s="232">
        <v>20</v>
      </c>
      <c r="I2234" s="224"/>
      <c r="J2234" s="219"/>
      <c r="K2234" s="219"/>
      <c r="L2234" s="225"/>
      <c r="M2234" s="226"/>
      <c r="N2234" s="227"/>
      <c r="O2234" s="227"/>
      <c r="P2234" s="227"/>
      <c r="Q2234" s="227"/>
      <c r="R2234" s="227"/>
      <c r="S2234" s="227"/>
      <c r="T2234" s="228"/>
      <c r="AT2234" s="229" t="s">
        <v>247</v>
      </c>
      <c r="AU2234" s="229" t="s">
        <v>261</v>
      </c>
      <c r="AV2234" s="13" t="s">
        <v>81</v>
      </c>
      <c r="AW2234" s="13" t="s">
        <v>37</v>
      </c>
      <c r="AX2234" s="13" t="s">
        <v>73</v>
      </c>
      <c r="AY2234" s="229" t="s">
        <v>238</v>
      </c>
    </row>
    <row r="2235" spans="2:65" s="12" customFormat="1" ht="13.5">
      <c r="B2235" s="206"/>
      <c r="C2235" s="207"/>
      <c r="D2235" s="208" t="s">
        <v>247</v>
      </c>
      <c r="E2235" s="209" t="s">
        <v>20</v>
      </c>
      <c r="F2235" s="210" t="s">
        <v>2135</v>
      </c>
      <c r="G2235" s="207"/>
      <c r="H2235" s="211" t="s">
        <v>20</v>
      </c>
      <c r="I2235" s="212"/>
      <c r="J2235" s="207"/>
      <c r="K2235" s="207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247</v>
      </c>
      <c r="AU2235" s="217" t="s">
        <v>261</v>
      </c>
      <c r="AV2235" s="12" t="s">
        <v>22</v>
      </c>
      <c r="AW2235" s="12" t="s">
        <v>37</v>
      </c>
      <c r="AX2235" s="12" t="s">
        <v>73</v>
      </c>
      <c r="AY2235" s="217" t="s">
        <v>238</v>
      </c>
    </row>
    <row r="2236" spans="2:65" s="12" customFormat="1" ht="13.5">
      <c r="B2236" s="206"/>
      <c r="C2236" s="207"/>
      <c r="D2236" s="208" t="s">
        <v>247</v>
      </c>
      <c r="E2236" s="209" t="s">
        <v>20</v>
      </c>
      <c r="F2236" s="210" t="s">
        <v>2106</v>
      </c>
      <c r="G2236" s="207"/>
      <c r="H2236" s="211" t="s">
        <v>20</v>
      </c>
      <c r="I2236" s="212"/>
      <c r="J2236" s="207"/>
      <c r="K2236" s="207"/>
      <c r="L2236" s="213"/>
      <c r="M2236" s="214"/>
      <c r="N2236" s="215"/>
      <c r="O2236" s="215"/>
      <c r="P2236" s="215"/>
      <c r="Q2236" s="215"/>
      <c r="R2236" s="215"/>
      <c r="S2236" s="215"/>
      <c r="T2236" s="216"/>
      <c r="AT2236" s="217" t="s">
        <v>247</v>
      </c>
      <c r="AU2236" s="217" t="s">
        <v>261</v>
      </c>
      <c r="AV2236" s="12" t="s">
        <v>22</v>
      </c>
      <c r="AW2236" s="12" t="s">
        <v>37</v>
      </c>
      <c r="AX2236" s="12" t="s">
        <v>73</v>
      </c>
      <c r="AY2236" s="217" t="s">
        <v>238</v>
      </c>
    </row>
    <row r="2237" spans="2:65" s="12" customFormat="1" ht="13.5">
      <c r="B2237" s="206"/>
      <c r="C2237" s="207"/>
      <c r="D2237" s="208" t="s">
        <v>247</v>
      </c>
      <c r="E2237" s="209" t="s">
        <v>20</v>
      </c>
      <c r="F2237" s="210" t="s">
        <v>259</v>
      </c>
      <c r="G2237" s="207"/>
      <c r="H2237" s="211" t="s">
        <v>20</v>
      </c>
      <c r="I2237" s="212"/>
      <c r="J2237" s="207"/>
      <c r="K2237" s="207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247</v>
      </c>
      <c r="AU2237" s="217" t="s">
        <v>261</v>
      </c>
      <c r="AV2237" s="12" t="s">
        <v>22</v>
      </c>
      <c r="AW2237" s="12" t="s">
        <v>37</v>
      </c>
      <c r="AX2237" s="12" t="s">
        <v>73</v>
      </c>
      <c r="AY2237" s="217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2136</v>
      </c>
      <c r="G2238" s="219"/>
      <c r="H2238" s="232">
        <v>2.8079999999999998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2" customFormat="1" ht="13.5">
      <c r="B2239" s="206"/>
      <c r="C2239" s="207"/>
      <c r="D2239" s="208" t="s">
        <v>247</v>
      </c>
      <c r="E2239" s="209" t="s">
        <v>20</v>
      </c>
      <c r="F2239" s="210" t="s">
        <v>266</v>
      </c>
      <c r="G2239" s="207"/>
      <c r="H2239" s="211" t="s">
        <v>20</v>
      </c>
      <c r="I2239" s="212"/>
      <c r="J2239" s="207"/>
      <c r="K2239" s="207"/>
      <c r="L2239" s="213"/>
      <c r="M2239" s="214"/>
      <c r="N2239" s="215"/>
      <c r="O2239" s="215"/>
      <c r="P2239" s="215"/>
      <c r="Q2239" s="215"/>
      <c r="R2239" s="215"/>
      <c r="S2239" s="215"/>
      <c r="T2239" s="216"/>
      <c r="AT2239" s="217" t="s">
        <v>247</v>
      </c>
      <c r="AU2239" s="217" t="s">
        <v>261</v>
      </c>
      <c r="AV2239" s="12" t="s">
        <v>22</v>
      </c>
      <c r="AW2239" s="12" t="s">
        <v>37</v>
      </c>
      <c r="AX2239" s="12" t="s">
        <v>73</v>
      </c>
      <c r="AY2239" s="217" t="s">
        <v>238</v>
      </c>
    </row>
    <row r="2240" spans="2:65" s="13" customFormat="1" ht="13.5">
      <c r="B2240" s="218"/>
      <c r="C2240" s="219"/>
      <c r="D2240" s="208" t="s">
        <v>247</v>
      </c>
      <c r="E2240" s="230" t="s">
        <v>20</v>
      </c>
      <c r="F2240" s="231" t="s">
        <v>2137</v>
      </c>
      <c r="G2240" s="219"/>
      <c r="H2240" s="232">
        <v>7.41</v>
      </c>
      <c r="I2240" s="224"/>
      <c r="J2240" s="219"/>
      <c r="K2240" s="219"/>
      <c r="L2240" s="225"/>
      <c r="M2240" s="226"/>
      <c r="N2240" s="227"/>
      <c r="O2240" s="227"/>
      <c r="P2240" s="227"/>
      <c r="Q2240" s="227"/>
      <c r="R2240" s="227"/>
      <c r="S2240" s="227"/>
      <c r="T2240" s="228"/>
      <c r="AT2240" s="229" t="s">
        <v>247</v>
      </c>
      <c r="AU2240" s="229" t="s">
        <v>261</v>
      </c>
      <c r="AV2240" s="13" t="s">
        <v>81</v>
      </c>
      <c r="AW2240" s="13" t="s">
        <v>37</v>
      </c>
      <c r="AX2240" s="13" t="s">
        <v>73</v>
      </c>
      <c r="AY2240" s="229" t="s">
        <v>238</v>
      </c>
    </row>
    <row r="2241" spans="2:65" s="12" customFormat="1" ht="13.5">
      <c r="B2241" s="206"/>
      <c r="C2241" s="207"/>
      <c r="D2241" s="208" t="s">
        <v>247</v>
      </c>
      <c r="E2241" s="209" t="s">
        <v>20</v>
      </c>
      <c r="F2241" s="210" t="s">
        <v>2065</v>
      </c>
      <c r="G2241" s="207"/>
      <c r="H2241" s="211" t="s">
        <v>20</v>
      </c>
      <c r="I2241" s="212"/>
      <c r="J2241" s="207"/>
      <c r="K2241" s="207"/>
      <c r="L2241" s="213"/>
      <c r="M2241" s="214"/>
      <c r="N2241" s="215"/>
      <c r="O2241" s="215"/>
      <c r="P2241" s="215"/>
      <c r="Q2241" s="215"/>
      <c r="R2241" s="215"/>
      <c r="S2241" s="215"/>
      <c r="T2241" s="216"/>
      <c r="AT2241" s="217" t="s">
        <v>247</v>
      </c>
      <c r="AU2241" s="217" t="s">
        <v>261</v>
      </c>
      <c r="AV2241" s="12" t="s">
        <v>22</v>
      </c>
      <c r="AW2241" s="12" t="s">
        <v>37</v>
      </c>
      <c r="AX2241" s="12" t="s">
        <v>73</v>
      </c>
      <c r="AY2241" s="217" t="s">
        <v>238</v>
      </c>
    </row>
    <row r="2242" spans="2:65" s="12" customFormat="1" ht="13.5">
      <c r="B2242" s="206"/>
      <c r="C2242" s="207"/>
      <c r="D2242" s="208" t="s">
        <v>247</v>
      </c>
      <c r="E2242" s="209" t="s">
        <v>20</v>
      </c>
      <c r="F2242" s="210" t="s">
        <v>2138</v>
      </c>
      <c r="G2242" s="207"/>
      <c r="H2242" s="211" t="s">
        <v>20</v>
      </c>
      <c r="I2242" s="212"/>
      <c r="J2242" s="207"/>
      <c r="K2242" s="207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247</v>
      </c>
      <c r="AU2242" s="217" t="s">
        <v>261</v>
      </c>
      <c r="AV2242" s="12" t="s">
        <v>22</v>
      </c>
      <c r="AW2242" s="12" t="s">
        <v>37</v>
      </c>
      <c r="AX2242" s="12" t="s">
        <v>73</v>
      </c>
      <c r="AY2242" s="217" t="s">
        <v>238</v>
      </c>
    </row>
    <row r="2243" spans="2:65" s="13" customFormat="1" ht="13.5">
      <c r="B2243" s="218"/>
      <c r="C2243" s="219"/>
      <c r="D2243" s="208" t="s">
        <v>247</v>
      </c>
      <c r="E2243" s="230" t="s">
        <v>20</v>
      </c>
      <c r="F2243" s="231" t="s">
        <v>2139</v>
      </c>
      <c r="G2243" s="219"/>
      <c r="H2243" s="232">
        <v>4.24</v>
      </c>
      <c r="I2243" s="224"/>
      <c r="J2243" s="219"/>
      <c r="K2243" s="219"/>
      <c r="L2243" s="225"/>
      <c r="M2243" s="226"/>
      <c r="N2243" s="227"/>
      <c r="O2243" s="227"/>
      <c r="P2243" s="227"/>
      <c r="Q2243" s="227"/>
      <c r="R2243" s="227"/>
      <c r="S2243" s="227"/>
      <c r="T2243" s="228"/>
      <c r="AT2243" s="229" t="s">
        <v>247</v>
      </c>
      <c r="AU2243" s="229" t="s">
        <v>261</v>
      </c>
      <c r="AV2243" s="13" t="s">
        <v>81</v>
      </c>
      <c r="AW2243" s="13" t="s">
        <v>37</v>
      </c>
      <c r="AX2243" s="13" t="s">
        <v>73</v>
      </c>
      <c r="AY2243" s="229" t="s">
        <v>238</v>
      </c>
    </row>
    <row r="2244" spans="2:65" s="12" customFormat="1" ht="13.5">
      <c r="B2244" s="206"/>
      <c r="C2244" s="207"/>
      <c r="D2244" s="208" t="s">
        <v>247</v>
      </c>
      <c r="E2244" s="209" t="s">
        <v>20</v>
      </c>
      <c r="F2244" s="210" t="s">
        <v>2140</v>
      </c>
      <c r="G2244" s="207"/>
      <c r="H2244" s="211" t="s">
        <v>20</v>
      </c>
      <c r="I2244" s="212"/>
      <c r="J2244" s="207"/>
      <c r="K2244" s="207"/>
      <c r="L2244" s="213"/>
      <c r="M2244" s="214"/>
      <c r="N2244" s="215"/>
      <c r="O2244" s="215"/>
      <c r="P2244" s="215"/>
      <c r="Q2244" s="215"/>
      <c r="R2244" s="215"/>
      <c r="S2244" s="215"/>
      <c r="T2244" s="216"/>
      <c r="AT2244" s="217" t="s">
        <v>247</v>
      </c>
      <c r="AU2244" s="217" t="s">
        <v>261</v>
      </c>
      <c r="AV2244" s="12" t="s">
        <v>22</v>
      </c>
      <c r="AW2244" s="12" t="s">
        <v>37</v>
      </c>
      <c r="AX2244" s="12" t="s">
        <v>73</v>
      </c>
      <c r="AY2244" s="217" t="s">
        <v>238</v>
      </c>
    </row>
    <row r="2245" spans="2:65" s="12" customFormat="1" ht="13.5">
      <c r="B2245" s="206"/>
      <c r="C2245" s="207"/>
      <c r="D2245" s="208" t="s">
        <v>247</v>
      </c>
      <c r="E2245" s="209" t="s">
        <v>20</v>
      </c>
      <c r="F2245" s="210" t="s">
        <v>692</v>
      </c>
      <c r="G2245" s="207"/>
      <c r="H2245" s="211" t="s">
        <v>20</v>
      </c>
      <c r="I2245" s="212"/>
      <c r="J2245" s="207"/>
      <c r="K2245" s="207"/>
      <c r="L2245" s="213"/>
      <c r="M2245" s="214"/>
      <c r="N2245" s="215"/>
      <c r="O2245" s="215"/>
      <c r="P2245" s="215"/>
      <c r="Q2245" s="215"/>
      <c r="R2245" s="215"/>
      <c r="S2245" s="215"/>
      <c r="T2245" s="216"/>
      <c r="AT2245" s="217" t="s">
        <v>247</v>
      </c>
      <c r="AU2245" s="217" t="s">
        <v>261</v>
      </c>
      <c r="AV2245" s="12" t="s">
        <v>22</v>
      </c>
      <c r="AW2245" s="12" t="s">
        <v>37</v>
      </c>
      <c r="AX2245" s="12" t="s">
        <v>73</v>
      </c>
      <c r="AY2245" s="217" t="s">
        <v>238</v>
      </c>
    </row>
    <row r="2246" spans="2:65" s="13" customFormat="1" ht="13.5">
      <c r="B2246" s="218"/>
      <c r="C2246" s="219"/>
      <c r="D2246" s="220" t="s">
        <v>247</v>
      </c>
      <c r="E2246" s="221" t="s">
        <v>20</v>
      </c>
      <c r="F2246" s="222" t="s">
        <v>2141</v>
      </c>
      <c r="G2246" s="219"/>
      <c r="H2246" s="223">
        <v>3.048</v>
      </c>
      <c r="I2246" s="224"/>
      <c r="J2246" s="219"/>
      <c r="K2246" s="219"/>
      <c r="L2246" s="225"/>
      <c r="M2246" s="226"/>
      <c r="N2246" s="227"/>
      <c r="O2246" s="227"/>
      <c r="P2246" s="227"/>
      <c r="Q2246" s="227"/>
      <c r="R2246" s="227"/>
      <c r="S2246" s="227"/>
      <c r="T2246" s="228"/>
      <c r="AT2246" s="229" t="s">
        <v>247</v>
      </c>
      <c r="AU2246" s="229" t="s">
        <v>261</v>
      </c>
      <c r="AV2246" s="13" t="s">
        <v>81</v>
      </c>
      <c r="AW2246" s="13" t="s">
        <v>37</v>
      </c>
      <c r="AX2246" s="13" t="s">
        <v>73</v>
      </c>
      <c r="AY2246" s="229" t="s">
        <v>238</v>
      </c>
    </row>
    <row r="2247" spans="2:65" s="1" customFormat="1" ht="22.5" customHeight="1">
      <c r="B2247" s="35"/>
      <c r="C2247" s="194" t="s">
        <v>2142</v>
      </c>
      <c r="D2247" s="194" t="s">
        <v>240</v>
      </c>
      <c r="E2247" s="195" t="s">
        <v>2143</v>
      </c>
      <c r="F2247" s="196" t="s">
        <v>2144</v>
      </c>
      <c r="G2247" s="197" t="s">
        <v>375</v>
      </c>
      <c r="H2247" s="198">
        <v>37.506</v>
      </c>
      <c r="I2247" s="199"/>
      <c r="J2247" s="200">
        <f>ROUND(I2247*H2247,2)</f>
        <v>0</v>
      </c>
      <c r="K2247" s="196" t="s">
        <v>244</v>
      </c>
      <c r="L2247" s="55"/>
      <c r="M2247" s="201" t="s">
        <v>20</v>
      </c>
      <c r="N2247" s="202" t="s">
        <v>44</v>
      </c>
      <c r="O2247" s="36"/>
      <c r="P2247" s="203">
        <f>O2247*H2247</f>
        <v>0</v>
      </c>
      <c r="Q2247" s="203">
        <v>0</v>
      </c>
      <c r="R2247" s="203">
        <f>Q2247*H2247</f>
        <v>0</v>
      </c>
      <c r="S2247" s="203">
        <v>0</v>
      </c>
      <c r="T2247" s="204">
        <f>S2247*H2247</f>
        <v>0</v>
      </c>
      <c r="AR2247" s="18" t="s">
        <v>245</v>
      </c>
      <c r="AT2247" s="18" t="s">
        <v>240</v>
      </c>
      <c r="AU2247" s="18" t="s">
        <v>261</v>
      </c>
      <c r="AY2247" s="18" t="s">
        <v>238</v>
      </c>
      <c r="BE2247" s="205">
        <f>IF(N2247="základní",J2247,0)</f>
        <v>0</v>
      </c>
      <c r="BF2247" s="205">
        <f>IF(N2247="snížená",J2247,0)</f>
        <v>0</v>
      </c>
      <c r="BG2247" s="205">
        <f>IF(N2247="zákl. přenesená",J2247,0)</f>
        <v>0</v>
      </c>
      <c r="BH2247" s="205">
        <f>IF(N2247="sníž. přenesená",J2247,0)</f>
        <v>0</v>
      </c>
      <c r="BI2247" s="205">
        <f>IF(N2247="nulová",J2247,0)</f>
        <v>0</v>
      </c>
      <c r="BJ2247" s="18" t="s">
        <v>22</v>
      </c>
      <c r="BK2247" s="205">
        <f>ROUND(I2247*H2247,2)</f>
        <v>0</v>
      </c>
      <c r="BL2247" s="18" t="s">
        <v>245</v>
      </c>
      <c r="BM2247" s="18" t="s">
        <v>2145</v>
      </c>
    </row>
    <row r="2248" spans="2:65" s="1" customFormat="1" ht="22.5" customHeight="1">
      <c r="B2248" s="35"/>
      <c r="C2248" s="194" t="s">
        <v>2146</v>
      </c>
      <c r="D2248" s="194" t="s">
        <v>240</v>
      </c>
      <c r="E2248" s="195" t="s">
        <v>2147</v>
      </c>
      <c r="F2248" s="196" t="s">
        <v>2148</v>
      </c>
      <c r="G2248" s="197" t="s">
        <v>444</v>
      </c>
      <c r="H2248" s="198">
        <v>1.387</v>
      </c>
      <c r="I2248" s="199"/>
      <c r="J2248" s="200">
        <f>ROUND(I2248*H2248,2)</f>
        <v>0</v>
      </c>
      <c r="K2248" s="196" t="s">
        <v>244</v>
      </c>
      <c r="L2248" s="55"/>
      <c r="M2248" s="201" t="s">
        <v>20</v>
      </c>
      <c r="N2248" s="202" t="s">
        <v>44</v>
      </c>
      <c r="O2248" s="36"/>
      <c r="P2248" s="203">
        <f>O2248*H2248</f>
        <v>0</v>
      </c>
      <c r="Q2248" s="203">
        <v>1.0530600000000001</v>
      </c>
      <c r="R2248" s="203">
        <f>Q2248*H2248</f>
        <v>1.4605942200000002</v>
      </c>
      <c r="S2248" s="203">
        <v>0</v>
      </c>
      <c r="T2248" s="204">
        <f>S2248*H2248</f>
        <v>0</v>
      </c>
      <c r="AR2248" s="18" t="s">
        <v>245</v>
      </c>
      <c r="AT2248" s="18" t="s">
        <v>240</v>
      </c>
      <c r="AU2248" s="18" t="s">
        <v>261</v>
      </c>
      <c r="AY2248" s="18" t="s">
        <v>238</v>
      </c>
      <c r="BE2248" s="205">
        <f>IF(N2248="základní",J2248,0)</f>
        <v>0</v>
      </c>
      <c r="BF2248" s="205">
        <f>IF(N2248="snížená",J2248,0)</f>
        <v>0</v>
      </c>
      <c r="BG2248" s="205">
        <f>IF(N2248="zákl. přenesená",J2248,0)</f>
        <v>0</v>
      </c>
      <c r="BH2248" s="205">
        <f>IF(N2248="sníž. přenesená",J2248,0)</f>
        <v>0</v>
      </c>
      <c r="BI2248" s="205">
        <f>IF(N2248="nulová",J2248,0)</f>
        <v>0</v>
      </c>
      <c r="BJ2248" s="18" t="s">
        <v>22</v>
      </c>
      <c r="BK2248" s="205">
        <f>ROUND(I2248*H2248,2)</f>
        <v>0</v>
      </c>
      <c r="BL2248" s="18" t="s">
        <v>245</v>
      </c>
      <c r="BM2248" s="18" t="s">
        <v>2149</v>
      </c>
    </row>
    <row r="2249" spans="2:65" s="12" customFormat="1" ht="27">
      <c r="B2249" s="206"/>
      <c r="C2249" s="207"/>
      <c r="D2249" s="208" t="s">
        <v>247</v>
      </c>
      <c r="E2249" s="209" t="s">
        <v>20</v>
      </c>
      <c r="F2249" s="210" t="s">
        <v>2150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2" customFormat="1" ht="13.5">
      <c r="B2250" s="206"/>
      <c r="C2250" s="207"/>
      <c r="D2250" s="208" t="s">
        <v>247</v>
      </c>
      <c r="E2250" s="209" t="s">
        <v>20</v>
      </c>
      <c r="F2250" s="210" t="s">
        <v>249</v>
      </c>
      <c r="G2250" s="207"/>
      <c r="H2250" s="211" t="s">
        <v>20</v>
      </c>
      <c r="I2250" s="212"/>
      <c r="J2250" s="207"/>
      <c r="K2250" s="207"/>
      <c r="L2250" s="213"/>
      <c r="M2250" s="214"/>
      <c r="N2250" s="215"/>
      <c r="O2250" s="215"/>
      <c r="P2250" s="215"/>
      <c r="Q2250" s="215"/>
      <c r="R2250" s="215"/>
      <c r="S2250" s="215"/>
      <c r="T2250" s="216"/>
      <c r="AT2250" s="217" t="s">
        <v>247</v>
      </c>
      <c r="AU2250" s="217" t="s">
        <v>261</v>
      </c>
      <c r="AV2250" s="12" t="s">
        <v>22</v>
      </c>
      <c r="AW2250" s="12" t="s">
        <v>37</v>
      </c>
      <c r="AX2250" s="12" t="s">
        <v>73</v>
      </c>
      <c r="AY2250" s="217" t="s">
        <v>238</v>
      </c>
    </row>
    <row r="2251" spans="2:65" s="12" customFormat="1" ht="13.5">
      <c r="B2251" s="206"/>
      <c r="C2251" s="207"/>
      <c r="D2251" s="208" t="s">
        <v>247</v>
      </c>
      <c r="E2251" s="209" t="s">
        <v>20</v>
      </c>
      <c r="F2251" s="210" t="s">
        <v>2151</v>
      </c>
      <c r="G2251" s="207"/>
      <c r="H2251" s="211" t="s">
        <v>20</v>
      </c>
      <c r="I2251" s="212"/>
      <c r="J2251" s="207"/>
      <c r="K2251" s="207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247</v>
      </c>
      <c r="AU2251" s="217" t="s">
        <v>261</v>
      </c>
      <c r="AV2251" s="12" t="s">
        <v>22</v>
      </c>
      <c r="AW2251" s="12" t="s">
        <v>37</v>
      </c>
      <c r="AX2251" s="12" t="s">
        <v>73</v>
      </c>
      <c r="AY2251" s="217" t="s">
        <v>238</v>
      </c>
    </row>
    <row r="2252" spans="2:65" s="12" customFormat="1" ht="13.5">
      <c r="B2252" s="206"/>
      <c r="C2252" s="207"/>
      <c r="D2252" s="208" t="s">
        <v>247</v>
      </c>
      <c r="E2252" s="209" t="s">
        <v>20</v>
      </c>
      <c r="F2252" s="210" t="s">
        <v>249</v>
      </c>
      <c r="G2252" s="207"/>
      <c r="H2252" s="211" t="s">
        <v>20</v>
      </c>
      <c r="I2252" s="212"/>
      <c r="J2252" s="207"/>
      <c r="K2252" s="207"/>
      <c r="L2252" s="213"/>
      <c r="M2252" s="214"/>
      <c r="N2252" s="215"/>
      <c r="O2252" s="215"/>
      <c r="P2252" s="215"/>
      <c r="Q2252" s="215"/>
      <c r="R2252" s="215"/>
      <c r="S2252" s="215"/>
      <c r="T2252" s="216"/>
      <c r="AT2252" s="217" t="s">
        <v>247</v>
      </c>
      <c r="AU2252" s="217" t="s">
        <v>261</v>
      </c>
      <c r="AV2252" s="12" t="s">
        <v>22</v>
      </c>
      <c r="AW2252" s="12" t="s">
        <v>37</v>
      </c>
      <c r="AX2252" s="12" t="s">
        <v>73</v>
      </c>
      <c r="AY2252" s="217" t="s">
        <v>238</v>
      </c>
    </row>
    <row r="2253" spans="2:65" s="12" customFormat="1" ht="13.5">
      <c r="B2253" s="206"/>
      <c r="C2253" s="207"/>
      <c r="D2253" s="208" t="s">
        <v>247</v>
      </c>
      <c r="E2253" s="209" t="s">
        <v>20</v>
      </c>
      <c r="F2253" s="210" t="s">
        <v>2078</v>
      </c>
      <c r="G2253" s="207"/>
      <c r="H2253" s="211" t="s">
        <v>20</v>
      </c>
      <c r="I2253" s="212"/>
      <c r="J2253" s="207"/>
      <c r="K2253" s="207"/>
      <c r="L2253" s="213"/>
      <c r="M2253" s="214"/>
      <c r="N2253" s="215"/>
      <c r="O2253" s="215"/>
      <c r="P2253" s="215"/>
      <c r="Q2253" s="215"/>
      <c r="R2253" s="215"/>
      <c r="S2253" s="215"/>
      <c r="T2253" s="216"/>
      <c r="AT2253" s="217" t="s">
        <v>247</v>
      </c>
      <c r="AU2253" s="217" t="s">
        <v>261</v>
      </c>
      <c r="AV2253" s="12" t="s">
        <v>22</v>
      </c>
      <c r="AW2253" s="12" t="s">
        <v>37</v>
      </c>
      <c r="AX2253" s="12" t="s">
        <v>73</v>
      </c>
      <c r="AY2253" s="217" t="s">
        <v>238</v>
      </c>
    </row>
    <row r="2254" spans="2:65" s="12" customFormat="1" ht="13.5">
      <c r="B2254" s="206"/>
      <c r="C2254" s="207"/>
      <c r="D2254" s="208" t="s">
        <v>247</v>
      </c>
      <c r="E2254" s="209" t="s">
        <v>20</v>
      </c>
      <c r="F2254" s="210" t="s">
        <v>692</v>
      </c>
      <c r="G2254" s="207"/>
      <c r="H2254" s="211" t="s">
        <v>20</v>
      </c>
      <c r="I2254" s="212"/>
      <c r="J2254" s="207"/>
      <c r="K2254" s="207"/>
      <c r="L2254" s="213"/>
      <c r="M2254" s="214"/>
      <c r="N2254" s="215"/>
      <c r="O2254" s="215"/>
      <c r="P2254" s="215"/>
      <c r="Q2254" s="215"/>
      <c r="R2254" s="215"/>
      <c r="S2254" s="215"/>
      <c r="T2254" s="216"/>
      <c r="AT2254" s="217" t="s">
        <v>247</v>
      </c>
      <c r="AU2254" s="217" t="s">
        <v>261</v>
      </c>
      <c r="AV2254" s="12" t="s">
        <v>22</v>
      </c>
      <c r="AW2254" s="12" t="s">
        <v>37</v>
      </c>
      <c r="AX2254" s="12" t="s">
        <v>73</v>
      </c>
      <c r="AY2254" s="217" t="s">
        <v>238</v>
      </c>
    </row>
    <row r="2255" spans="2:65" s="13" customFormat="1" ht="13.5">
      <c r="B2255" s="218"/>
      <c r="C2255" s="219"/>
      <c r="D2255" s="208" t="s">
        <v>247</v>
      </c>
      <c r="E2255" s="230" t="s">
        <v>20</v>
      </c>
      <c r="F2255" s="231" t="s">
        <v>2152</v>
      </c>
      <c r="G2255" s="219"/>
      <c r="H2255" s="232">
        <v>0.03</v>
      </c>
      <c r="I2255" s="224"/>
      <c r="J2255" s="219"/>
      <c r="K2255" s="219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247</v>
      </c>
      <c r="AU2255" s="229" t="s">
        <v>261</v>
      </c>
      <c r="AV2255" s="13" t="s">
        <v>81</v>
      </c>
      <c r="AW2255" s="13" t="s">
        <v>37</v>
      </c>
      <c r="AX2255" s="13" t="s">
        <v>73</v>
      </c>
      <c r="AY2255" s="229" t="s">
        <v>238</v>
      </c>
    </row>
    <row r="2256" spans="2:65" s="13" customFormat="1" ht="13.5">
      <c r="B2256" s="218"/>
      <c r="C2256" s="219"/>
      <c r="D2256" s="208" t="s">
        <v>247</v>
      </c>
      <c r="E2256" s="230" t="s">
        <v>20</v>
      </c>
      <c r="F2256" s="231" t="s">
        <v>2153</v>
      </c>
      <c r="G2256" s="219"/>
      <c r="H2256" s="232">
        <v>6.4000000000000001E-2</v>
      </c>
      <c r="I2256" s="224"/>
      <c r="J2256" s="219"/>
      <c r="K2256" s="219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247</v>
      </c>
      <c r="AU2256" s="229" t="s">
        <v>261</v>
      </c>
      <c r="AV2256" s="13" t="s">
        <v>81</v>
      </c>
      <c r="AW2256" s="13" t="s">
        <v>37</v>
      </c>
      <c r="AX2256" s="13" t="s">
        <v>73</v>
      </c>
      <c r="AY2256" s="229" t="s">
        <v>238</v>
      </c>
    </row>
    <row r="2257" spans="2:51" s="13" customFormat="1" ht="13.5">
      <c r="B2257" s="218"/>
      <c r="C2257" s="219"/>
      <c r="D2257" s="208" t="s">
        <v>247</v>
      </c>
      <c r="E2257" s="230" t="s">
        <v>20</v>
      </c>
      <c r="F2257" s="231" t="s">
        <v>2154</v>
      </c>
      <c r="G2257" s="219"/>
      <c r="H2257" s="232">
        <v>7.1999999999999995E-2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51" s="13" customFormat="1" ht="13.5">
      <c r="B2258" s="218"/>
      <c r="C2258" s="219"/>
      <c r="D2258" s="208" t="s">
        <v>247</v>
      </c>
      <c r="E2258" s="230" t="s">
        <v>20</v>
      </c>
      <c r="F2258" s="231" t="s">
        <v>2155</v>
      </c>
      <c r="G2258" s="219"/>
      <c r="H2258" s="232">
        <v>4.4999999999999998E-2</v>
      </c>
      <c r="I2258" s="224"/>
      <c r="J2258" s="219"/>
      <c r="K2258" s="219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247</v>
      </c>
      <c r="AU2258" s="229" t="s">
        <v>261</v>
      </c>
      <c r="AV2258" s="13" t="s">
        <v>81</v>
      </c>
      <c r="AW2258" s="13" t="s">
        <v>37</v>
      </c>
      <c r="AX2258" s="13" t="s">
        <v>73</v>
      </c>
      <c r="AY2258" s="229" t="s">
        <v>238</v>
      </c>
    </row>
    <row r="2259" spans="2:51" s="13" customFormat="1" ht="13.5">
      <c r="B2259" s="218"/>
      <c r="C2259" s="219"/>
      <c r="D2259" s="208" t="s">
        <v>247</v>
      </c>
      <c r="E2259" s="230" t="s">
        <v>20</v>
      </c>
      <c r="F2259" s="231" t="s">
        <v>2156</v>
      </c>
      <c r="G2259" s="219"/>
      <c r="H2259" s="232">
        <v>3.9E-2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51" s="13" customFormat="1" ht="13.5">
      <c r="B2260" s="218"/>
      <c r="C2260" s="219"/>
      <c r="D2260" s="208" t="s">
        <v>247</v>
      </c>
      <c r="E2260" s="230" t="s">
        <v>20</v>
      </c>
      <c r="F2260" s="231" t="s">
        <v>2157</v>
      </c>
      <c r="G2260" s="219"/>
      <c r="H2260" s="232">
        <v>2.9000000000000001E-2</v>
      </c>
      <c r="I2260" s="224"/>
      <c r="J2260" s="219"/>
      <c r="K2260" s="219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247</v>
      </c>
      <c r="AU2260" s="229" t="s">
        <v>261</v>
      </c>
      <c r="AV2260" s="13" t="s">
        <v>81</v>
      </c>
      <c r="AW2260" s="13" t="s">
        <v>37</v>
      </c>
      <c r="AX2260" s="13" t="s">
        <v>73</v>
      </c>
      <c r="AY2260" s="229" t="s">
        <v>238</v>
      </c>
    </row>
    <row r="2261" spans="2:51" s="13" customFormat="1" ht="13.5">
      <c r="B2261" s="218"/>
      <c r="C2261" s="219"/>
      <c r="D2261" s="208" t="s">
        <v>247</v>
      </c>
      <c r="E2261" s="230" t="s">
        <v>20</v>
      </c>
      <c r="F2261" s="231" t="s">
        <v>2158</v>
      </c>
      <c r="G2261" s="219"/>
      <c r="H2261" s="232">
        <v>6.4000000000000001E-2</v>
      </c>
      <c r="I2261" s="224"/>
      <c r="J2261" s="219"/>
      <c r="K2261" s="219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247</v>
      </c>
      <c r="AU2261" s="229" t="s">
        <v>261</v>
      </c>
      <c r="AV2261" s="13" t="s">
        <v>81</v>
      </c>
      <c r="AW2261" s="13" t="s">
        <v>37</v>
      </c>
      <c r="AX2261" s="13" t="s">
        <v>73</v>
      </c>
      <c r="AY2261" s="229" t="s">
        <v>238</v>
      </c>
    </row>
    <row r="2262" spans="2:51" s="13" customFormat="1" ht="13.5">
      <c r="B2262" s="218"/>
      <c r="C2262" s="219"/>
      <c r="D2262" s="208" t="s">
        <v>247</v>
      </c>
      <c r="E2262" s="230" t="s">
        <v>20</v>
      </c>
      <c r="F2262" s="231" t="s">
        <v>2159</v>
      </c>
      <c r="G2262" s="219"/>
      <c r="H2262" s="232">
        <v>0.115</v>
      </c>
      <c r="I2262" s="224"/>
      <c r="J2262" s="219"/>
      <c r="K2262" s="219"/>
      <c r="L2262" s="225"/>
      <c r="M2262" s="226"/>
      <c r="N2262" s="227"/>
      <c r="O2262" s="227"/>
      <c r="P2262" s="227"/>
      <c r="Q2262" s="227"/>
      <c r="R2262" s="227"/>
      <c r="S2262" s="227"/>
      <c r="T2262" s="228"/>
      <c r="AT2262" s="229" t="s">
        <v>247</v>
      </c>
      <c r="AU2262" s="229" t="s">
        <v>261</v>
      </c>
      <c r="AV2262" s="13" t="s">
        <v>81</v>
      </c>
      <c r="AW2262" s="13" t="s">
        <v>37</v>
      </c>
      <c r="AX2262" s="13" t="s">
        <v>73</v>
      </c>
      <c r="AY2262" s="229" t="s">
        <v>238</v>
      </c>
    </row>
    <row r="2263" spans="2:51" s="13" customFormat="1" ht="13.5">
      <c r="B2263" s="218"/>
      <c r="C2263" s="219"/>
      <c r="D2263" s="208" t="s">
        <v>247</v>
      </c>
      <c r="E2263" s="230" t="s">
        <v>20</v>
      </c>
      <c r="F2263" s="231" t="s">
        <v>2160</v>
      </c>
      <c r="G2263" s="219"/>
      <c r="H2263" s="232">
        <v>0.27900000000000003</v>
      </c>
      <c r="I2263" s="224"/>
      <c r="J2263" s="219"/>
      <c r="K2263" s="219"/>
      <c r="L2263" s="225"/>
      <c r="M2263" s="226"/>
      <c r="N2263" s="227"/>
      <c r="O2263" s="227"/>
      <c r="P2263" s="227"/>
      <c r="Q2263" s="227"/>
      <c r="R2263" s="227"/>
      <c r="S2263" s="227"/>
      <c r="T2263" s="228"/>
      <c r="AT2263" s="229" t="s">
        <v>247</v>
      </c>
      <c r="AU2263" s="229" t="s">
        <v>261</v>
      </c>
      <c r="AV2263" s="13" t="s">
        <v>81</v>
      </c>
      <c r="AW2263" s="13" t="s">
        <v>37</v>
      </c>
      <c r="AX2263" s="13" t="s">
        <v>73</v>
      </c>
      <c r="AY2263" s="229" t="s">
        <v>238</v>
      </c>
    </row>
    <row r="2264" spans="2:51" s="13" customFormat="1" ht="13.5">
      <c r="B2264" s="218"/>
      <c r="C2264" s="219"/>
      <c r="D2264" s="208" t="s">
        <v>247</v>
      </c>
      <c r="E2264" s="230" t="s">
        <v>20</v>
      </c>
      <c r="F2264" s="231" t="s">
        <v>2161</v>
      </c>
      <c r="G2264" s="219"/>
      <c r="H2264" s="232">
        <v>0.54900000000000004</v>
      </c>
      <c r="I2264" s="224"/>
      <c r="J2264" s="219"/>
      <c r="K2264" s="219"/>
      <c r="L2264" s="225"/>
      <c r="M2264" s="226"/>
      <c r="N2264" s="227"/>
      <c r="O2264" s="227"/>
      <c r="P2264" s="227"/>
      <c r="Q2264" s="227"/>
      <c r="R2264" s="227"/>
      <c r="S2264" s="227"/>
      <c r="T2264" s="228"/>
      <c r="AT2264" s="229" t="s">
        <v>247</v>
      </c>
      <c r="AU2264" s="229" t="s">
        <v>261</v>
      </c>
      <c r="AV2264" s="13" t="s">
        <v>81</v>
      </c>
      <c r="AW2264" s="13" t="s">
        <v>37</v>
      </c>
      <c r="AX2264" s="13" t="s">
        <v>73</v>
      </c>
      <c r="AY2264" s="229" t="s">
        <v>238</v>
      </c>
    </row>
    <row r="2265" spans="2:51" s="12" customFormat="1" ht="13.5">
      <c r="B2265" s="206"/>
      <c r="C2265" s="207"/>
      <c r="D2265" s="208" t="s">
        <v>247</v>
      </c>
      <c r="E2265" s="209" t="s">
        <v>20</v>
      </c>
      <c r="F2265" s="210" t="s">
        <v>2162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51" s="12" customFormat="1" ht="13.5">
      <c r="B2266" s="206"/>
      <c r="C2266" s="207"/>
      <c r="D2266" s="208" t="s">
        <v>247</v>
      </c>
      <c r="E2266" s="209" t="s">
        <v>20</v>
      </c>
      <c r="F2266" s="210" t="s">
        <v>2098</v>
      </c>
      <c r="G2266" s="207"/>
      <c r="H2266" s="211" t="s">
        <v>20</v>
      </c>
      <c r="I2266" s="212"/>
      <c r="J2266" s="207"/>
      <c r="K2266" s="207"/>
      <c r="L2266" s="213"/>
      <c r="M2266" s="214"/>
      <c r="N2266" s="215"/>
      <c r="O2266" s="215"/>
      <c r="P2266" s="215"/>
      <c r="Q2266" s="215"/>
      <c r="R2266" s="215"/>
      <c r="S2266" s="215"/>
      <c r="T2266" s="216"/>
      <c r="AT2266" s="217" t="s">
        <v>247</v>
      </c>
      <c r="AU2266" s="217" t="s">
        <v>261</v>
      </c>
      <c r="AV2266" s="12" t="s">
        <v>22</v>
      </c>
      <c r="AW2266" s="12" t="s">
        <v>37</v>
      </c>
      <c r="AX2266" s="12" t="s">
        <v>73</v>
      </c>
      <c r="AY2266" s="217" t="s">
        <v>238</v>
      </c>
    </row>
    <row r="2267" spans="2:51" s="12" customFormat="1" ht="13.5">
      <c r="B2267" s="206"/>
      <c r="C2267" s="207"/>
      <c r="D2267" s="208" t="s">
        <v>247</v>
      </c>
      <c r="E2267" s="209" t="s">
        <v>20</v>
      </c>
      <c r="F2267" s="210" t="s">
        <v>811</v>
      </c>
      <c r="G2267" s="207"/>
      <c r="H2267" s="211" t="s">
        <v>20</v>
      </c>
      <c r="I2267" s="212"/>
      <c r="J2267" s="207"/>
      <c r="K2267" s="207"/>
      <c r="L2267" s="213"/>
      <c r="M2267" s="214"/>
      <c r="N2267" s="215"/>
      <c r="O2267" s="215"/>
      <c r="P2267" s="215"/>
      <c r="Q2267" s="215"/>
      <c r="R2267" s="215"/>
      <c r="S2267" s="215"/>
      <c r="T2267" s="216"/>
      <c r="AT2267" s="217" t="s">
        <v>247</v>
      </c>
      <c r="AU2267" s="217" t="s">
        <v>261</v>
      </c>
      <c r="AV2267" s="12" t="s">
        <v>22</v>
      </c>
      <c r="AW2267" s="12" t="s">
        <v>37</v>
      </c>
      <c r="AX2267" s="12" t="s">
        <v>73</v>
      </c>
      <c r="AY2267" s="217" t="s">
        <v>238</v>
      </c>
    </row>
    <row r="2268" spans="2:51" s="13" customFormat="1" ht="13.5">
      <c r="B2268" s="218"/>
      <c r="C2268" s="219"/>
      <c r="D2268" s="208" t="s">
        <v>247</v>
      </c>
      <c r="E2268" s="230" t="s">
        <v>20</v>
      </c>
      <c r="F2268" s="231" t="s">
        <v>2163</v>
      </c>
      <c r="G2268" s="219"/>
      <c r="H2268" s="232">
        <v>1.6E-2</v>
      </c>
      <c r="I2268" s="224"/>
      <c r="J2268" s="219"/>
      <c r="K2268" s="219"/>
      <c r="L2268" s="225"/>
      <c r="M2268" s="226"/>
      <c r="N2268" s="227"/>
      <c r="O2268" s="227"/>
      <c r="P2268" s="227"/>
      <c r="Q2268" s="227"/>
      <c r="R2268" s="227"/>
      <c r="S2268" s="227"/>
      <c r="T2268" s="228"/>
      <c r="AT2268" s="229" t="s">
        <v>247</v>
      </c>
      <c r="AU2268" s="229" t="s">
        <v>261</v>
      </c>
      <c r="AV2268" s="13" t="s">
        <v>81</v>
      </c>
      <c r="AW2268" s="13" t="s">
        <v>37</v>
      </c>
      <c r="AX2268" s="13" t="s">
        <v>73</v>
      </c>
      <c r="AY2268" s="229" t="s">
        <v>238</v>
      </c>
    </row>
    <row r="2269" spans="2:51" s="13" customFormat="1" ht="13.5">
      <c r="B2269" s="218"/>
      <c r="C2269" s="219"/>
      <c r="D2269" s="208" t="s">
        <v>247</v>
      </c>
      <c r="E2269" s="230" t="s">
        <v>20</v>
      </c>
      <c r="F2269" s="231" t="s">
        <v>2164</v>
      </c>
      <c r="G2269" s="219"/>
      <c r="H2269" s="232">
        <v>3.7999999999999999E-2</v>
      </c>
      <c r="I2269" s="224"/>
      <c r="J2269" s="219"/>
      <c r="K2269" s="219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247</v>
      </c>
      <c r="AU2269" s="229" t="s">
        <v>261</v>
      </c>
      <c r="AV2269" s="13" t="s">
        <v>81</v>
      </c>
      <c r="AW2269" s="13" t="s">
        <v>37</v>
      </c>
      <c r="AX2269" s="13" t="s">
        <v>73</v>
      </c>
      <c r="AY2269" s="229" t="s">
        <v>238</v>
      </c>
    </row>
    <row r="2270" spans="2:51" s="12" customFormat="1" ht="13.5">
      <c r="B2270" s="206"/>
      <c r="C2270" s="207"/>
      <c r="D2270" s="208" t="s">
        <v>247</v>
      </c>
      <c r="E2270" s="209" t="s">
        <v>20</v>
      </c>
      <c r="F2270" s="210" t="s">
        <v>249</v>
      </c>
      <c r="G2270" s="207"/>
      <c r="H2270" s="211" t="s">
        <v>20</v>
      </c>
      <c r="I2270" s="212"/>
      <c r="J2270" s="207"/>
      <c r="K2270" s="207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247</v>
      </c>
      <c r="AU2270" s="217" t="s">
        <v>261</v>
      </c>
      <c r="AV2270" s="12" t="s">
        <v>22</v>
      </c>
      <c r="AW2270" s="12" t="s">
        <v>37</v>
      </c>
      <c r="AX2270" s="12" t="s">
        <v>73</v>
      </c>
      <c r="AY2270" s="217" t="s">
        <v>238</v>
      </c>
    </row>
    <row r="2271" spans="2:51" s="12" customFormat="1" ht="13.5">
      <c r="B2271" s="206"/>
      <c r="C2271" s="207"/>
      <c r="D2271" s="208" t="s">
        <v>247</v>
      </c>
      <c r="E2271" s="209" t="s">
        <v>20</v>
      </c>
      <c r="F2271" s="210" t="s">
        <v>2116</v>
      </c>
      <c r="G2271" s="207"/>
      <c r="H2271" s="211" t="s">
        <v>20</v>
      </c>
      <c r="I2271" s="212"/>
      <c r="J2271" s="207"/>
      <c r="K2271" s="207"/>
      <c r="L2271" s="213"/>
      <c r="M2271" s="214"/>
      <c r="N2271" s="215"/>
      <c r="O2271" s="215"/>
      <c r="P2271" s="215"/>
      <c r="Q2271" s="215"/>
      <c r="R2271" s="215"/>
      <c r="S2271" s="215"/>
      <c r="T2271" s="216"/>
      <c r="AT2271" s="217" t="s">
        <v>247</v>
      </c>
      <c r="AU2271" s="217" t="s">
        <v>261</v>
      </c>
      <c r="AV2271" s="12" t="s">
        <v>22</v>
      </c>
      <c r="AW2271" s="12" t="s">
        <v>37</v>
      </c>
      <c r="AX2271" s="12" t="s">
        <v>73</v>
      </c>
      <c r="AY2271" s="217" t="s">
        <v>238</v>
      </c>
    </row>
    <row r="2272" spans="2:51" s="12" customFormat="1" ht="13.5">
      <c r="B2272" s="206"/>
      <c r="C2272" s="207"/>
      <c r="D2272" s="208" t="s">
        <v>247</v>
      </c>
      <c r="E2272" s="209" t="s">
        <v>20</v>
      </c>
      <c r="F2272" s="210" t="s">
        <v>692</v>
      </c>
      <c r="G2272" s="207"/>
      <c r="H2272" s="211" t="s">
        <v>20</v>
      </c>
      <c r="I2272" s="212"/>
      <c r="J2272" s="207"/>
      <c r="K2272" s="207"/>
      <c r="L2272" s="213"/>
      <c r="M2272" s="214"/>
      <c r="N2272" s="215"/>
      <c r="O2272" s="215"/>
      <c r="P2272" s="215"/>
      <c r="Q2272" s="215"/>
      <c r="R2272" s="215"/>
      <c r="S2272" s="215"/>
      <c r="T2272" s="216"/>
      <c r="AT2272" s="217" t="s">
        <v>247</v>
      </c>
      <c r="AU2272" s="217" t="s">
        <v>261</v>
      </c>
      <c r="AV2272" s="12" t="s">
        <v>22</v>
      </c>
      <c r="AW2272" s="12" t="s">
        <v>37</v>
      </c>
      <c r="AX2272" s="12" t="s">
        <v>73</v>
      </c>
      <c r="AY2272" s="217" t="s">
        <v>238</v>
      </c>
    </row>
    <row r="2273" spans="2:65" s="13" customFormat="1" ht="13.5">
      <c r="B2273" s="218"/>
      <c r="C2273" s="219"/>
      <c r="D2273" s="220" t="s">
        <v>247</v>
      </c>
      <c r="E2273" s="221" t="s">
        <v>20</v>
      </c>
      <c r="F2273" s="222" t="s">
        <v>2165</v>
      </c>
      <c r="G2273" s="219"/>
      <c r="H2273" s="223">
        <v>4.7E-2</v>
      </c>
      <c r="I2273" s="224"/>
      <c r="J2273" s="219"/>
      <c r="K2273" s="219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247</v>
      </c>
      <c r="AU2273" s="229" t="s">
        <v>261</v>
      </c>
      <c r="AV2273" s="13" t="s">
        <v>81</v>
      </c>
      <c r="AW2273" s="13" t="s">
        <v>37</v>
      </c>
      <c r="AX2273" s="13" t="s">
        <v>73</v>
      </c>
      <c r="AY2273" s="229" t="s">
        <v>238</v>
      </c>
    </row>
    <row r="2274" spans="2:65" s="1" customFormat="1" ht="22.5" customHeight="1">
      <c r="B2274" s="35"/>
      <c r="C2274" s="194" t="s">
        <v>2166</v>
      </c>
      <c r="D2274" s="194" t="s">
        <v>240</v>
      </c>
      <c r="E2274" s="195" t="s">
        <v>2167</v>
      </c>
      <c r="F2274" s="196" t="s">
        <v>2168</v>
      </c>
      <c r="G2274" s="197" t="s">
        <v>517</v>
      </c>
      <c r="H2274" s="198">
        <v>249.6</v>
      </c>
      <c r="I2274" s="199"/>
      <c r="J2274" s="200">
        <f>ROUND(I2274*H2274,2)</f>
        <v>0</v>
      </c>
      <c r="K2274" s="196" t="s">
        <v>244</v>
      </c>
      <c r="L2274" s="55"/>
      <c r="M2274" s="201" t="s">
        <v>20</v>
      </c>
      <c r="N2274" s="202" t="s">
        <v>44</v>
      </c>
      <c r="O2274" s="36"/>
      <c r="P2274" s="203">
        <f>O2274*H2274</f>
        <v>0</v>
      </c>
      <c r="Q2274" s="203">
        <v>1.0000000000000001E-5</v>
      </c>
      <c r="R2274" s="203">
        <f>Q2274*H2274</f>
        <v>2.496E-3</v>
      </c>
      <c r="S2274" s="203">
        <v>0</v>
      </c>
      <c r="T2274" s="204">
        <f>S2274*H2274</f>
        <v>0</v>
      </c>
      <c r="AR2274" s="18" t="s">
        <v>245</v>
      </c>
      <c r="AT2274" s="18" t="s">
        <v>240</v>
      </c>
      <c r="AU2274" s="18" t="s">
        <v>261</v>
      </c>
      <c r="AY2274" s="18" t="s">
        <v>238</v>
      </c>
      <c r="BE2274" s="205">
        <f>IF(N2274="základní",J2274,0)</f>
        <v>0</v>
      </c>
      <c r="BF2274" s="205">
        <f>IF(N2274="snížená",J2274,0)</f>
        <v>0</v>
      </c>
      <c r="BG2274" s="205">
        <f>IF(N2274="zákl. přenesená",J2274,0)</f>
        <v>0</v>
      </c>
      <c r="BH2274" s="205">
        <f>IF(N2274="sníž. přenesená",J2274,0)</f>
        <v>0</v>
      </c>
      <c r="BI2274" s="205">
        <f>IF(N2274="nulová",J2274,0)</f>
        <v>0</v>
      </c>
      <c r="BJ2274" s="18" t="s">
        <v>22</v>
      </c>
      <c r="BK2274" s="205">
        <f>ROUND(I2274*H2274,2)</f>
        <v>0</v>
      </c>
      <c r="BL2274" s="18" t="s">
        <v>245</v>
      </c>
      <c r="BM2274" s="18" t="s">
        <v>2169</v>
      </c>
    </row>
    <row r="2275" spans="2:65" s="12" customFormat="1" ht="27">
      <c r="B2275" s="206"/>
      <c r="C2275" s="207"/>
      <c r="D2275" s="208" t="s">
        <v>247</v>
      </c>
      <c r="E2275" s="209" t="s">
        <v>20</v>
      </c>
      <c r="F2275" s="210" t="s">
        <v>2170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65" s="12" customFormat="1" ht="13.5">
      <c r="B2276" s="206"/>
      <c r="C2276" s="207"/>
      <c r="D2276" s="208" t="s">
        <v>247</v>
      </c>
      <c r="E2276" s="209" t="s">
        <v>20</v>
      </c>
      <c r="F2276" s="210" t="s">
        <v>249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65" s="12" customFormat="1" ht="13.5">
      <c r="B2277" s="206"/>
      <c r="C2277" s="207"/>
      <c r="D2277" s="208" t="s">
        <v>247</v>
      </c>
      <c r="E2277" s="209" t="s">
        <v>20</v>
      </c>
      <c r="F2277" s="210" t="s">
        <v>2078</v>
      </c>
      <c r="G2277" s="207"/>
      <c r="H2277" s="211" t="s">
        <v>20</v>
      </c>
      <c r="I2277" s="212"/>
      <c r="J2277" s="207"/>
      <c r="K2277" s="207"/>
      <c r="L2277" s="213"/>
      <c r="M2277" s="214"/>
      <c r="N2277" s="215"/>
      <c r="O2277" s="215"/>
      <c r="P2277" s="215"/>
      <c r="Q2277" s="215"/>
      <c r="R2277" s="215"/>
      <c r="S2277" s="215"/>
      <c r="T2277" s="216"/>
      <c r="AT2277" s="217" t="s">
        <v>247</v>
      </c>
      <c r="AU2277" s="217" t="s">
        <v>261</v>
      </c>
      <c r="AV2277" s="12" t="s">
        <v>22</v>
      </c>
      <c r="AW2277" s="12" t="s">
        <v>37</v>
      </c>
      <c r="AX2277" s="12" t="s">
        <v>73</v>
      </c>
      <c r="AY2277" s="217" t="s">
        <v>238</v>
      </c>
    </row>
    <row r="2278" spans="2:65" s="12" customFormat="1" ht="13.5">
      <c r="B2278" s="206"/>
      <c r="C2278" s="207"/>
      <c r="D2278" s="208" t="s">
        <v>247</v>
      </c>
      <c r="E2278" s="209" t="s">
        <v>20</v>
      </c>
      <c r="F2278" s="210" t="s">
        <v>692</v>
      </c>
      <c r="G2278" s="207"/>
      <c r="H2278" s="211" t="s">
        <v>20</v>
      </c>
      <c r="I2278" s="212"/>
      <c r="J2278" s="207"/>
      <c r="K2278" s="207"/>
      <c r="L2278" s="213"/>
      <c r="M2278" s="214"/>
      <c r="N2278" s="215"/>
      <c r="O2278" s="215"/>
      <c r="P2278" s="215"/>
      <c r="Q2278" s="215"/>
      <c r="R2278" s="215"/>
      <c r="S2278" s="215"/>
      <c r="T2278" s="216"/>
      <c r="AT2278" s="217" t="s">
        <v>247</v>
      </c>
      <c r="AU2278" s="217" t="s">
        <v>261</v>
      </c>
      <c r="AV2278" s="12" t="s">
        <v>22</v>
      </c>
      <c r="AW2278" s="12" t="s">
        <v>37</v>
      </c>
      <c r="AX2278" s="12" t="s">
        <v>73</v>
      </c>
      <c r="AY2278" s="217" t="s">
        <v>238</v>
      </c>
    </row>
    <row r="2279" spans="2:65" s="13" customFormat="1" ht="13.5">
      <c r="B2279" s="218"/>
      <c r="C2279" s="219"/>
      <c r="D2279" s="208" t="s">
        <v>247</v>
      </c>
      <c r="E2279" s="230" t="s">
        <v>20</v>
      </c>
      <c r="F2279" s="231" t="s">
        <v>2171</v>
      </c>
      <c r="G2279" s="219"/>
      <c r="H2279" s="232">
        <v>1.8</v>
      </c>
      <c r="I2279" s="224"/>
      <c r="J2279" s="219"/>
      <c r="K2279" s="219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247</v>
      </c>
      <c r="AU2279" s="229" t="s">
        <v>261</v>
      </c>
      <c r="AV2279" s="13" t="s">
        <v>81</v>
      </c>
      <c r="AW2279" s="13" t="s">
        <v>37</v>
      </c>
      <c r="AX2279" s="13" t="s">
        <v>73</v>
      </c>
      <c r="AY2279" s="229" t="s">
        <v>238</v>
      </c>
    </row>
    <row r="2280" spans="2:65" s="13" customFormat="1" ht="13.5">
      <c r="B2280" s="218"/>
      <c r="C2280" s="219"/>
      <c r="D2280" s="208" t="s">
        <v>247</v>
      </c>
      <c r="E2280" s="230" t="s">
        <v>20</v>
      </c>
      <c r="F2280" s="231" t="s">
        <v>2172</v>
      </c>
      <c r="G2280" s="219"/>
      <c r="H2280" s="232">
        <v>10.5</v>
      </c>
      <c r="I2280" s="224"/>
      <c r="J2280" s="219"/>
      <c r="K2280" s="219"/>
      <c r="L2280" s="225"/>
      <c r="M2280" s="226"/>
      <c r="N2280" s="227"/>
      <c r="O2280" s="227"/>
      <c r="P2280" s="227"/>
      <c r="Q2280" s="227"/>
      <c r="R2280" s="227"/>
      <c r="S2280" s="227"/>
      <c r="T2280" s="228"/>
      <c r="AT2280" s="229" t="s">
        <v>247</v>
      </c>
      <c r="AU2280" s="229" t="s">
        <v>261</v>
      </c>
      <c r="AV2280" s="13" t="s">
        <v>81</v>
      </c>
      <c r="AW2280" s="13" t="s">
        <v>37</v>
      </c>
      <c r="AX2280" s="13" t="s">
        <v>73</v>
      </c>
      <c r="AY2280" s="229" t="s">
        <v>238</v>
      </c>
    </row>
    <row r="2281" spans="2:65" s="13" customFormat="1" ht="13.5">
      <c r="B2281" s="218"/>
      <c r="C2281" s="219"/>
      <c r="D2281" s="208" t="s">
        <v>247</v>
      </c>
      <c r="E2281" s="230" t="s">
        <v>20</v>
      </c>
      <c r="F2281" s="231" t="s">
        <v>2173</v>
      </c>
      <c r="G2281" s="219"/>
      <c r="H2281" s="232">
        <v>10.95</v>
      </c>
      <c r="I2281" s="224"/>
      <c r="J2281" s="219"/>
      <c r="K2281" s="219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247</v>
      </c>
      <c r="AU2281" s="229" t="s">
        <v>261</v>
      </c>
      <c r="AV2281" s="13" t="s">
        <v>81</v>
      </c>
      <c r="AW2281" s="13" t="s">
        <v>37</v>
      </c>
      <c r="AX2281" s="13" t="s">
        <v>73</v>
      </c>
      <c r="AY2281" s="229" t="s">
        <v>238</v>
      </c>
    </row>
    <row r="2282" spans="2:65" s="13" customFormat="1" ht="13.5">
      <c r="B2282" s="218"/>
      <c r="C2282" s="219"/>
      <c r="D2282" s="208" t="s">
        <v>247</v>
      </c>
      <c r="E2282" s="230" t="s">
        <v>20</v>
      </c>
      <c r="F2282" s="231" t="s">
        <v>2174</v>
      </c>
      <c r="G2282" s="219"/>
      <c r="H2282" s="232">
        <v>2.95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65" s="13" customFormat="1" ht="13.5">
      <c r="B2283" s="218"/>
      <c r="C2283" s="219"/>
      <c r="D2283" s="208" t="s">
        <v>247</v>
      </c>
      <c r="E2283" s="230" t="s">
        <v>20</v>
      </c>
      <c r="F2283" s="231" t="s">
        <v>2175</v>
      </c>
      <c r="G2283" s="219"/>
      <c r="H2283" s="232">
        <v>2.4500000000000002</v>
      </c>
      <c r="I2283" s="224"/>
      <c r="J2283" s="219"/>
      <c r="K2283" s="219"/>
      <c r="L2283" s="225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247</v>
      </c>
      <c r="AU2283" s="229" t="s">
        <v>261</v>
      </c>
      <c r="AV2283" s="13" t="s">
        <v>81</v>
      </c>
      <c r="AW2283" s="13" t="s">
        <v>37</v>
      </c>
      <c r="AX2283" s="13" t="s">
        <v>73</v>
      </c>
      <c r="AY2283" s="229" t="s">
        <v>238</v>
      </c>
    </row>
    <row r="2284" spans="2:65" s="13" customFormat="1" ht="13.5">
      <c r="B2284" s="218"/>
      <c r="C2284" s="219"/>
      <c r="D2284" s="208" t="s">
        <v>247</v>
      </c>
      <c r="E2284" s="230" t="s">
        <v>20</v>
      </c>
      <c r="F2284" s="231" t="s">
        <v>2176</v>
      </c>
      <c r="G2284" s="219"/>
      <c r="H2284" s="232">
        <v>2.95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65" s="13" customFormat="1" ht="13.5">
      <c r="B2285" s="218"/>
      <c r="C2285" s="219"/>
      <c r="D2285" s="208" t="s">
        <v>247</v>
      </c>
      <c r="E2285" s="230" t="s">
        <v>20</v>
      </c>
      <c r="F2285" s="231" t="s">
        <v>2177</v>
      </c>
      <c r="G2285" s="219"/>
      <c r="H2285" s="232">
        <v>10.199999999999999</v>
      </c>
      <c r="I2285" s="224"/>
      <c r="J2285" s="219"/>
      <c r="K2285" s="219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247</v>
      </c>
      <c r="AU2285" s="229" t="s">
        <v>261</v>
      </c>
      <c r="AV2285" s="13" t="s">
        <v>81</v>
      </c>
      <c r="AW2285" s="13" t="s">
        <v>37</v>
      </c>
      <c r="AX2285" s="13" t="s">
        <v>73</v>
      </c>
      <c r="AY2285" s="229" t="s">
        <v>238</v>
      </c>
    </row>
    <row r="2286" spans="2:65" s="13" customFormat="1" ht="13.5">
      <c r="B2286" s="218"/>
      <c r="C2286" s="219"/>
      <c r="D2286" s="208" t="s">
        <v>247</v>
      </c>
      <c r="E2286" s="230" t="s">
        <v>20</v>
      </c>
      <c r="F2286" s="231" t="s">
        <v>2178</v>
      </c>
      <c r="G2286" s="219"/>
      <c r="H2286" s="232">
        <v>17</v>
      </c>
      <c r="I2286" s="224"/>
      <c r="J2286" s="219"/>
      <c r="K2286" s="219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247</v>
      </c>
      <c r="AU2286" s="229" t="s">
        <v>261</v>
      </c>
      <c r="AV2286" s="13" t="s">
        <v>81</v>
      </c>
      <c r="AW2286" s="13" t="s">
        <v>37</v>
      </c>
      <c r="AX2286" s="13" t="s">
        <v>73</v>
      </c>
      <c r="AY2286" s="229" t="s">
        <v>238</v>
      </c>
    </row>
    <row r="2287" spans="2:65" s="13" customFormat="1" ht="13.5">
      <c r="B2287" s="218"/>
      <c r="C2287" s="219"/>
      <c r="D2287" s="208" t="s">
        <v>247</v>
      </c>
      <c r="E2287" s="230" t="s">
        <v>20</v>
      </c>
      <c r="F2287" s="231" t="s">
        <v>2179</v>
      </c>
      <c r="G2287" s="219"/>
      <c r="H2287" s="232">
        <v>48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65" s="13" customFormat="1" ht="13.5">
      <c r="B2288" s="218"/>
      <c r="C2288" s="219"/>
      <c r="D2288" s="208" t="s">
        <v>247</v>
      </c>
      <c r="E2288" s="230" t="s">
        <v>20</v>
      </c>
      <c r="F2288" s="231" t="s">
        <v>2180</v>
      </c>
      <c r="G2288" s="219"/>
      <c r="H2288" s="232">
        <v>133.9</v>
      </c>
      <c r="I2288" s="224"/>
      <c r="J2288" s="219"/>
      <c r="K2288" s="219"/>
      <c r="L2288" s="225"/>
      <c r="M2288" s="226"/>
      <c r="N2288" s="227"/>
      <c r="O2288" s="227"/>
      <c r="P2288" s="227"/>
      <c r="Q2288" s="227"/>
      <c r="R2288" s="227"/>
      <c r="S2288" s="227"/>
      <c r="T2288" s="228"/>
      <c r="AT2288" s="229" t="s">
        <v>247</v>
      </c>
      <c r="AU2288" s="229" t="s">
        <v>261</v>
      </c>
      <c r="AV2288" s="13" t="s">
        <v>81</v>
      </c>
      <c r="AW2288" s="13" t="s">
        <v>37</v>
      </c>
      <c r="AX2288" s="13" t="s">
        <v>73</v>
      </c>
      <c r="AY2288" s="229" t="s">
        <v>238</v>
      </c>
    </row>
    <row r="2289" spans="2:65" s="13" customFormat="1" ht="13.5">
      <c r="B2289" s="218"/>
      <c r="C2289" s="219"/>
      <c r="D2289" s="208" t="s">
        <v>247</v>
      </c>
      <c r="E2289" s="230" t="s">
        <v>20</v>
      </c>
      <c r="F2289" s="231" t="s">
        <v>2181</v>
      </c>
      <c r="G2289" s="219"/>
      <c r="H2289" s="232">
        <v>3</v>
      </c>
      <c r="I2289" s="224"/>
      <c r="J2289" s="219"/>
      <c r="K2289" s="219"/>
      <c r="L2289" s="225"/>
      <c r="M2289" s="226"/>
      <c r="N2289" s="227"/>
      <c r="O2289" s="227"/>
      <c r="P2289" s="227"/>
      <c r="Q2289" s="227"/>
      <c r="R2289" s="227"/>
      <c r="S2289" s="227"/>
      <c r="T2289" s="228"/>
      <c r="AT2289" s="229" t="s">
        <v>247</v>
      </c>
      <c r="AU2289" s="229" t="s">
        <v>261</v>
      </c>
      <c r="AV2289" s="13" t="s">
        <v>81</v>
      </c>
      <c r="AW2289" s="13" t="s">
        <v>37</v>
      </c>
      <c r="AX2289" s="13" t="s">
        <v>73</v>
      </c>
      <c r="AY2289" s="229" t="s">
        <v>238</v>
      </c>
    </row>
    <row r="2290" spans="2:65" s="12" customFormat="1" ht="13.5">
      <c r="B2290" s="206"/>
      <c r="C2290" s="207"/>
      <c r="D2290" s="208" t="s">
        <v>247</v>
      </c>
      <c r="E2290" s="209" t="s">
        <v>20</v>
      </c>
      <c r="F2290" s="210" t="s">
        <v>2098</v>
      </c>
      <c r="G2290" s="207"/>
      <c r="H2290" s="211" t="s">
        <v>20</v>
      </c>
      <c r="I2290" s="212"/>
      <c r="J2290" s="207"/>
      <c r="K2290" s="207"/>
      <c r="L2290" s="213"/>
      <c r="M2290" s="214"/>
      <c r="N2290" s="215"/>
      <c r="O2290" s="215"/>
      <c r="P2290" s="215"/>
      <c r="Q2290" s="215"/>
      <c r="R2290" s="215"/>
      <c r="S2290" s="215"/>
      <c r="T2290" s="216"/>
      <c r="AT2290" s="217" t="s">
        <v>247</v>
      </c>
      <c r="AU2290" s="217" t="s">
        <v>261</v>
      </c>
      <c r="AV2290" s="12" t="s">
        <v>22</v>
      </c>
      <c r="AW2290" s="12" t="s">
        <v>37</v>
      </c>
      <c r="AX2290" s="12" t="s">
        <v>73</v>
      </c>
      <c r="AY2290" s="217" t="s">
        <v>238</v>
      </c>
    </row>
    <row r="2291" spans="2:65" s="12" customFormat="1" ht="13.5">
      <c r="B2291" s="206"/>
      <c r="C2291" s="207"/>
      <c r="D2291" s="208" t="s">
        <v>247</v>
      </c>
      <c r="E2291" s="209" t="s">
        <v>20</v>
      </c>
      <c r="F2291" s="210" t="s">
        <v>811</v>
      </c>
      <c r="G2291" s="207"/>
      <c r="H2291" s="211" t="s">
        <v>20</v>
      </c>
      <c r="I2291" s="212"/>
      <c r="J2291" s="207"/>
      <c r="K2291" s="207"/>
      <c r="L2291" s="213"/>
      <c r="M2291" s="214"/>
      <c r="N2291" s="215"/>
      <c r="O2291" s="215"/>
      <c r="P2291" s="215"/>
      <c r="Q2291" s="215"/>
      <c r="R2291" s="215"/>
      <c r="S2291" s="215"/>
      <c r="T2291" s="216"/>
      <c r="AT2291" s="217" t="s">
        <v>247</v>
      </c>
      <c r="AU2291" s="217" t="s">
        <v>261</v>
      </c>
      <c r="AV2291" s="12" t="s">
        <v>22</v>
      </c>
      <c r="AW2291" s="12" t="s">
        <v>37</v>
      </c>
      <c r="AX2291" s="12" t="s">
        <v>73</v>
      </c>
      <c r="AY2291" s="217" t="s">
        <v>238</v>
      </c>
    </row>
    <row r="2292" spans="2:65" s="13" customFormat="1" ht="13.5">
      <c r="B2292" s="218"/>
      <c r="C2292" s="219"/>
      <c r="D2292" s="208" t="s">
        <v>247</v>
      </c>
      <c r="E2292" s="230" t="s">
        <v>20</v>
      </c>
      <c r="F2292" s="231" t="s">
        <v>2182</v>
      </c>
      <c r="G2292" s="219"/>
      <c r="H2292" s="232">
        <v>2.15</v>
      </c>
      <c r="I2292" s="224"/>
      <c r="J2292" s="219"/>
      <c r="K2292" s="219"/>
      <c r="L2292" s="225"/>
      <c r="M2292" s="226"/>
      <c r="N2292" s="227"/>
      <c r="O2292" s="227"/>
      <c r="P2292" s="227"/>
      <c r="Q2292" s="227"/>
      <c r="R2292" s="227"/>
      <c r="S2292" s="227"/>
      <c r="T2292" s="228"/>
      <c r="AT2292" s="229" t="s">
        <v>247</v>
      </c>
      <c r="AU2292" s="229" t="s">
        <v>261</v>
      </c>
      <c r="AV2292" s="13" t="s">
        <v>81</v>
      </c>
      <c r="AW2292" s="13" t="s">
        <v>37</v>
      </c>
      <c r="AX2292" s="13" t="s">
        <v>73</v>
      </c>
      <c r="AY2292" s="229" t="s">
        <v>238</v>
      </c>
    </row>
    <row r="2293" spans="2:65" s="13" customFormat="1" ht="13.5">
      <c r="B2293" s="218"/>
      <c r="C2293" s="219"/>
      <c r="D2293" s="220" t="s">
        <v>247</v>
      </c>
      <c r="E2293" s="221" t="s">
        <v>20</v>
      </c>
      <c r="F2293" s="222" t="s">
        <v>2183</v>
      </c>
      <c r="G2293" s="219"/>
      <c r="H2293" s="223">
        <v>3.75</v>
      </c>
      <c r="I2293" s="224"/>
      <c r="J2293" s="219"/>
      <c r="K2293" s="219"/>
      <c r="L2293" s="225"/>
      <c r="M2293" s="226"/>
      <c r="N2293" s="227"/>
      <c r="O2293" s="227"/>
      <c r="P2293" s="227"/>
      <c r="Q2293" s="227"/>
      <c r="R2293" s="227"/>
      <c r="S2293" s="227"/>
      <c r="T2293" s="228"/>
      <c r="AT2293" s="229" t="s">
        <v>247</v>
      </c>
      <c r="AU2293" s="229" t="s">
        <v>261</v>
      </c>
      <c r="AV2293" s="13" t="s">
        <v>81</v>
      </c>
      <c r="AW2293" s="13" t="s">
        <v>37</v>
      </c>
      <c r="AX2293" s="13" t="s">
        <v>73</v>
      </c>
      <c r="AY2293" s="229" t="s">
        <v>238</v>
      </c>
    </row>
    <row r="2294" spans="2:65" s="1" customFormat="1" ht="22.5" customHeight="1">
      <c r="B2294" s="35"/>
      <c r="C2294" s="194" t="s">
        <v>2184</v>
      </c>
      <c r="D2294" s="194" t="s">
        <v>240</v>
      </c>
      <c r="E2294" s="195" t="s">
        <v>2185</v>
      </c>
      <c r="F2294" s="196" t="s">
        <v>2186</v>
      </c>
      <c r="G2294" s="197" t="s">
        <v>517</v>
      </c>
      <c r="H2294" s="198">
        <v>249.6</v>
      </c>
      <c r="I2294" s="199"/>
      <c r="J2294" s="200">
        <f>ROUND(I2294*H2294,2)</f>
        <v>0</v>
      </c>
      <c r="K2294" s="196" t="s">
        <v>20</v>
      </c>
      <c r="L2294" s="55"/>
      <c r="M2294" s="201" t="s">
        <v>20</v>
      </c>
      <c r="N2294" s="202" t="s">
        <v>44</v>
      </c>
      <c r="O2294" s="36"/>
      <c r="P2294" s="203">
        <f>O2294*H2294</f>
        <v>0</v>
      </c>
      <c r="Q2294" s="203">
        <v>2.1000000000000001E-4</v>
      </c>
      <c r="R2294" s="203">
        <f>Q2294*H2294</f>
        <v>5.2416000000000004E-2</v>
      </c>
      <c r="S2294" s="203">
        <v>0</v>
      </c>
      <c r="T2294" s="204">
        <f>S2294*H2294</f>
        <v>0</v>
      </c>
      <c r="AR2294" s="18" t="s">
        <v>245</v>
      </c>
      <c r="AT2294" s="18" t="s">
        <v>240</v>
      </c>
      <c r="AU2294" s="18" t="s">
        <v>261</v>
      </c>
      <c r="AY2294" s="18" t="s">
        <v>238</v>
      </c>
      <c r="BE2294" s="205">
        <f>IF(N2294="základní",J2294,0)</f>
        <v>0</v>
      </c>
      <c r="BF2294" s="205">
        <f>IF(N2294="snížená",J2294,0)</f>
        <v>0</v>
      </c>
      <c r="BG2294" s="205">
        <f>IF(N2294="zákl. přenesená",J2294,0)</f>
        <v>0</v>
      </c>
      <c r="BH2294" s="205">
        <f>IF(N2294="sníž. přenesená",J2294,0)</f>
        <v>0</v>
      </c>
      <c r="BI2294" s="205">
        <f>IF(N2294="nulová",J2294,0)</f>
        <v>0</v>
      </c>
      <c r="BJ2294" s="18" t="s">
        <v>22</v>
      </c>
      <c r="BK2294" s="205">
        <f>ROUND(I2294*H2294,2)</f>
        <v>0</v>
      </c>
      <c r="BL2294" s="18" t="s">
        <v>245</v>
      </c>
      <c r="BM2294" s="18" t="s">
        <v>2187</v>
      </c>
    </row>
    <row r="2295" spans="2:65" s="1" customFormat="1" ht="31.5" customHeight="1">
      <c r="B2295" s="35"/>
      <c r="C2295" s="194" t="s">
        <v>2188</v>
      </c>
      <c r="D2295" s="194" t="s">
        <v>240</v>
      </c>
      <c r="E2295" s="195" t="s">
        <v>2189</v>
      </c>
      <c r="F2295" s="196" t="s">
        <v>2190</v>
      </c>
      <c r="G2295" s="197" t="s">
        <v>375</v>
      </c>
      <c r="H2295" s="198">
        <v>7.81</v>
      </c>
      <c r="I2295" s="199"/>
      <c r="J2295" s="200">
        <f>ROUND(I2295*H2295,2)</f>
        <v>0</v>
      </c>
      <c r="K2295" s="196" t="s">
        <v>20</v>
      </c>
      <c r="L2295" s="55"/>
      <c r="M2295" s="201" t="s">
        <v>20</v>
      </c>
      <c r="N2295" s="202" t="s">
        <v>44</v>
      </c>
      <c r="O2295" s="36"/>
      <c r="P2295" s="203">
        <f>O2295*H2295</f>
        <v>0</v>
      </c>
      <c r="Q2295" s="203">
        <v>0.157</v>
      </c>
      <c r="R2295" s="203">
        <f>Q2295*H2295</f>
        <v>1.22617</v>
      </c>
      <c r="S2295" s="203">
        <v>0</v>
      </c>
      <c r="T2295" s="204">
        <f>S2295*H2295</f>
        <v>0</v>
      </c>
      <c r="AR2295" s="18" t="s">
        <v>245</v>
      </c>
      <c r="AT2295" s="18" t="s">
        <v>240</v>
      </c>
      <c r="AU2295" s="18" t="s">
        <v>261</v>
      </c>
      <c r="AY2295" s="18" t="s">
        <v>238</v>
      </c>
      <c r="BE2295" s="205">
        <f>IF(N2295="základní",J2295,0)</f>
        <v>0</v>
      </c>
      <c r="BF2295" s="205">
        <f>IF(N2295="snížená",J2295,0)</f>
        <v>0</v>
      </c>
      <c r="BG2295" s="205">
        <f>IF(N2295="zákl. přenesená",J2295,0)</f>
        <v>0</v>
      </c>
      <c r="BH2295" s="205">
        <f>IF(N2295="sníž. přenesená",J2295,0)</f>
        <v>0</v>
      </c>
      <c r="BI2295" s="205">
        <f>IF(N2295="nulová",J2295,0)</f>
        <v>0</v>
      </c>
      <c r="BJ2295" s="18" t="s">
        <v>22</v>
      </c>
      <c r="BK2295" s="205">
        <f>ROUND(I2295*H2295,2)</f>
        <v>0</v>
      </c>
      <c r="BL2295" s="18" t="s">
        <v>245</v>
      </c>
      <c r="BM2295" s="18" t="s">
        <v>2191</v>
      </c>
    </row>
    <row r="2296" spans="2:65" s="12" customFormat="1" ht="27">
      <c r="B2296" s="206"/>
      <c r="C2296" s="207"/>
      <c r="D2296" s="208" t="s">
        <v>247</v>
      </c>
      <c r="E2296" s="209" t="s">
        <v>20</v>
      </c>
      <c r="F2296" s="210" t="s">
        <v>2150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249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2" customFormat="1" ht="13.5">
      <c r="B2298" s="206"/>
      <c r="C2298" s="207"/>
      <c r="D2298" s="208" t="s">
        <v>247</v>
      </c>
      <c r="E2298" s="209" t="s">
        <v>20</v>
      </c>
      <c r="F2298" s="210" t="s">
        <v>2192</v>
      </c>
      <c r="G2298" s="207"/>
      <c r="H2298" s="211" t="s">
        <v>20</v>
      </c>
      <c r="I2298" s="212"/>
      <c r="J2298" s="207"/>
      <c r="K2298" s="207"/>
      <c r="L2298" s="213"/>
      <c r="M2298" s="214"/>
      <c r="N2298" s="215"/>
      <c r="O2298" s="215"/>
      <c r="P2298" s="215"/>
      <c r="Q2298" s="215"/>
      <c r="R2298" s="215"/>
      <c r="S2298" s="215"/>
      <c r="T2298" s="216"/>
      <c r="AT2298" s="217" t="s">
        <v>247</v>
      </c>
      <c r="AU2298" s="217" t="s">
        <v>261</v>
      </c>
      <c r="AV2298" s="12" t="s">
        <v>22</v>
      </c>
      <c r="AW2298" s="12" t="s">
        <v>37</v>
      </c>
      <c r="AX2298" s="12" t="s">
        <v>73</v>
      </c>
      <c r="AY2298" s="217" t="s">
        <v>238</v>
      </c>
    </row>
    <row r="2299" spans="2:65" s="12" customFormat="1" ht="13.5">
      <c r="B2299" s="206"/>
      <c r="C2299" s="207"/>
      <c r="D2299" s="208" t="s">
        <v>247</v>
      </c>
      <c r="E2299" s="209" t="s">
        <v>20</v>
      </c>
      <c r="F2299" s="210" t="s">
        <v>692</v>
      </c>
      <c r="G2299" s="207"/>
      <c r="H2299" s="211" t="s">
        <v>20</v>
      </c>
      <c r="I2299" s="212"/>
      <c r="J2299" s="207"/>
      <c r="K2299" s="207"/>
      <c r="L2299" s="213"/>
      <c r="M2299" s="214"/>
      <c r="N2299" s="215"/>
      <c r="O2299" s="215"/>
      <c r="P2299" s="215"/>
      <c r="Q2299" s="215"/>
      <c r="R2299" s="215"/>
      <c r="S2299" s="215"/>
      <c r="T2299" s="216"/>
      <c r="AT2299" s="217" t="s">
        <v>247</v>
      </c>
      <c r="AU2299" s="217" t="s">
        <v>261</v>
      </c>
      <c r="AV2299" s="12" t="s">
        <v>22</v>
      </c>
      <c r="AW2299" s="12" t="s">
        <v>37</v>
      </c>
      <c r="AX2299" s="12" t="s">
        <v>73</v>
      </c>
      <c r="AY2299" s="217" t="s">
        <v>238</v>
      </c>
    </row>
    <row r="2300" spans="2:65" s="13" customFormat="1" ht="13.5">
      <c r="B2300" s="218"/>
      <c r="C2300" s="219"/>
      <c r="D2300" s="220" t="s">
        <v>247</v>
      </c>
      <c r="E2300" s="221" t="s">
        <v>20</v>
      </c>
      <c r="F2300" s="222" t="s">
        <v>2193</v>
      </c>
      <c r="G2300" s="219"/>
      <c r="H2300" s="223">
        <v>7.81</v>
      </c>
      <c r="I2300" s="224"/>
      <c r="J2300" s="219"/>
      <c r="K2300" s="219"/>
      <c r="L2300" s="225"/>
      <c r="M2300" s="226"/>
      <c r="N2300" s="227"/>
      <c r="O2300" s="227"/>
      <c r="P2300" s="227"/>
      <c r="Q2300" s="227"/>
      <c r="R2300" s="227"/>
      <c r="S2300" s="227"/>
      <c r="T2300" s="228"/>
      <c r="AT2300" s="229" t="s">
        <v>247</v>
      </c>
      <c r="AU2300" s="229" t="s">
        <v>261</v>
      </c>
      <c r="AV2300" s="13" t="s">
        <v>81</v>
      </c>
      <c r="AW2300" s="13" t="s">
        <v>37</v>
      </c>
      <c r="AX2300" s="13" t="s">
        <v>73</v>
      </c>
      <c r="AY2300" s="229" t="s">
        <v>238</v>
      </c>
    </row>
    <row r="2301" spans="2:65" s="1" customFormat="1" ht="31.5" customHeight="1">
      <c r="B2301" s="35"/>
      <c r="C2301" s="194" t="s">
        <v>2194</v>
      </c>
      <c r="D2301" s="194" t="s">
        <v>240</v>
      </c>
      <c r="E2301" s="195" t="s">
        <v>2195</v>
      </c>
      <c r="F2301" s="196" t="s">
        <v>2196</v>
      </c>
      <c r="G2301" s="197" t="s">
        <v>375</v>
      </c>
      <c r="H2301" s="198">
        <v>32.814999999999998</v>
      </c>
      <c r="I2301" s="199"/>
      <c r="J2301" s="200">
        <f>ROUND(I2301*H2301,2)</f>
        <v>0</v>
      </c>
      <c r="K2301" s="196" t="s">
        <v>20</v>
      </c>
      <c r="L2301" s="55"/>
      <c r="M2301" s="201" t="s">
        <v>20</v>
      </c>
      <c r="N2301" s="202" t="s">
        <v>44</v>
      </c>
      <c r="O2301" s="36"/>
      <c r="P2301" s="203">
        <f>O2301*H2301</f>
        <v>0</v>
      </c>
      <c r="Q2301" s="203">
        <v>0.17</v>
      </c>
      <c r="R2301" s="203">
        <f>Q2301*H2301</f>
        <v>5.5785499999999999</v>
      </c>
      <c r="S2301" s="203">
        <v>0</v>
      </c>
      <c r="T2301" s="204">
        <f>S2301*H2301</f>
        <v>0</v>
      </c>
      <c r="AR2301" s="18" t="s">
        <v>245</v>
      </c>
      <c r="AT2301" s="18" t="s">
        <v>240</v>
      </c>
      <c r="AU2301" s="18" t="s">
        <v>261</v>
      </c>
      <c r="AY2301" s="18" t="s">
        <v>238</v>
      </c>
      <c r="BE2301" s="205">
        <f>IF(N2301="základní",J2301,0)</f>
        <v>0</v>
      </c>
      <c r="BF2301" s="205">
        <f>IF(N2301="snížená",J2301,0)</f>
        <v>0</v>
      </c>
      <c r="BG2301" s="205">
        <f>IF(N2301="zákl. přenesená",J2301,0)</f>
        <v>0</v>
      </c>
      <c r="BH2301" s="205">
        <f>IF(N2301="sníž. přenesená",J2301,0)</f>
        <v>0</v>
      </c>
      <c r="BI2301" s="205">
        <f>IF(N2301="nulová",J2301,0)</f>
        <v>0</v>
      </c>
      <c r="BJ2301" s="18" t="s">
        <v>22</v>
      </c>
      <c r="BK2301" s="205">
        <f>ROUND(I2301*H2301,2)</f>
        <v>0</v>
      </c>
      <c r="BL2301" s="18" t="s">
        <v>245</v>
      </c>
      <c r="BM2301" s="18" t="s">
        <v>2197</v>
      </c>
    </row>
    <row r="2302" spans="2:65" s="12" customFormat="1" ht="27">
      <c r="B2302" s="206"/>
      <c r="C2302" s="207"/>
      <c r="D2302" s="208" t="s">
        <v>247</v>
      </c>
      <c r="E2302" s="209" t="s">
        <v>20</v>
      </c>
      <c r="F2302" s="210" t="s">
        <v>2150</v>
      </c>
      <c r="G2302" s="207"/>
      <c r="H2302" s="211" t="s">
        <v>20</v>
      </c>
      <c r="I2302" s="212"/>
      <c r="J2302" s="207"/>
      <c r="K2302" s="207"/>
      <c r="L2302" s="213"/>
      <c r="M2302" s="214"/>
      <c r="N2302" s="215"/>
      <c r="O2302" s="215"/>
      <c r="P2302" s="215"/>
      <c r="Q2302" s="215"/>
      <c r="R2302" s="215"/>
      <c r="S2302" s="215"/>
      <c r="T2302" s="216"/>
      <c r="AT2302" s="217" t="s">
        <v>247</v>
      </c>
      <c r="AU2302" s="217" t="s">
        <v>261</v>
      </c>
      <c r="AV2302" s="12" t="s">
        <v>22</v>
      </c>
      <c r="AW2302" s="12" t="s">
        <v>37</v>
      </c>
      <c r="AX2302" s="12" t="s">
        <v>73</v>
      </c>
      <c r="AY2302" s="217" t="s">
        <v>238</v>
      </c>
    </row>
    <row r="2303" spans="2:65" s="12" customFormat="1" ht="13.5">
      <c r="B2303" s="206"/>
      <c r="C2303" s="207"/>
      <c r="D2303" s="208" t="s">
        <v>247</v>
      </c>
      <c r="E2303" s="209" t="s">
        <v>20</v>
      </c>
      <c r="F2303" s="210" t="s">
        <v>249</v>
      </c>
      <c r="G2303" s="207"/>
      <c r="H2303" s="211" t="s">
        <v>20</v>
      </c>
      <c r="I2303" s="212"/>
      <c r="J2303" s="207"/>
      <c r="K2303" s="207"/>
      <c r="L2303" s="213"/>
      <c r="M2303" s="214"/>
      <c r="N2303" s="215"/>
      <c r="O2303" s="215"/>
      <c r="P2303" s="215"/>
      <c r="Q2303" s="215"/>
      <c r="R2303" s="215"/>
      <c r="S2303" s="215"/>
      <c r="T2303" s="216"/>
      <c r="AT2303" s="217" t="s">
        <v>247</v>
      </c>
      <c r="AU2303" s="217" t="s">
        <v>261</v>
      </c>
      <c r="AV2303" s="12" t="s">
        <v>22</v>
      </c>
      <c r="AW2303" s="12" t="s">
        <v>37</v>
      </c>
      <c r="AX2303" s="12" t="s">
        <v>73</v>
      </c>
      <c r="AY2303" s="217" t="s">
        <v>238</v>
      </c>
    </row>
    <row r="2304" spans="2:65" s="12" customFormat="1" ht="13.5">
      <c r="B2304" s="206"/>
      <c r="C2304" s="207"/>
      <c r="D2304" s="208" t="s">
        <v>247</v>
      </c>
      <c r="E2304" s="209" t="s">
        <v>20</v>
      </c>
      <c r="F2304" s="210" t="s">
        <v>2198</v>
      </c>
      <c r="G2304" s="207"/>
      <c r="H2304" s="211" t="s">
        <v>20</v>
      </c>
      <c r="I2304" s="212"/>
      <c r="J2304" s="207"/>
      <c r="K2304" s="207"/>
      <c r="L2304" s="213"/>
      <c r="M2304" s="214"/>
      <c r="N2304" s="215"/>
      <c r="O2304" s="215"/>
      <c r="P2304" s="215"/>
      <c r="Q2304" s="215"/>
      <c r="R2304" s="215"/>
      <c r="S2304" s="215"/>
      <c r="T2304" s="216"/>
      <c r="AT2304" s="217" t="s">
        <v>247</v>
      </c>
      <c r="AU2304" s="217" t="s">
        <v>261</v>
      </c>
      <c r="AV2304" s="12" t="s">
        <v>22</v>
      </c>
      <c r="AW2304" s="12" t="s">
        <v>37</v>
      </c>
      <c r="AX2304" s="12" t="s">
        <v>73</v>
      </c>
      <c r="AY2304" s="217" t="s">
        <v>238</v>
      </c>
    </row>
    <row r="2305" spans="2:65" s="12" customFormat="1" ht="13.5">
      <c r="B2305" s="206"/>
      <c r="C2305" s="207"/>
      <c r="D2305" s="208" t="s">
        <v>247</v>
      </c>
      <c r="E2305" s="209" t="s">
        <v>20</v>
      </c>
      <c r="F2305" s="210" t="s">
        <v>692</v>
      </c>
      <c r="G2305" s="207"/>
      <c r="H2305" s="211" t="s">
        <v>20</v>
      </c>
      <c r="I2305" s="212"/>
      <c r="J2305" s="207"/>
      <c r="K2305" s="207"/>
      <c r="L2305" s="213"/>
      <c r="M2305" s="214"/>
      <c r="N2305" s="215"/>
      <c r="O2305" s="215"/>
      <c r="P2305" s="215"/>
      <c r="Q2305" s="215"/>
      <c r="R2305" s="215"/>
      <c r="S2305" s="215"/>
      <c r="T2305" s="216"/>
      <c r="AT2305" s="217" t="s">
        <v>247</v>
      </c>
      <c r="AU2305" s="217" t="s">
        <v>261</v>
      </c>
      <c r="AV2305" s="12" t="s">
        <v>22</v>
      </c>
      <c r="AW2305" s="12" t="s">
        <v>37</v>
      </c>
      <c r="AX2305" s="12" t="s">
        <v>73</v>
      </c>
      <c r="AY2305" s="217" t="s">
        <v>238</v>
      </c>
    </row>
    <row r="2306" spans="2:65" s="13" customFormat="1" ht="13.5">
      <c r="B2306" s="218"/>
      <c r="C2306" s="219"/>
      <c r="D2306" s="208" t="s">
        <v>247</v>
      </c>
      <c r="E2306" s="230" t="s">
        <v>20</v>
      </c>
      <c r="F2306" s="231" t="s">
        <v>2199</v>
      </c>
      <c r="G2306" s="219"/>
      <c r="H2306" s="232">
        <v>12.81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3" customFormat="1" ht="13.5">
      <c r="B2307" s="218"/>
      <c r="C2307" s="219"/>
      <c r="D2307" s="208" t="s">
        <v>247</v>
      </c>
      <c r="E2307" s="230" t="s">
        <v>20</v>
      </c>
      <c r="F2307" s="231" t="s">
        <v>2200</v>
      </c>
      <c r="G2307" s="219"/>
      <c r="H2307" s="232">
        <v>9.9499999999999993</v>
      </c>
      <c r="I2307" s="224"/>
      <c r="J2307" s="219"/>
      <c r="K2307" s="219"/>
      <c r="L2307" s="225"/>
      <c r="M2307" s="226"/>
      <c r="N2307" s="227"/>
      <c r="O2307" s="227"/>
      <c r="P2307" s="227"/>
      <c r="Q2307" s="227"/>
      <c r="R2307" s="227"/>
      <c r="S2307" s="227"/>
      <c r="T2307" s="228"/>
      <c r="AT2307" s="229" t="s">
        <v>247</v>
      </c>
      <c r="AU2307" s="229" t="s">
        <v>261</v>
      </c>
      <c r="AV2307" s="13" t="s">
        <v>81</v>
      </c>
      <c r="AW2307" s="13" t="s">
        <v>37</v>
      </c>
      <c r="AX2307" s="13" t="s">
        <v>73</v>
      </c>
      <c r="AY2307" s="229" t="s">
        <v>238</v>
      </c>
    </row>
    <row r="2308" spans="2:65" s="13" customFormat="1" ht="13.5">
      <c r="B2308" s="218"/>
      <c r="C2308" s="219"/>
      <c r="D2308" s="220" t="s">
        <v>247</v>
      </c>
      <c r="E2308" s="221" t="s">
        <v>20</v>
      </c>
      <c r="F2308" s="222" t="s">
        <v>2201</v>
      </c>
      <c r="G2308" s="219"/>
      <c r="H2308" s="223">
        <v>10.055</v>
      </c>
      <c r="I2308" s="224"/>
      <c r="J2308" s="219"/>
      <c r="K2308" s="219"/>
      <c r="L2308" s="225"/>
      <c r="M2308" s="226"/>
      <c r="N2308" s="227"/>
      <c r="O2308" s="227"/>
      <c r="P2308" s="227"/>
      <c r="Q2308" s="227"/>
      <c r="R2308" s="227"/>
      <c r="S2308" s="227"/>
      <c r="T2308" s="228"/>
      <c r="AT2308" s="229" t="s">
        <v>247</v>
      </c>
      <c r="AU2308" s="229" t="s">
        <v>261</v>
      </c>
      <c r="AV2308" s="13" t="s">
        <v>81</v>
      </c>
      <c r="AW2308" s="13" t="s">
        <v>37</v>
      </c>
      <c r="AX2308" s="13" t="s">
        <v>73</v>
      </c>
      <c r="AY2308" s="229" t="s">
        <v>238</v>
      </c>
    </row>
    <row r="2309" spans="2:65" s="1" customFormat="1" ht="31.5" customHeight="1">
      <c r="B2309" s="35"/>
      <c r="C2309" s="194" t="s">
        <v>2202</v>
      </c>
      <c r="D2309" s="194" t="s">
        <v>240</v>
      </c>
      <c r="E2309" s="195" t="s">
        <v>2203</v>
      </c>
      <c r="F2309" s="196" t="s">
        <v>2204</v>
      </c>
      <c r="G2309" s="197" t="s">
        <v>375</v>
      </c>
      <c r="H2309" s="198">
        <v>301.70299999999997</v>
      </c>
      <c r="I2309" s="199"/>
      <c r="J2309" s="200">
        <f>ROUND(I2309*H2309,2)</f>
        <v>0</v>
      </c>
      <c r="K2309" s="196" t="s">
        <v>20</v>
      </c>
      <c r="L2309" s="55"/>
      <c r="M2309" s="201" t="s">
        <v>20</v>
      </c>
      <c r="N2309" s="202" t="s">
        <v>44</v>
      </c>
      <c r="O2309" s="36"/>
      <c r="P2309" s="203">
        <f>O2309*H2309</f>
        <v>0</v>
      </c>
      <c r="Q2309" s="203">
        <v>0.17299999999999999</v>
      </c>
      <c r="R2309" s="203">
        <f>Q2309*H2309</f>
        <v>52.194618999999989</v>
      </c>
      <c r="S2309" s="203">
        <v>0</v>
      </c>
      <c r="T2309" s="204">
        <f>S2309*H2309</f>
        <v>0</v>
      </c>
      <c r="AR2309" s="18" t="s">
        <v>245</v>
      </c>
      <c r="AT2309" s="18" t="s">
        <v>240</v>
      </c>
      <c r="AU2309" s="18" t="s">
        <v>261</v>
      </c>
      <c r="AY2309" s="18" t="s">
        <v>238</v>
      </c>
      <c r="BE2309" s="205">
        <f>IF(N2309="základní",J2309,0)</f>
        <v>0</v>
      </c>
      <c r="BF2309" s="205">
        <f>IF(N2309="snížená",J2309,0)</f>
        <v>0</v>
      </c>
      <c r="BG2309" s="205">
        <f>IF(N2309="zákl. přenesená",J2309,0)</f>
        <v>0</v>
      </c>
      <c r="BH2309" s="205">
        <f>IF(N2309="sníž. přenesená",J2309,0)</f>
        <v>0</v>
      </c>
      <c r="BI2309" s="205">
        <f>IF(N2309="nulová",J2309,0)</f>
        <v>0</v>
      </c>
      <c r="BJ2309" s="18" t="s">
        <v>22</v>
      </c>
      <c r="BK2309" s="205">
        <f>ROUND(I2309*H2309,2)</f>
        <v>0</v>
      </c>
      <c r="BL2309" s="18" t="s">
        <v>245</v>
      </c>
      <c r="BM2309" s="18" t="s">
        <v>2205</v>
      </c>
    </row>
    <row r="2310" spans="2:65" s="12" customFormat="1" ht="27">
      <c r="B2310" s="206"/>
      <c r="C2310" s="207"/>
      <c r="D2310" s="208" t="s">
        <v>247</v>
      </c>
      <c r="E2310" s="209" t="s">
        <v>20</v>
      </c>
      <c r="F2310" s="210" t="s">
        <v>2170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249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2" customFormat="1" ht="13.5">
      <c r="B2312" s="206"/>
      <c r="C2312" s="207"/>
      <c r="D2312" s="208" t="s">
        <v>247</v>
      </c>
      <c r="E2312" s="209" t="s">
        <v>20</v>
      </c>
      <c r="F2312" s="210" t="s">
        <v>2206</v>
      </c>
      <c r="G2312" s="207"/>
      <c r="H2312" s="211" t="s">
        <v>20</v>
      </c>
      <c r="I2312" s="212"/>
      <c r="J2312" s="207"/>
      <c r="K2312" s="207"/>
      <c r="L2312" s="213"/>
      <c r="M2312" s="214"/>
      <c r="N2312" s="215"/>
      <c r="O2312" s="215"/>
      <c r="P2312" s="215"/>
      <c r="Q2312" s="215"/>
      <c r="R2312" s="215"/>
      <c r="S2312" s="215"/>
      <c r="T2312" s="216"/>
      <c r="AT2312" s="217" t="s">
        <v>247</v>
      </c>
      <c r="AU2312" s="217" t="s">
        <v>261</v>
      </c>
      <c r="AV2312" s="12" t="s">
        <v>22</v>
      </c>
      <c r="AW2312" s="12" t="s">
        <v>37</v>
      </c>
      <c r="AX2312" s="12" t="s">
        <v>73</v>
      </c>
      <c r="AY2312" s="217" t="s">
        <v>238</v>
      </c>
    </row>
    <row r="2313" spans="2:65" s="12" customFormat="1" ht="13.5">
      <c r="B2313" s="206"/>
      <c r="C2313" s="207"/>
      <c r="D2313" s="208" t="s">
        <v>247</v>
      </c>
      <c r="E2313" s="209" t="s">
        <v>20</v>
      </c>
      <c r="F2313" s="210" t="s">
        <v>811</v>
      </c>
      <c r="G2313" s="207"/>
      <c r="H2313" s="211" t="s">
        <v>20</v>
      </c>
      <c r="I2313" s="212"/>
      <c r="J2313" s="207"/>
      <c r="K2313" s="207"/>
      <c r="L2313" s="213"/>
      <c r="M2313" s="214"/>
      <c r="N2313" s="215"/>
      <c r="O2313" s="215"/>
      <c r="P2313" s="215"/>
      <c r="Q2313" s="215"/>
      <c r="R2313" s="215"/>
      <c r="S2313" s="215"/>
      <c r="T2313" s="216"/>
      <c r="AT2313" s="217" t="s">
        <v>247</v>
      </c>
      <c r="AU2313" s="217" t="s">
        <v>261</v>
      </c>
      <c r="AV2313" s="12" t="s">
        <v>22</v>
      </c>
      <c r="AW2313" s="12" t="s">
        <v>37</v>
      </c>
      <c r="AX2313" s="12" t="s">
        <v>73</v>
      </c>
      <c r="AY2313" s="217" t="s">
        <v>238</v>
      </c>
    </row>
    <row r="2314" spans="2:65" s="13" customFormat="1" ht="13.5">
      <c r="B2314" s="218"/>
      <c r="C2314" s="219"/>
      <c r="D2314" s="208" t="s">
        <v>247</v>
      </c>
      <c r="E2314" s="230" t="s">
        <v>20</v>
      </c>
      <c r="F2314" s="231" t="s">
        <v>2207</v>
      </c>
      <c r="G2314" s="219"/>
      <c r="H2314" s="232">
        <v>4.2949999999999999</v>
      </c>
      <c r="I2314" s="224"/>
      <c r="J2314" s="219"/>
      <c r="K2314" s="219"/>
      <c r="L2314" s="225"/>
      <c r="M2314" s="226"/>
      <c r="N2314" s="227"/>
      <c r="O2314" s="227"/>
      <c r="P2314" s="227"/>
      <c r="Q2314" s="227"/>
      <c r="R2314" s="227"/>
      <c r="S2314" s="227"/>
      <c r="T2314" s="228"/>
      <c r="AT2314" s="229" t="s">
        <v>247</v>
      </c>
      <c r="AU2314" s="229" t="s">
        <v>261</v>
      </c>
      <c r="AV2314" s="13" t="s">
        <v>81</v>
      </c>
      <c r="AW2314" s="13" t="s">
        <v>37</v>
      </c>
      <c r="AX2314" s="13" t="s">
        <v>73</v>
      </c>
      <c r="AY2314" s="229" t="s">
        <v>238</v>
      </c>
    </row>
    <row r="2315" spans="2:65" s="13" customFormat="1" ht="13.5">
      <c r="B2315" s="218"/>
      <c r="C2315" s="219"/>
      <c r="D2315" s="208" t="s">
        <v>247</v>
      </c>
      <c r="E2315" s="230" t="s">
        <v>20</v>
      </c>
      <c r="F2315" s="231" t="s">
        <v>2208</v>
      </c>
      <c r="G2315" s="219"/>
      <c r="H2315" s="232">
        <v>1.2749999999999999</v>
      </c>
      <c r="I2315" s="224"/>
      <c r="J2315" s="219"/>
      <c r="K2315" s="219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247</v>
      </c>
      <c r="AU2315" s="229" t="s">
        <v>261</v>
      </c>
      <c r="AV2315" s="13" t="s">
        <v>81</v>
      </c>
      <c r="AW2315" s="13" t="s">
        <v>37</v>
      </c>
      <c r="AX2315" s="13" t="s">
        <v>73</v>
      </c>
      <c r="AY2315" s="229" t="s">
        <v>238</v>
      </c>
    </row>
    <row r="2316" spans="2:65" s="13" customFormat="1" ht="13.5">
      <c r="B2316" s="218"/>
      <c r="C2316" s="219"/>
      <c r="D2316" s="208" t="s">
        <v>247</v>
      </c>
      <c r="E2316" s="230" t="s">
        <v>20</v>
      </c>
      <c r="F2316" s="231" t="s">
        <v>2209</v>
      </c>
      <c r="G2316" s="219"/>
      <c r="H2316" s="232">
        <v>1.2749999999999999</v>
      </c>
      <c r="I2316" s="224"/>
      <c r="J2316" s="219"/>
      <c r="K2316" s="219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247</v>
      </c>
      <c r="AU2316" s="229" t="s">
        <v>261</v>
      </c>
      <c r="AV2316" s="13" t="s">
        <v>81</v>
      </c>
      <c r="AW2316" s="13" t="s">
        <v>37</v>
      </c>
      <c r="AX2316" s="13" t="s">
        <v>73</v>
      </c>
      <c r="AY2316" s="229" t="s">
        <v>238</v>
      </c>
    </row>
    <row r="2317" spans="2:65" s="13" customFormat="1" ht="13.5">
      <c r="B2317" s="218"/>
      <c r="C2317" s="219"/>
      <c r="D2317" s="208" t="s">
        <v>247</v>
      </c>
      <c r="E2317" s="230" t="s">
        <v>20</v>
      </c>
      <c r="F2317" s="231" t="s">
        <v>2210</v>
      </c>
      <c r="G2317" s="219"/>
      <c r="H2317" s="232">
        <v>2.84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3" customFormat="1" ht="13.5">
      <c r="B2318" s="218"/>
      <c r="C2318" s="219"/>
      <c r="D2318" s="208" t="s">
        <v>247</v>
      </c>
      <c r="E2318" s="230" t="s">
        <v>20</v>
      </c>
      <c r="F2318" s="231" t="s">
        <v>2211</v>
      </c>
      <c r="G2318" s="219"/>
      <c r="H2318" s="232">
        <v>1.95</v>
      </c>
      <c r="I2318" s="224"/>
      <c r="J2318" s="219"/>
      <c r="K2318" s="219"/>
      <c r="L2318" s="225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247</v>
      </c>
      <c r="AU2318" s="229" t="s">
        <v>261</v>
      </c>
      <c r="AV2318" s="13" t="s">
        <v>81</v>
      </c>
      <c r="AW2318" s="13" t="s">
        <v>37</v>
      </c>
      <c r="AX2318" s="13" t="s">
        <v>73</v>
      </c>
      <c r="AY2318" s="229" t="s">
        <v>238</v>
      </c>
    </row>
    <row r="2319" spans="2:65" s="13" customFormat="1" ht="13.5">
      <c r="B2319" s="218"/>
      <c r="C2319" s="219"/>
      <c r="D2319" s="208" t="s">
        <v>247</v>
      </c>
      <c r="E2319" s="230" t="s">
        <v>20</v>
      </c>
      <c r="F2319" s="231" t="s">
        <v>2212</v>
      </c>
      <c r="G2319" s="219"/>
      <c r="H2319" s="232">
        <v>1.53</v>
      </c>
      <c r="I2319" s="224"/>
      <c r="J2319" s="219"/>
      <c r="K2319" s="219"/>
      <c r="L2319" s="225"/>
      <c r="M2319" s="226"/>
      <c r="N2319" s="227"/>
      <c r="O2319" s="227"/>
      <c r="P2319" s="227"/>
      <c r="Q2319" s="227"/>
      <c r="R2319" s="227"/>
      <c r="S2319" s="227"/>
      <c r="T2319" s="228"/>
      <c r="AT2319" s="229" t="s">
        <v>247</v>
      </c>
      <c r="AU2319" s="229" t="s">
        <v>261</v>
      </c>
      <c r="AV2319" s="13" t="s">
        <v>81</v>
      </c>
      <c r="AW2319" s="13" t="s">
        <v>37</v>
      </c>
      <c r="AX2319" s="13" t="s">
        <v>73</v>
      </c>
      <c r="AY2319" s="229" t="s">
        <v>238</v>
      </c>
    </row>
    <row r="2320" spans="2:65" s="13" customFormat="1" ht="13.5">
      <c r="B2320" s="218"/>
      <c r="C2320" s="219"/>
      <c r="D2320" s="208" t="s">
        <v>247</v>
      </c>
      <c r="E2320" s="230" t="s">
        <v>20</v>
      </c>
      <c r="F2320" s="231" t="s">
        <v>2213</v>
      </c>
      <c r="G2320" s="219"/>
      <c r="H2320" s="232">
        <v>4.25</v>
      </c>
      <c r="I2320" s="224"/>
      <c r="J2320" s="219"/>
      <c r="K2320" s="219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247</v>
      </c>
      <c r="AU2320" s="229" t="s">
        <v>261</v>
      </c>
      <c r="AV2320" s="13" t="s">
        <v>81</v>
      </c>
      <c r="AW2320" s="13" t="s">
        <v>37</v>
      </c>
      <c r="AX2320" s="13" t="s">
        <v>73</v>
      </c>
      <c r="AY2320" s="229" t="s">
        <v>238</v>
      </c>
    </row>
    <row r="2321" spans="2:51" s="13" customFormat="1" ht="13.5">
      <c r="B2321" s="218"/>
      <c r="C2321" s="219"/>
      <c r="D2321" s="208" t="s">
        <v>247</v>
      </c>
      <c r="E2321" s="230" t="s">
        <v>20</v>
      </c>
      <c r="F2321" s="231" t="s">
        <v>2214</v>
      </c>
      <c r="G2321" s="219"/>
      <c r="H2321" s="232">
        <v>2.5099999999999998</v>
      </c>
      <c r="I2321" s="224"/>
      <c r="J2321" s="219"/>
      <c r="K2321" s="219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247</v>
      </c>
      <c r="AU2321" s="229" t="s">
        <v>261</v>
      </c>
      <c r="AV2321" s="13" t="s">
        <v>81</v>
      </c>
      <c r="AW2321" s="13" t="s">
        <v>37</v>
      </c>
      <c r="AX2321" s="13" t="s">
        <v>73</v>
      </c>
      <c r="AY2321" s="229" t="s">
        <v>238</v>
      </c>
    </row>
    <row r="2322" spans="2:51" s="13" customFormat="1" ht="13.5">
      <c r="B2322" s="218"/>
      <c r="C2322" s="219"/>
      <c r="D2322" s="208" t="s">
        <v>247</v>
      </c>
      <c r="E2322" s="230" t="s">
        <v>20</v>
      </c>
      <c r="F2322" s="231" t="s">
        <v>2215</v>
      </c>
      <c r="G2322" s="219"/>
      <c r="H2322" s="232">
        <v>5.5549999999999997</v>
      </c>
      <c r="I2322" s="224"/>
      <c r="J2322" s="219"/>
      <c r="K2322" s="219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247</v>
      </c>
      <c r="AU2322" s="229" t="s">
        <v>261</v>
      </c>
      <c r="AV2322" s="13" t="s">
        <v>81</v>
      </c>
      <c r="AW2322" s="13" t="s">
        <v>37</v>
      </c>
      <c r="AX2322" s="13" t="s">
        <v>73</v>
      </c>
      <c r="AY2322" s="229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2216</v>
      </c>
      <c r="G2323" s="219"/>
      <c r="H2323" s="232">
        <v>8.82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2217</v>
      </c>
      <c r="G2324" s="219"/>
      <c r="H2324" s="232">
        <v>4.28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2218</v>
      </c>
      <c r="G2325" s="219"/>
      <c r="H2325" s="232">
        <v>8.82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3" customFormat="1" ht="13.5">
      <c r="B2326" s="218"/>
      <c r="C2326" s="219"/>
      <c r="D2326" s="208" t="s">
        <v>247</v>
      </c>
      <c r="E2326" s="230" t="s">
        <v>20</v>
      </c>
      <c r="F2326" s="231" t="s">
        <v>2219</v>
      </c>
      <c r="G2326" s="219"/>
      <c r="H2326" s="232">
        <v>5.7649999999999997</v>
      </c>
      <c r="I2326" s="224"/>
      <c r="J2326" s="219"/>
      <c r="K2326" s="219"/>
      <c r="L2326" s="225"/>
      <c r="M2326" s="226"/>
      <c r="N2326" s="227"/>
      <c r="O2326" s="227"/>
      <c r="P2326" s="227"/>
      <c r="Q2326" s="227"/>
      <c r="R2326" s="227"/>
      <c r="S2326" s="227"/>
      <c r="T2326" s="228"/>
      <c r="AT2326" s="229" t="s">
        <v>247</v>
      </c>
      <c r="AU2326" s="229" t="s">
        <v>261</v>
      </c>
      <c r="AV2326" s="13" t="s">
        <v>81</v>
      </c>
      <c r="AW2326" s="13" t="s">
        <v>37</v>
      </c>
      <c r="AX2326" s="13" t="s">
        <v>73</v>
      </c>
      <c r="AY2326" s="229" t="s">
        <v>238</v>
      </c>
    </row>
    <row r="2327" spans="2:51" s="13" customFormat="1" ht="13.5">
      <c r="B2327" s="218"/>
      <c r="C2327" s="219"/>
      <c r="D2327" s="208" t="s">
        <v>247</v>
      </c>
      <c r="E2327" s="230" t="s">
        <v>20</v>
      </c>
      <c r="F2327" s="231" t="s">
        <v>2220</v>
      </c>
      <c r="G2327" s="219"/>
      <c r="H2327" s="232">
        <v>3.17</v>
      </c>
      <c r="I2327" s="224"/>
      <c r="J2327" s="219"/>
      <c r="K2327" s="219"/>
      <c r="L2327" s="225"/>
      <c r="M2327" s="226"/>
      <c r="N2327" s="227"/>
      <c r="O2327" s="227"/>
      <c r="P2327" s="227"/>
      <c r="Q2327" s="227"/>
      <c r="R2327" s="227"/>
      <c r="S2327" s="227"/>
      <c r="T2327" s="228"/>
      <c r="AT2327" s="229" t="s">
        <v>247</v>
      </c>
      <c r="AU2327" s="229" t="s">
        <v>261</v>
      </c>
      <c r="AV2327" s="13" t="s">
        <v>81</v>
      </c>
      <c r="AW2327" s="13" t="s">
        <v>37</v>
      </c>
      <c r="AX2327" s="13" t="s">
        <v>73</v>
      </c>
      <c r="AY2327" s="229" t="s">
        <v>238</v>
      </c>
    </row>
    <row r="2328" spans="2:51" s="12" customFormat="1" ht="13.5">
      <c r="B2328" s="206"/>
      <c r="C2328" s="207"/>
      <c r="D2328" s="208" t="s">
        <v>247</v>
      </c>
      <c r="E2328" s="209" t="s">
        <v>20</v>
      </c>
      <c r="F2328" s="210" t="s">
        <v>2221</v>
      </c>
      <c r="G2328" s="207"/>
      <c r="H2328" s="211" t="s">
        <v>20</v>
      </c>
      <c r="I2328" s="212"/>
      <c r="J2328" s="207"/>
      <c r="K2328" s="207"/>
      <c r="L2328" s="213"/>
      <c r="M2328" s="214"/>
      <c r="N2328" s="215"/>
      <c r="O2328" s="215"/>
      <c r="P2328" s="215"/>
      <c r="Q2328" s="215"/>
      <c r="R2328" s="215"/>
      <c r="S2328" s="215"/>
      <c r="T2328" s="216"/>
      <c r="AT2328" s="217" t="s">
        <v>247</v>
      </c>
      <c r="AU2328" s="217" t="s">
        <v>261</v>
      </c>
      <c r="AV2328" s="12" t="s">
        <v>22</v>
      </c>
      <c r="AW2328" s="12" t="s">
        <v>37</v>
      </c>
      <c r="AX2328" s="12" t="s">
        <v>73</v>
      </c>
      <c r="AY2328" s="217" t="s">
        <v>238</v>
      </c>
    </row>
    <row r="2329" spans="2:51" s="12" customFormat="1" ht="13.5">
      <c r="B2329" s="206"/>
      <c r="C2329" s="207"/>
      <c r="D2329" s="208" t="s">
        <v>247</v>
      </c>
      <c r="E2329" s="209" t="s">
        <v>20</v>
      </c>
      <c r="F2329" s="210" t="s">
        <v>692</v>
      </c>
      <c r="G2329" s="207"/>
      <c r="H2329" s="211" t="s">
        <v>20</v>
      </c>
      <c r="I2329" s="212"/>
      <c r="J2329" s="207"/>
      <c r="K2329" s="207"/>
      <c r="L2329" s="213"/>
      <c r="M2329" s="214"/>
      <c r="N2329" s="215"/>
      <c r="O2329" s="215"/>
      <c r="P2329" s="215"/>
      <c r="Q2329" s="215"/>
      <c r="R2329" s="215"/>
      <c r="S2329" s="215"/>
      <c r="T2329" s="216"/>
      <c r="AT2329" s="217" t="s">
        <v>247</v>
      </c>
      <c r="AU2329" s="217" t="s">
        <v>261</v>
      </c>
      <c r="AV2329" s="12" t="s">
        <v>22</v>
      </c>
      <c r="AW2329" s="12" t="s">
        <v>37</v>
      </c>
      <c r="AX2329" s="12" t="s">
        <v>73</v>
      </c>
      <c r="AY2329" s="217" t="s">
        <v>238</v>
      </c>
    </row>
    <row r="2330" spans="2:51" s="13" customFormat="1" ht="13.5">
      <c r="B2330" s="218"/>
      <c r="C2330" s="219"/>
      <c r="D2330" s="208" t="s">
        <v>247</v>
      </c>
      <c r="E2330" s="230" t="s">
        <v>20</v>
      </c>
      <c r="F2330" s="231" t="s">
        <v>2222</v>
      </c>
      <c r="G2330" s="219"/>
      <c r="H2330" s="232">
        <v>78.828000000000003</v>
      </c>
      <c r="I2330" s="224"/>
      <c r="J2330" s="219"/>
      <c r="K2330" s="219"/>
      <c r="L2330" s="225"/>
      <c r="M2330" s="226"/>
      <c r="N2330" s="227"/>
      <c r="O2330" s="227"/>
      <c r="P2330" s="227"/>
      <c r="Q2330" s="227"/>
      <c r="R2330" s="227"/>
      <c r="S2330" s="227"/>
      <c r="T2330" s="228"/>
      <c r="AT2330" s="229" t="s">
        <v>247</v>
      </c>
      <c r="AU2330" s="229" t="s">
        <v>261</v>
      </c>
      <c r="AV2330" s="13" t="s">
        <v>81</v>
      </c>
      <c r="AW2330" s="13" t="s">
        <v>37</v>
      </c>
      <c r="AX2330" s="13" t="s">
        <v>73</v>
      </c>
      <c r="AY2330" s="229" t="s">
        <v>238</v>
      </c>
    </row>
    <row r="2331" spans="2:51" s="13" customFormat="1" ht="13.5">
      <c r="B2331" s="218"/>
      <c r="C2331" s="219"/>
      <c r="D2331" s="208" t="s">
        <v>247</v>
      </c>
      <c r="E2331" s="230" t="s">
        <v>20</v>
      </c>
      <c r="F2331" s="231" t="s">
        <v>2223</v>
      </c>
      <c r="G2331" s="219"/>
      <c r="H2331" s="232">
        <v>23.39</v>
      </c>
      <c r="I2331" s="224"/>
      <c r="J2331" s="219"/>
      <c r="K2331" s="219"/>
      <c r="L2331" s="225"/>
      <c r="M2331" s="226"/>
      <c r="N2331" s="227"/>
      <c r="O2331" s="227"/>
      <c r="P2331" s="227"/>
      <c r="Q2331" s="227"/>
      <c r="R2331" s="227"/>
      <c r="S2331" s="227"/>
      <c r="T2331" s="228"/>
      <c r="AT2331" s="229" t="s">
        <v>247</v>
      </c>
      <c r="AU2331" s="229" t="s">
        <v>261</v>
      </c>
      <c r="AV2331" s="13" t="s">
        <v>81</v>
      </c>
      <c r="AW2331" s="13" t="s">
        <v>37</v>
      </c>
      <c r="AX2331" s="13" t="s">
        <v>73</v>
      </c>
      <c r="AY2331" s="229" t="s">
        <v>238</v>
      </c>
    </row>
    <row r="2332" spans="2:51" s="12" customFormat="1" ht="13.5">
      <c r="B2332" s="206"/>
      <c r="C2332" s="207"/>
      <c r="D2332" s="208" t="s">
        <v>247</v>
      </c>
      <c r="E2332" s="209" t="s">
        <v>20</v>
      </c>
      <c r="F2332" s="210" t="s">
        <v>2224</v>
      </c>
      <c r="G2332" s="207"/>
      <c r="H2332" s="211" t="s">
        <v>20</v>
      </c>
      <c r="I2332" s="212"/>
      <c r="J2332" s="207"/>
      <c r="K2332" s="207"/>
      <c r="L2332" s="213"/>
      <c r="M2332" s="214"/>
      <c r="N2332" s="215"/>
      <c r="O2332" s="215"/>
      <c r="P2332" s="215"/>
      <c r="Q2332" s="215"/>
      <c r="R2332" s="215"/>
      <c r="S2332" s="215"/>
      <c r="T2332" s="216"/>
      <c r="AT2332" s="217" t="s">
        <v>247</v>
      </c>
      <c r="AU2332" s="217" t="s">
        <v>261</v>
      </c>
      <c r="AV2332" s="12" t="s">
        <v>22</v>
      </c>
      <c r="AW2332" s="12" t="s">
        <v>37</v>
      </c>
      <c r="AX2332" s="12" t="s">
        <v>73</v>
      </c>
      <c r="AY2332" s="217" t="s">
        <v>238</v>
      </c>
    </row>
    <row r="2333" spans="2:51" s="12" customFormat="1" ht="13.5">
      <c r="B2333" s="206"/>
      <c r="C2333" s="207"/>
      <c r="D2333" s="208" t="s">
        <v>247</v>
      </c>
      <c r="E2333" s="209" t="s">
        <v>20</v>
      </c>
      <c r="F2333" s="210" t="s">
        <v>692</v>
      </c>
      <c r="G2333" s="207"/>
      <c r="H2333" s="211" t="s">
        <v>20</v>
      </c>
      <c r="I2333" s="212"/>
      <c r="J2333" s="207"/>
      <c r="K2333" s="207"/>
      <c r="L2333" s="213"/>
      <c r="M2333" s="214"/>
      <c r="N2333" s="215"/>
      <c r="O2333" s="215"/>
      <c r="P2333" s="215"/>
      <c r="Q2333" s="215"/>
      <c r="R2333" s="215"/>
      <c r="S2333" s="215"/>
      <c r="T2333" s="216"/>
      <c r="AT2333" s="217" t="s">
        <v>247</v>
      </c>
      <c r="AU2333" s="217" t="s">
        <v>261</v>
      </c>
      <c r="AV2333" s="12" t="s">
        <v>22</v>
      </c>
      <c r="AW2333" s="12" t="s">
        <v>37</v>
      </c>
      <c r="AX2333" s="12" t="s">
        <v>73</v>
      </c>
      <c r="AY2333" s="217" t="s">
        <v>238</v>
      </c>
    </row>
    <row r="2334" spans="2:51" s="13" customFormat="1" ht="13.5">
      <c r="B2334" s="218"/>
      <c r="C2334" s="219"/>
      <c r="D2334" s="208" t="s">
        <v>247</v>
      </c>
      <c r="E2334" s="230" t="s">
        <v>20</v>
      </c>
      <c r="F2334" s="231" t="s">
        <v>2225</v>
      </c>
      <c r="G2334" s="219"/>
      <c r="H2334" s="232">
        <v>15.725</v>
      </c>
      <c r="I2334" s="224"/>
      <c r="J2334" s="219"/>
      <c r="K2334" s="219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247</v>
      </c>
      <c r="AU2334" s="229" t="s">
        <v>261</v>
      </c>
      <c r="AV2334" s="13" t="s">
        <v>81</v>
      </c>
      <c r="AW2334" s="13" t="s">
        <v>37</v>
      </c>
      <c r="AX2334" s="13" t="s">
        <v>73</v>
      </c>
      <c r="AY2334" s="229" t="s">
        <v>238</v>
      </c>
    </row>
    <row r="2335" spans="2:51" s="13" customFormat="1" ht="13.5">
      <c r="B2335" s="218"/>
      <c r="C2335" s="219"/>
      <c r="D2335" s="208" t="s">
        <v>247</v>
      </c>
      <c r="E2335" s="230" t="s">
        <v>20</v>
      </c>
      <c r="F2335" s="231" t="s">
        <v>2226</v>
      </c>
      <c r="G2335" s="219"/>
      <c r="H2335" s="232">
        <v>10.805</v>
      </c>
      <c r="I2335" s="224"/>
      <c r="J2335" s="219"/>
      <c r="K2335" s="219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247</v>
      </c>
      <c r="AU2335" s="229" t="s">
        <v>261</v>
      </c>
      <c r="AV2335" s="13" t="s">
        <v>81</v>
      </c>
      <c r="AW2335" s="13" t="s">
        <v>37</v>
      </c>
      <c r="AX2335" s="13" t="s">
        <v>73</v>
      </c>
      <c r="AY2335" s="229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2227</v>
      </c>
      <c r="G2336" s="219"/>
      <c r="H2336" s="232">
        <v>16.600000000000001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08" t="s">
        <v>247</v>
      </c>
      <c r="E2337" s="230" t="s">
        <v>20</v>
      </c>
      <c r="F2337" s="231" t="s">
        <v>2228</v>
      </c>
      <c r="G2337" s="219"/>
      <c r="H2337" s="232">
        <v>11.34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3" customFormat="1" ht="13.5">
      <c r="B2338" s="218"/>
      <c r="C2338" s="219"/>
      <c r="D2338" s="208" t="s">
        <v>247</v>
      </c>
      <c r="E2338" s="230" t="s">
        <v>20</v>
      </c>
      <c r="F2338" s="231" t="s">
        <v>2229</v>
      </c>
      <c r="G2338" s="219"/>
      <c r="H2338" s="232">
        <v>10.98</v>
      </c>
      <c r="I2338" s="224"/>
      <c r="J2338" s="219"/>
      <c r="K2338" s="219"/>
      <c r="L2338" s="225"/>
      <c r="M2338" s="226"/>
      <c r="N2338" s="227"/>
      <c r="O2338" s="227"/>
      <c r="P2338" s="227"/>
      <c r="Q2338" s="227"/>
      <c r="R2338" s="227"/>
      <c r="S2338" s="227"/>
      <c r="T2338" s="228"/>
      <c r="AT2338" s="229" t="s">
        <v>247</v>
      </c>
      <c r="AU2338" s="229" t="s">
        <v>261</v>
      </c>
      <c r="AV2338" s="13" t="s">
        <v>81</v>
      </c>
      <c r="AW2338" s="13" t="s">
        <v>37</v>
      </c>
      <c r="AX2338" s="13" t="s">
        <v>73</v>
      </c>
      <c r="AY2338" s="229" t="s">
        <v>238</v>
      </c>
    </row>
    <row r="2339" spans="2:65" s="13" customFormat="1" ht="13.5">
      <c r="B2339" s="218"/>
      <c r="C2339" s="219"/>
      <c r="D2339" s="208" t="s">
        <v>247</v>
      </c>
      <c r="E2339" s="230" t="s">
        <v>20</v>
      </c>
      <c r="F2339" s="231" t="s">
        <v>2230</v>
      </c>
      <c r="G2339" s="219"/>
      <c r="H2339" s="232">
        <v>13.73</v>
      </c>
      <c r="I2339" s="224"/>
      <c r="J2339" s="219"/>
      <c r="K2339" s="219"/>
      <c r="L2339" s="225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247</v>
      </c>
      <c r="AU2339" s="229" t="s">
        <v>261</v>
      </c>
      <c r="AV2339" s="13" t="s">
        <v>81</v>
      </c>
      <c r="AW2339" s="13" t="s">
        <v>37</v>
      </c>
      <c r="AX2339" s="13" t="s">
        <v>73</v>
      </c>
      <c r="AY2339" s="229" t="s">
        <v>238</v>
      </c>
    </row>
    <row r="2340" spans="2:65" s="13" customFormat="1" ht="13.5">
      <c r="B2340" s="218"/>
      <c r="C2340" s="219"/>
      <c r="D2340" s="208" t="s">
        <v>247</v>
      </c>
      <c r="E2340" s="230" t="s">
        <v>20</v>
      </c>
      <c r="F2340" s="231" t="s">
        <v>2231</v>
      </c>
      <c r="G2340" s="219"/>
      <c r="H2340" s="232">
        <v>13.58</v>
      </c>
      <c r="I2340" s="224"/>
      <c r="J2340" s="219"/>
      <c r="K2340" s="219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247</v>
      </c>
      <c r="AU2340" s="229" t="s">
        <v>261</v>
      </c>
      <c r="AV2340" s="13" t="s">
        <v>81</v>
      </c>
      <c r="AW2340" s="13" t="s">
        <v>37</v>
      </c>
      <c r="AX2340" s="13" t="s">
        <v>73</v>
      </c>
      <c r="AY2340" s="229" t="s">
        <v>238</v>
      </c>
    </row>
    <row r="2341" spans="2:65" s="13" customFormat="1" ht="13.5">
      <c r="B2341" s="218"/>
      <c r="C2341" s="219"/>
      <c r="D2341" s="208" t="s">
        <v>247</v>
      </c>
      <c r="E2341" s="230" t="s">
        <v>20</v>
      </c>
      <c r="F2341" s="231" t="s">
        <v>2232</v>
      </c>
      <c r="G2341" s="219"/>
      <c r="H2341" s="232">
        <v>8.25</v>
      </c>
      <c r="I2341" s="224"/>
      <c r="J2341" s="219"/>
      <c r="K2341" s="219"/>
      <c r="L2341" s="225"/>
      <c r="M2341" s="226"/>
      <c r="N2341" s="227"/>
      <c r="O2341" s="227"/>
      <c r="P2341" s="227"/>
      <c r="Q2341" s="227"/>
      <c r="R2341" s="227"/>
      <c r="S2341" s="227"/>
      <c r="T2341" s="228"/>
      <c r="AT2341" s="229" t="s">
        <v>247</v>
      </c>
      <c r="AU2341" s="229" t="s">
        <v>261</v>
      </c>
      <c r="AV2341" s="13" t="s">
        <v>81</v>
      </c>
      <c r="AW2341" s="13" t="s">
        <v>37</v>
      </c>
      <c r="AX2341" s="13" t="s">
        <v>73</v>
      </c>
      <c r="AY2341" s="229" t="s">
        <v>238</v>
      </c>
    </row>
    <row r="2342" spans="2:65" s="13" customFormat="1" ht="13.5">
      <c r="B2342" s="218"/>
      <c r="C2342" s="219"/>
      <c r="D2342" s="208" t="s">
        <v>247</v>
      </c>
      <c r="E2342" s="230" t="s">
        <v>20</v>
      </c>
      <c r="F2342" s="231" t="s">
        <v>2233</v>
      </c>
      <c r="G2342" s="219"/>
      <c r="H2342" s="232">
        <v>31.86</v>
      </c>
      <c r="I2342" s="224"/>
      <c r="J2342" s="219"/>
      <c r="K2342" s="219"/>
      <c r="L2342" s="225"/>
      <c r="M2342" s="226"/>
      <c r="N2342" s="227"/>
      <c r="O2342" s="227"/>
      <c r="P2342" s="227"/>
      <c r="Q2342" s="227"/>
      <c r="R2342" s="227"/>
      <c r="S2342" s="227"/>
      <c r="T2342" s="228"/>
      <c r="AT2342" s="229" t="s">
        <v>247</v>
      </c>
      <c r="AU2342" s="229" t="s">
        <v>261</v>
      </c>
      <c r="AV2342" s="13" t="s">
        <v>81</v>
      </c>
      <c r="AW2342" s="13" t="s">
        <v>37</v>
      </c>
      <c r="AX2342" s="13" t="s">
        <v>73</v>
      </c>
      <c r="AY2342" s="229" t="s">
        <v>238</v>
      </c>
    </row>
    <row r="2343" spans="2:65" s="12" customFormat="1" ht="13.5">
      <c r="B2343" s="206"/>
      <c r="C2343" s="207"/>
      <c r="D2343" s="208" t="s">
        <v>247</v>
      </c>
      <c r="E2343" s="209" t="s">
        <v>20</v>
      </c>
      <c r="F2343" s="210" t="s">
        <v>2234</v>
      </c>
      <c r="G2343" s="207"/>
      <c r="H2343" s="211" t="s">
        <v>20</v>
      </c>
      <c r="I2343" s="212"/>
      <c r="J2343" s="207"/>
      <c r="K2343" s="207"/>
      <c r="L2343" s="213"/>
      <c r="M2343" s="214"/>
      <c r="N2343" s="215"/>
      <c r="O2343" s="215"/>
      <c r="P2343" s="215"/>
      <c r="Q2343" s="215"/>
      <c r="R2343" s="215"/>
      <c r="S2343" s="215"/>
      <c r="T2343" s="216"/>
      <c r="AT2343" s="217" t="s">
        <v>247</v>
      </c>
      <c r="AU2343" s="217" t="s">
        <v>261</v>
      </c>
      <c r="AV2343" s="12" t="s">
        <v>22</v>
      </c>
      <c r="AW2343" s="12" t="s">
        <v>37</v>
      </c>
      <c r="AX2343" s="12" t="s">
        <v>73</v>
      </c>
      <c r="AY2343" s="217" t="s">
        <v>238</v>
      </c>
    </row>
    <row r="2344" spans="2:65" s="12" customFormat="1" ht="13.5">
      <c r="B2344" s="206"/>
      <c r="C2344" s="207"/>
      <c r="D2344" s="208" t="s">
        <v>247</v>
      </c>
      <c r="E2344" s="209" t="s">
        <v>20</v>
      </c>
      <c r="F2344" s="210" t="s">
        <v>692</v>
      </c>
      <c r="G2344" s="207"/>
      <c r="H2344" s="211" t="s">
        <v>20</v>
      </c>
      <c r="I2344" s="212"/>
      <c r="J2344" s="207"/>
      <c r="K2344" s="207"/>
      <c r="L2344" s="213"/>
      <c r="M2344" s="214"/>
      <c r="N2344" s="215"/>
      <c r="O2344" s="215"/>
      <c r="P2344" s="215"/>
      <c r="Q2344" s="215"/>
      <c r="R2344" s="215"/>
      <c r="S2344" s="215"/>
      <c r="T2344" s="216"/>
      <c r="AT2344" s="217" t="s">
        <v>247</v>
      </c>
      <c r="AU2344" s="217" t="s">
        <v>261</v>
      </c>
      <c r="AV2344" s="12" t="s">
        <v>22</v>
      </c>
      <c r="AW2344" s="12" t="s">
        <v>37</v>
      </c>
      <c r="AX2344" s="12" t="s">
        <v>73</v>
      </c>
      <c r="AY2344" s="217" t="s">
        <v>238</v>
      </c>
    </row>
    <row r="2345" spans="2:65" s="13" customFormat="1" ht="13.5">
      <c r="B2345" s="218"/>
      <c r="C2345" s="219"/>
      <c r="D2345" s="208" t="s">
        <v>247</v>
      </c>
      <c r="E2345" s="230" t="s">
        <v>20</v>
      </c>
      <c r="F2345" s="231" t="s">
        <v>2235</v>
      </c>
      <c r="G2345" s="219"/>
      <c r="H2345" s="232">
        <v>7.55</v>
      </c>
      <c r="I2345" s="224"/>
      <c r="J2345" s="219"/>
      <c r="K2345" s="219"/>
      <c r="L2345" s="225"/>
      <c r="M2345" s="226"/>
      <c r="N2345" s="227"/>
      <c r="O2345" s="227"/>
      <c r="P2345" s="227"/>
      <c r="Q2345" s="227"/>
      <c r="R2345" s="227"/>
      <c r="S2345" s="227"/>
      <c r="T2345" s="228"/>
      <c r="AT2345" s="229" t="s">
        <v>247</v>
      </c>
      <c r="AU2345" s="229" t="s">
        <v>261</v>
      </c>
      <c r="AV2345" s="13" t="s">
        <v>81</v>
      </c>
      <c r="AW2345" s="13" t="s">
        <v>37</v>
      </c>
      <c r="AX2345" s="13" t="s">
        <v>73</v>
      </c>
      <c r="AY2345" s="229" t="s">
        <v>238</v>
      </c>
    </row>
    <row r="2346" spans="2:65" s="13" customFormat="1" ht="13.5">
      <c r="B2346" s="218"/>
      <c r="C2346" s="219"/>
      <c r="D2346" s="220" t="s">
        <v>247</v>
      </c>
      <c r="E2346" s="221" t="s">
        <v>20</v>
      </c>
      <c r="F2346" s="222" t="s">
        <v>2236</v>
      </c>
      <c r="G2346" s="219"/>
      <c r="H2346" s="223">
        <v>2.73</v>
      </c>
      <c r="I2346" s="224"/>
      <c r="J2346" s="219"/>
      <c r="K2346" s="219"/>
      <c r="L2346" s="225"/>
      <c r="M2346" s="226"/>
      <c r="N2346" s="227"/>
      <c r="O2346" s="227"/>
      <c r="P2346" s="227"/>
      <c r="Q2346" s="227"/>
      <c r="R2346" s="227"/>
      <c r="S2346" s="227"/>
      <c r="T2346" s="228"/>
      <c r="AT2346" s="229" t="s">
        <v>247</v>
      </c>
      <c r="AU2346" s="229" t="s">
        <v>261</v>
      </c>
      <c r="AV2346" s="13" t="s">
        <v>81</v>
      </c>
      <c r="AW2346" s="13" t="s">
        <v>37</v>
      </c>
      <c r="AX2346" s="13" t="s">
        <v>73</v>
      </c>
      <c r="AY2346" s="229" t="s">
        <v>238</v>
      </c>
    </row>
    <row r="2347" spans="2:65" s="1" customFormat="1" ht="31.5" customHeight="1">
      <c r="B2347" s="35"/>
      <c r="C2347" s="194" t="s">
        <v>2237</v>
      </c>
      <c r="D2347" s="194" t="s">
        <v>240</v>
      </c>
      <c r="E2347" s="195" t="s">
        <v>2238</v>
      </c>
      <c r="F2347" s="196" t="s">
        <v>2239</v>
      </c>
      <c r="G2347" s="197" t="s">
        <v>375</v>
      </c>
      <c r="H2347" s="198">
        <v>85.275000000000006</v>
      </c>
      <c r="I2347" s="199"/>
      <c r="J2347" s="200">
        <f>ROUND(I2347*H2347,2)</f>
        <v>0</v>
      </c>
      <c r="K2347" s="196" t="s">
        <v>20</v>
      </c>
      <c r="L2347" s="55"/>
      <c r="M2347" s="201" t="s">
        <v>20</v>
      </c>
      <c r="N2347" s="202" t="s">
        <v>44</v>
      </c>
      <c r="O2347" s="36"/>
      <c r="P2347" s="203">
        <f>O2347*H2347</f>
        <v>0</v>
      </c>
      <c r="Q2347" s="203">
        <v>0.187</v>
      </c>
      <c r="R2347" s="203">
        <f>Q2347*H2347</f>
        <v>15.946425000000001</v>
      </c>
      <c r="S2347" s="203">
        <v>0</v>
      </c>
      <c r="T2347" s="204">
        <f>S2347*H2347</f>
        <v>0</v>
      </c>
      <c r="AR2347" s="18" t="s">
        <v>245</v>
      </c>
      <c r="AT2347" s="18" t="s">
        <v>240</v>
      </c>
      <c r="AU2347" s="18" t="s">
        <v>261</v>
      </c>
      <c r="AY2347" s="18" t="s">
        <v>238</v>
      </c>
      <c r="BE2347" s="205">
        <f>IF(N2347="základní",J2347,0)</f>
        <v>0</v>
      </c>
      <c r="BF2347" s="205">
        <f>IF(N2347="snížená",J2347,0)</f>
        <v>0</v>
      </c>
      <c r="BG2347" s="205">
        <f>IF(N2347="zákl. přenesená",J2347,0)</f>
        <v>0</v>
      </c>
      <c r="BH2347" s="205">
        <f>IF(N2347="sníž. přenesená",J2347,0)</f>
        <v>0</v>
      </c>
      <c r="BI2347" s="205">
        <f>IF(N2347="nulová",J2347,0)</f>
        <v>0</v>
      </c>
      <c r="BJ2347" s="18" t="s">
        <v>22</v>
      </c>
      <c r="BK2347" s="205">
        <f>ROUND(I2347*H2347,2)</f>
        <v>0</v>
      </c>
      <c r="BL2347" s="18" t="s">
        <v>245</v>
      </c>
      <c r="BM2347" s="18" t="s">
        <v>2240</v>
      </c>
    </row>
    <row r="2348" spans="2:65" s="12" customFormat="1" ht="27">
      <c r="B2348" s="206"/>
      <c r="C2348" s="207"/>
      <c r="D2348" s="208" t="s">
        <v>247</v>
      </c>
      <c r="E2348" s="209" t="s">
        <v>20</v>
      </c>
      <c r="F2348" s="210" t="s">
        <v>2170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249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2" customFormat="1" ht="13.5">
      <c r="B2350" s="206"/>
      <c r="C2350" s="207"/>
      <c r="D2350" s="208" t="s">
        <v>247</v>
      </c>
      <c r="E2350" s="209" t="s">
        <v>20</v>
      </c>
      <c r="F2350" s="210" t="s">
        <v>2241</v>
      </c>
      <c r="G2350" s="207"/>
      <c r="H2350" s="211" t="s">
        <v>20</v>
      </c>
      <c r="I2350" s="212"/>
      <c r="J2350" s="207"/>
      <c r="K2350" s="207"/>
      <c r="L2350" s="213"/>
      <c r="M2350" s="214"/>
      <c r="N2350" s="215"/>
      <c r="O2350" s="215"/>
      <c r="P2350" s="215"/>
      <c r="Q2350" s="215"/>
      <c r="R2350" s="215"/>
      <c r="S2350" s="215"/>
      <c r="T2350" s="216"/>
      <c r="AT2350" s="217" t="s">
        <v>247</v>
      </c>
      <c r="AU2350" s="217" t="s">
        <v>261</v>
      </c>
      <c r="AV2350" s="12" t="s">
        <v>22</v>
      </c>
      <c r="AW2350" s="12" t="s">
        <v>37</v>
      </c>
      <c r="AX2350" s="12" t="s">
        <v>73</v>
      </c>
      <c r="AY2350" s="217" t="s">
        <v>238</v>
      </c>
    </row>
    <row r="2351" spans="2:65" s="12" customFormat="1" ht="13.5">
      <c r="B2351" s="206"/>
      <c r="C2351" s="207"/>
      <c r="D2351" s="208" t="s">
        <v>247</v>
      </c>
      <c r="E2351" s="209" t="s">
        <v>20</v>
      </c>
      <c r="F2351" s="210" t="s">
        <v>692</v>
      </c>
      <c r="G2351" s="207"/>
      <c r="H2351" s="211" t="s">
        <v>20</v>
      </c>
      <c r="I2351" s="212"/>
      <c r="J2351" s="207"/>
      <c r="K2351" s="207"/>
      <c r="L2351" s="213"/>
      <c r="M2351" s="214"/>
      <c r="N2351" s="215"/>
      <c r="O2351" s="215"/>
      <c r="P2351" s="215"/>
      <c r="Q2351" s="215"/>
      <c r="R2351" s="215"/>
      <c r="S2351" s="215"/>
      <c r="T2351" s="216"/>
      <c r="AT2351" s="217" t="s">
        <v>247</v>
      </c>
      <c r="AU2351" s="217" t="s">
        <v>261</v>
      </c>
      <c r="AV2351" s="12" t="s">
        <v>22</v>
      </c>
      <c r="AW2351" s="12" t="s">
        <v>37</v>
      </c>
      <c r="AX2351" s="12" t="s">
        <v>73</v>
      </c>
      <c r="AY2351" s="217" t="s">
        <v>238</v>
      </c>
    </row>
    <row r="2352" spans="2:65" s="13" customFormat="1" ht="13.5">
      <c r="B2352" s="218"/>
      <c r="C2352" s="219"/>
      <c r="D2352" s="208" t="s">
        <v>247</v>
      </c>
      <c r="E2352" s="230" t="s">
        <v>20</v>
      </c>
      <c r="F2352" s="231" t="s">
        <v>2242</v>
      </c>
      <c r="G2352" s="219"/>
      <c r="H2352" s="232">
        <v>44.335000000000001</v>
      </c>
      <c r="I2352" s="224"/>
      <c r="J2352" s="219"/>
      <c r="K2352" s="219"/>
      <c r="L2352" s="225"/>
      <c r="M2352" s="226"/>
      <c r="N2352" s="227"/>
      <c r="O2352" s="227"/>
      <c r="P2352" s="227"/>
      <c r="Q2352" s="227"/>
      <c r="R2352" s="227"/>
      <c r="S2352" s="227"/>
      <c r="T2352" s="228"/>
      <c r="AT2352" s="229" t="s">
        <v>247</v>
      </c>
      <c r="AU2352" s="229" t="s">
        <v>261</v>
      </c>
      <c r="AV2352" s="13" t="s">
        <v>81</v>
      </c>
      <c r="AW2352" s="13" t="s">
        <v>37</v>
      </c>
      <c r="AX2352" s="13" t="s">
        <v>73</v>
      </c>
      <c r="AY2352" s="229" t="s">
        <v>238</v>
      </c>
    </row>
    <row r="2353" spans="2:65" s="13" customFormat="1" ht="13.5">
      <c r="B2353" s="218"/>
      <c r="C2353" s="219"/>
      <c r="D2353" s="208" t="s">
        <v>247</v>
      </c>
      <c r="E2353" s="230" t="s">
        <v>20</v>
      </c>
      <c r="F2353" s="231" t="s">
        <v>2243</v>
      </c>
      <c r="G2353" s="219"/>
      <c r="H2353" s="232">
        <v>11.62</v>
      </c>
      <c r="I2353" s="224"/>
      <c r="J2353" s="219"/>
      <c r="K2353" s="219"/>
      <c r="L2353" s="225"/>
      <c r="M2353" s="226"/>
      <c r="N2353" s="227"/>
      <c r="O2353" s="227"/>
      <c r="P2353" s="227"/>
      <c r="Q2353" s="227"/>
      <c r="R2353" s="227"/>
      <c r="S2353" s="227"/>
      <c r="T2353" s="228"/>
      <c r="AT2353" s="229" t="s">
        <v>247</v>
      </c>
      <c r="AU2353" s="229" t="s">
        <v>261</v>
      </c>
      <c r="AV2353" s="13" t="s">
        <v>81</v>
      </c>
      <c r="AW2353" s="13" t="s">
        <v>37</v>
      </c>
      <c r="AX2353" s="13" t="s">
        <v>73</v>
      </c>
      <c r="AY2353" s="229" t="s">
        <v>238</v>
      </c>
    </row>
    <row r="2354" spans="2:65" s="12" customFormat="1" ht="13.5">
      <c r="B2354" s="206"/>
      <c r="C2354" s="207"/>
      <c r="D2354" s="208" t="s">
        <v>247</v>
      </c>
      <c r="E2354" s="209" t="s">
        <v>20</v>
      </c>
      <c r="F2354" s="210" t="s">
        <v>811</v>
      </c>
      <c r="G2354" s="207"/>
      <c r="H2354" s="211" t="s">
        <v>20</v>
      </c>
      <c r="I2354" s="212"/>
      <c r="J2354" s="207"/>
      <c r="K2354" s="207"/>
      <c r="L2354" s="213"/>
      <c r="M2354" s="214"/>
      <c r="N2354" s="215"/>
      <c r="O2354" s="215"/>
      <c r="P2354" s="215"/>
      <c r="Q2354" s="215"/>
      <c r="R2354" s="215"/>
      <c r="S2354" s="215"/>
      <c r="T2354" s="216"/>
      <c r="AT2354" s="217" t="s">
        <v>247</v>
      </c>
      <c r="AU2354" s="217" t="s">
        <v>261</v>
      </c>
      <c r="AV2354" s="12" t="s">
        <v>22</v>
      </c>
      <c r="AW2354" s="12" t="s">
        <v>37</v>
      </c>
      <c r="AX2354" s="12" t="s">
        <v>73</v>
      </c>
      <c r="AY2354" s="217" t="s">
        <v>238</v>
      </c>
    </row>
    <row r="2355" spans="2:65" s="12" customFormat="1" ht="13.5">
      <c r="B2355" s="206"/>
      <c r="C2355" s="207"/>
      <c r="D2355" s="208" t="s">
        <v>247</v>
      </c>
      <c r="E2355" s="209" t="s">
        <v>20</v>
      </c>
      <c r="F2355" s="210" t="s">
        <v>2244</v>
      </c>
      <c r="G2355" s="207"/>
      <c r="H2355" s="211" t="s">
        <v>20</v>
      </c>
      <c r="I2355" s="212"/>
      <c r="J2355" s="207"/>
      <c r="K2355" s="207"/>
      <c r="L2355" s="213"/>
      <c r="M2355" s="214"/>
      <c r="N2355" s="215"/>
      <c r="O2355" s="215"/>
      <c r="P2355" s="215"/>
      <c r="Q2355" s="215"/>
      <c r="R2355" s="215"/>
      <c r="S2355" s="215"/>
      <c r="T2355" s="216"/>
      <c r="AT2355" s="217" t="s">
        <v>247</v>
      </c>
      <c r="AU2355" s="217" t="s">
        <v>261</v>
      </c>
      <c r="AV2355" s="12" t="s">
        <v>22</v>
      </c>
      <c r="AW2355" s="12" t="s">
        <v>37</v>
      </c>
      <c r="AX2355" s="12" t="s">
        <v>73</v>
      </c>
      <c r="AY2355" s="217" t="s">
        <v>238</v>
      </c>
    </row>
    <row r="2356" spans="2:65" s="13" customFormat="1" ht="13.5">
      <c r="B2356" s="218"/>
      <c r="C2356" s="219"/>
      <c r="D2356" s="208" t="s">
        <v>247</v>
      </c>
      <c r="E2356" s="230" t="s">
        <v>20</v>
      </c>
      <c r="F2356" s="231" t="s">
        <v>2245</v>
      </c>
      <c r="G2356" s="219"/>
      <c r="H2356" s="232">
        <v>7.02</v>
      </c>
      <c r="I2356" s="224"/>
      <c r="J2356" s="219"/>
      <c r="K2356" s="219"/>
      <c r="L2356" s="225"/>
      <c r="M2356" s="226"/>
      <c r="N2356" s="227"/>
      <c r="O2356" s="227"/>
      <c r="P2356" s="227"/>
      <c r="Q2356" s="227"/>
      <c r="R2356" s="227"/>
      <c r="S2356" s="227"/>
      <c r="T2356" s="228"/>
      <c r="AT2356" s="229" t="s">
        <v>247</v>
      </c>
      <c r="AU2356" s="229" t="s">
        <v>261</v>
      </c>
      <c r="AV2356" s="13" t="s">
        <v>81</v>
      </c>
      <c r="AW2356" s="13" t="s">
        <v>37</v>
      </c>
      <c r="AX2356" s="13" t="s">
        <v>73</v>
      </c>
      <c r="AY2356" s="229" t="s">
        <v>238</v>
      </c>
    </row>
    <row r="2357" spans="2:65" s="13" customFormat="1" ht="13.5">
      <c r="B2357" s="218"/>
      <c r="C2357" s="219"/>
      <c r="D2357" s="208" t="s">
        <v>247</v>
      </c>
      <c r="E2357" s="230" t="s">
        <v>20</v>
      </c>
      <c r="F2357" s="231" t="s">
        <v>2246</v>
      </c>
      <c r="G2357" s="219"/>
      <c r="H2357" s="232">
        <v>13.3</v>
      </c>
      <c r="I2357" s="224"/>
      <c r="J2357" s="219"/>
      <c r="K2357" s="219"/>
      <c r="L2357" s="225"/>
      <c r="M2357" s="226"/>
      <c r="N2357" s="227"/>
      <c r="O2357" s="227"/>
      <c r="P2357" s="227"/>
      <c r="Q2357" s="227"/>
      <c r="R2357" s="227"/>
      <c r="S2357" s="227"/>
      <c r="T2357" s="228"/>
      <c r="AT2357" s="229" t="s">
        <v>247</v>
      </c>
      <c r="AU2357" s="229" t="s">
        <v>261</v>
      </c>
      <c r="AV2357" s="13" t="s">
        <v>81</v>
      </c>
      <c r="AW2357" s="13" t="s">
        <v>37</v>
      </c>
      <c r="AX2357" s="13" t="s">
        <v>73</v>
      </c>
      <c r="AY2357" s="229" t="s">
        <v>238</v>
      </c>
    </row>
    <row r="2358" spans="2:65" s="13" customFormat="1" ht="13.5">
      <c r="B2358" s="218"/>
      <c r="C2358" s="219"/>
      <c r="D2358" s="220" t="s">
        <v>247</v>
      </c>
      <c r="E2358" s="221" t="s">
        <v>20</v>
      </c>
      <c r="F2358" s="222" t="s">
        <v>2247</v>
      </c>
      <c r="G2358" s="219"/>
      <c r="H2358" s="223">
        <v>9</v>
      </c>
      <c r="I2358" s="224"/>
      <c r="J2358" s="219"/>
      <c r="K2358" s="219"/>
      <c r="L2358" s="225"/>
      <c r="M2358" s="226"/>
      <c r="N2358" s="227"/>
      <c r="O2358" s="227"/>
      <c r="P2358" s="227"/>
      <c r="Q2358" s="227"/>
      <c r="R2358" s="227"/>
      <c r="S2358" s="227"/>
      <c r="T2358" s="228"/>
      <c r="AT2358" s="229" t="s">
        <v>247</v>
      </c>
      <c r="AU2358" s="229" t="s">
        <v>261</v>
      </c>
      <c r="AV2358" s="13" t="s">
        <v>81</v>
      </c>
      <c r="AW2358" s="13" t="s">
        <v>37</v>
      </c>
      <c r="AX2358" s="13" t="s">
        <v>73</v>
      </c>
      <c r="AY2358" s="229" t="s">
        <v>238</v>
      </c>
    </row>
    <row r="2359" spans="2:65" s="1" customFormat="1" ht="31.5" customHeight="1">
      <c r="B2359" s="35"/>
      <c r="C2359" s="194" t="s">
        <v>2248</v>
      </c>
      <c r="D2359" s="194" t="s">
        <v>240</v>
      </c>
      <c r="E2359" s="195" t="s">
        <v>2249</v>
      </c>
      <c r="F2359" s="196" t="s">
        <v>2250</v>
      </c>
      <c r="G2359" s="197" t="s">
        <v>375</v>
      </c>
      <c r="H2359" s="198">
        <v>97.775000000000006</v>
      </c>
      <c r="I2359" s="199"/>
      <c r="J2359" s="200">
        <f>ROUND(I2359*H2359,2)</f>
        <v>0</v>
      </c>
      <c r="K2359" s="196" t="s">
        <v>20</v>
      </c>
      <c r="L2359" s="55"/>
      <c r="M2359" s="201" t="s">
        <v>20</v>
      </c>
      <c r="N2359" s="202" t="s">
        <v>44</v>
      </c>
      <c r="O2359" s="36"/>
      <c r="P2359" s="203">
        <f>O2359*H2359</f>
        <v>0</v>
      </c>
      <c r="Q2359" s="203">
        <v>0.19</v>
      </c>
      <c r="R2359" s="203">
        <f>Q2359*H2359</f>
        <v>18.577250000000003</v>
      </c>
      <c r="S2359" s="203">
        <v>0</v>
      </c>
      <c r="T2359" s="204">
        <f>S2359*H2359</f>
        <v>0</v>
      </c>
      <c r="AR2359" s="18" t="s">
        <v>245</v>
      </c>
      <c r="AT2359" s="18" t="s">
        <v>240</v>
      </c>
      <c r="AU2359" s="18" t="s">
        <v>261</v>
      </c>
      <c r="AY2359" s="18" t="s">
        <v>238</v>
      </c>
      <c r="BE2359" s="205">
        <f>IF(N2359="základní",J2359,0)</f>
        <v>0</v>
      </c>
      <c r="BF2359" s="205">
        <f>IF(N2359="snížená",J2359,0)</f>
        <v>0</v>
      </c>
      <c r="BG2359" s="205">
        <f>IF(N2359="zákl. přenesená",J2359,0)</f>
        <v>0</v>
      </c>
      <c r="BH2359" s="205">
        <f>IF(N2359="sníž. přenesená",J2359,0)</f>
        <v>0</v>
      </c>
      <c r="BI2359" s="205">
        <f>IF(N2359="nulová",J2359,0)</f>
        <v>0</v>
      </c>
      <c r="BJ2359" s="18" t="s">
        <v>22</v>
      </c>
      <c r="BK2359" s="205">
        <f>ROUND(I2359*H2359,2)</f>
        <v>0</v>
      </c>
      <c r="BL2359" s="18" t="s">
        <v>245</v>
      </c>
      <c r="BM2359" s="18" t="s">
        <v>2251</v>
      </c>
    </row>
    <row r="2360" spans="2:65" s="12" customFormat="1" ht="27">
      <c r="B2360" s="206"/>
      <c r="C2360" s="207"/>
      <c r="D2360" s="208" t="s">
        <v>247</v>
      </c>
      <c r="E2360" s="209" t="s">
        <v>20</v>
      </c>
      <c r="F2360" s="210" t="s">
        <v>2252</v>
      </c>
      <c r="G2360" s="207"/>
      <c r="H2360" s="211" t="s">
        <v>20</v>
      </c>
      <c r="I2360" s="212"/>
      <c r="J2360" s="207"/>
      <c r="K2360" s="207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247</v>
      </c>
      <c r="AU2360" s="217" t="s">
        <v>261</v>
      </c>
      <c r="AV2360" s="12" t="s">
        <v>22</v>
      </c>
      <c r="AW2360" s="12" t="s">
        <v>37</v>
      </c>
      <c r="AX2360" s="12" t="s">
        <v>73</v>
      </c>
      <c r="AY2360" s="217" t="s">
        <v>238</v>
      </c>
    </row>
    <row r="2361" spans="2:65" s="12" customFormat="1" ht="13.5">
      <c r="B2361" s="206"/>
      <c r="C2361" s="207"/>
      <c r="D2361" s="208" t="s">
        <v>247</v>
      </c>
      <c r="E2361" s="209" t="s">
        <v>20</v>
      </c>
      <c r="F2361" s="210" t="s">
        <v>249</v>
      </c>
      <c r="G2361" s="207"/>
      <c r="H2361" s="211" t="s">
        <v>20</v>
      </c>
      <c r="I2361" s="212"/>
      <c r="J2361" s="207"/>
      <c r="K2361" s="207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247</v>
      </c>
      <c r="AU2361" s="217" t="s">
        <v>261</v>
      </c>
      <c r="AV2361" s="12" t="s">
        <v>22</v>
      </c>
      <c r="AW2361" s="12" t="s">
        <v>37</v>
      </c>
      <c r="AX2361" s="12" t="s">
        <v>73</v>
      </c>
      <c r="AY2361" s="217" t="s">
        <v>238</v>
      </c>
    </row>
    <row r="2362" spans="2:65" s="12" customFormat="1" ht="13.5">
      <c r="B2362" s="206"/>
      <c r="C2362" s="207"/>
      <c r="D2362" s="208" t="s">
        <v>247</v>
      </c>
      <c r="E2362" s="209" t="s">
        <v>20</v>
      </c>
      <c r="F2362" s="210" t="s">
        <v>2253</v>
      </c>
      <c r="G2362" s="207"/>
      <c r="H2362" s="211" t="s">
        <v>20</v>
      </c>
      <c r="I2362" s="212"/>
      <c r="J2362" s="207"/>
      <c r="K2362" s="207"/>
      <c r="L2362" s="213"/>
      <c r="M2362" s="214"/>
      <c r="N2362" s="215"/>
      <c r="O2362" s="215"/>
      <c r="P2362" s="215"/>
      <c r="Q2362" s="215"/>
      <c r="R2362" s="215"/>
      <c r="S2362" s="215"/>
      <c r="T2362" s="216"/>
      <c r="AT2362" s="217" t="s">
        <v>247</v>
      </c>
      <c r="AU2362" s="217" t="s">
        <v>261</v>
      </c>
      <c r="AV2362" s="12" t="s">
        <v>22</v>
      </c>
      <c r="AW2362" s="12" t="s">
        <v>37</v>
      </c>
      <c r="AX2362" s="12" t="s">
        <v>73</v>
      </c>
      <c r="AY2362" s="217" t="s">
        <v>238</v>
      </c>
    </row>
    <row r="2363" spans="2:65" s="12" customFormat="1" ht="13.5">
      <c r="B2363" s="206"/>
      <c r="C2363" s="207"/>
      <c r="D2363" s="208" t="s">
        <v>247</v>
      </c>
      <c r="E2363" s="209" t="s">
        <v>20</v>
      </c>
      <c r="F2363" s="210" t="s">
        <v>811</v>
      </c>
      <c r="G2363" s="207"/>
      <c r="H2363" s="211" t="s">
        <v>20</v>
      </c>
      <c r="I2363" s="212"/>
      <c r="J2363" s="207"/>
      <c r="K2363" s="207"/>
      <c r="L2363" s="213"/>
      <c r="M2363" s="214"/>
      <c r="N2363" s="215"/>
      <c r="O2363" s="215"/>
      <c r="P2363" s="215"/>
      <c r="Q2363" s="215"/>
      <c r="R2363" s="215"/>
      <c r="S2363" s="215"/>
      <c r="T2363" s="216"/>
      <c r="AT2363" s="217" t="s">
        <v>247</v>
      </c>
      <c r="AU2363" s="217" t="s">
        <v>261</v>
      </c>
      <c r="AV2363" s="12" t="s">
        <v>22</v>
      </c>
      <c r="AW2363" s="12" t="s">
        <v>37</v>
      </c>
      <c r="AX2363" s="12" t="s">
        <v>73</v>
      </c>
      <c r="AY2363" s="217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2254</v>
      </c>
      <c r="G2364" s="219"/>
      <c r="H2364" s="232">
        <v>7.1550000000000002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2255</v>
      </c>
      <c r="G2365" s="219"/>
      <c r="H2365" s="232">
        <v>16.78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2256</v>
      </c>
      <c r="G2366" s="219"/>
      <c r="H2366" s="232">
        <v>7.61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2257</v>
      </c>
      <c r="G2367" s="219"/>
      <c r="H2367" s="232">
        <v>4.5599999999999996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08" t="s">
        <v>247</v>
      </c>
      <c r="E2368" s="230" t="s">
        <v>20</v>
      </c>
      <c r="F2368" s="231" t="s">
        <v>2258</v>
      </c>
      <c r="G2368" s="219"/>
      <c r="H2368" s="232">
        <v>29.17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65" s="13" customFormat="1" ht="13.5">
      <c r="B2369" s="218"/>
      <c r="C2369" s="219"/>
      <c r="D2369" s="208" t="s">
        <v>247</v>
      </c>
      <c r="E2369" s="230" t="s">
        <v>20</v>
      </c>
      <c r="F2369" s="231" t="s">
        <v>2259</v>
      </c>
      <c r="G2369" s="219"/>
      <c r="H2369" s="232">
        <v>16.98</v>
      </c>
      <c r="I2369" s="224"/>
      <c r="J2369" s="219"/>
      <c r="K2369" s="219"/>
      <c r="L2369" s="225"/>
      <c r="M2369" s="226"/>
      <c r="N2369" s="227"/>
      <c r="O2369" s="227"/>
      <c r="P2369" s="227"/>
      <c r="Q2369" s="227"/>
      <c r="R2369" s="227"/>
      <c r="S2369" s="227"/>
      <c r="T2369" s="228"/>
      <c r="AT2369" s="229" t="s">
        <v>247</v>
      </c>
      <c r="AU2369" s="229" t="s">
        <v>261</v>
      </c>
      <c r="AV2369" s="13" t="s">
        <v>81</v>
      </c>
      <c r="AW2369" s="13" t="s">
        <v>37</v>
      </c>
      <c r="AX2369" s="13" t="s">
        <v>73</v>
      </c>
      <c r="AY2369" s="229" t="s">
        <v>238</v>
      </c>
    </row>
    <row r="2370" spans="2:65" s="13" customFormat="1" ht="13.5">
      <c r="B2370" s="218"/>
      <c r="C2370" s="219"/>
      <c r="D2370" s="220" t="s">
        <v>247</v>
      </c>
      <c r="E2370" s="221" t="s">
        <v>20</v>
      </c>
      <c r="F2370" s="222" t="s">
        <v>2260</v>
      </c>
      <c r="G2370" s="219"/>
      <c r="H2370" s="223">
        <v>15.52</v>
      </c>
      <c r="I2370" s="224"/>
      <c r="J2370" s="219"/>
      <c r="K2370" s="219"/>
      <c r="L2370" s="225"/>
      <c r="M2370" s="226"/>
      <c r="N2370" s="227"/>
      <c r="O2370" s="227"/>
      <c r="P2370" s="227"/>
      <c r="Q2370" s="227"/>
      <c r="R2370" s="227"/>
      <c r="S2370" s="227"/>
      <c r="T2370" s="228"/>
      <c r="AT2370" s="229" t="s">
        <v>247</v>
      </c>
      <c r="AU2370" s="229" t="s">
        <v>261</v>
      </c>
      <c r="AV2370" s="13" t="s">
        <v>81</v>
      </c>
      <c r="AW2370" s="13" t="s">
        <v>37</v>
      </c>
      <c r="AX2370" s="13" t="s">
        <v>73</v>
      </c>
      <c r="AY2370" s="229" t="s">
        <v>238</v>
      </c>
    </row>
    <row r="2371" spans="2:65" s="1" customFormat="1" ht="31.5" customHeight="1">
      <c r="B2371" s="35"/>
      <c r="C2371" s="194" t="s">
        <v>2261</v>
      </c>
      <c r="D2371" s="194" t="s">
        <v>240</v>
      </c>
      <c r="E2371" s="195" t="s">
        <v>2262</v>
      </c>
      <c r="F2371" s="196" t="s">
        <v>2263</v>
      </c>
      <c r="G2371" s="197" t="s">
        <v>375</v>
      </c>
      <c r="H2371" s="198">
        <v>250.065</v>
      </c>
      <c r="I2371" s="199"/>
      <c r="J2371" s="200">
        <f>ROUND(I2371*H2371,2)</f>
        <v>0</v>
      </c>
      <c r="K2371" s="196" t="s">
        <v>20</v>
      </c>
      <c r="L2371" s="55"/>
      <c r="M2371" s="201" t="s">
        <v>20</v>
      </c>
      <c r="N2371" s="202" t="s">
        <v>44</v>
      </c>
      <c r="O2371" s="36"/>
      <c r="P2371" s="203">
        <f>O2371*H2371</f>
        <v>0</v>
      </c>
      <c r="Q2371" s="203">
        <v>0.193</v>
      </c>
      <c r="R2371" s="203">
        <f>Q2371*H2371</f>
        <v>48.262545000000003</v>
      </c>
      <c r="S2371" s="203">
        <v>0</v>
      </c>
      <c r="T2371" s="204">
        <f>S2371*H2371</f>
        <v>0</v>
      </c>
      <c r="AR2371" s="18" t="s">
        <v>245</v>
      </c>
      <c r="AT2371" s="18" t="s">
        <v>240</v>
      </c>
      <c r="AU2371" s="18" t="s">
        <v>261</v>
      </c>
      <c r="AY2371" s="18" t="s">
        <v>238</v>
      </c>
      <c r="BE2371" s="205">
        <f>IF(N2371="základní",J2371,0)</f>
        <v>0</v>
      </c>
      <c r="BF2371" s="205">
        <f>IF(N2371="snížená",J2371,0)</f>
        <v>0</v>
      </c>
      <c r="BG2371" s="205">
        <f>IF(N2371="zákl. přenesená",J2371,0)</f>
        <v>0</v>
      </c>
      <c r="BH2371" s="205">
        <f>IF(N2371="sníž. přenesená",J2371,0)</f>
        <v>0</v>
      </c>
      <c r="BI2371" s="205">
        <f>IF(N2371="nulová",J2371,0)</f>
        <v>0</v>
      </c>
      <c r="BJ2371" s="18" t="s">
        <v>22</v>
      </c>
      <c r="BK2371" s="205">
        <f>ROUND(I2371*H2371,2)</f>
        <v>0</v>
      </c>
      <c r="BL2371" s="18" t="s">
        <v>245</v>
      </c>
      <c r="BM2371" s="18" t="s">
        <v>2264</v>
      </c>
    </row>
    <row r="2372" spans="2:65" s="12" customFormat="1" ht="27">
      <c r="B2372" s="206"/>
      <c r="C2372" s="207"/>
      <c r="D2372" s="208" t="s">
        <v>247</v>
      </c>
      <c r="E2372" s="209" t="s">
        <v>20</v>
      </c>
      <c r="F2372" s="210" t="s">
        <v>2170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65" s="12" customFormat="1" ht="13.5">
      <c r="B2373" s="206"/>
      <c r="C2373" s="207"/>
      <c r="D2373" s="208" t="s">
        <v>247</v>
      </c>
      <c r="E2373" s="209" t="s">
        <v>20</v>
      </c>
      <c r="F2373" s="210" t="s">
        <v>249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65" s="12" customFormat="1" ht="13.5">
      <c r="B2374" s="206"/>
      <c r="C2374" s="207"/>
      <c r="D2374" s="208" t="s">
        <v>247</v>
      </c>
      <c r="E2374" s="209" t="s">
        <v>20</v>
      </c>
      <c r="F2374" s="210" t="s">
        <v>2265</v>
      </c>
      <c r="G2374" s="207"/>
      <c r="H2374" s="211" t="s">
        <v>20</v>
      </c>
      <c r="I2374" s="212"/>
      <c r="J2374" s="207"/>
      <c r="K2374" s="207"/>
      <c r="L2374" s="213"/>
      <c r="M2374" s="214"/>
      <c r="N2374" s="215"/>
      <c r="O2374" s="215"/>
      <c r="P2374" s="215"/>
      <c r="Q2374" s="215"/>
      <c r="R2374" s="215"/>
      <c r="S2374" s="215"/>
      <c r="T2374" s="216"/>
      <c r="AT2374" s="217" t="s">
        <v>247</v>
      </c>
      <c r="AU2374" s="217" t="s">
        <v>261</v>
      </c>
      <c r="AV2374" s="12" t="s">
        <v>22</v>
      </c>
      <c r="AW2374" s="12" t="s">
        <v>37</v>
      </c>
      <c r="AX2374" s="12" t="s">
        <v>73</v>
      </c>
      <c r="AY2374" s="217" t="s">
        <v>238</v>
      </c>
    </row>
    <row r="2375" spans="2:65" s="12" customFormat="1" ht="13.5">
      <c r="B2375" s="206"/>
      <c r="C2375" s="207"/>
      <c r="D2375" s="208" t="s">
        <v>247</v>
      </c>
      <c r="E2375" s="209" t="s">
        <v>20</v>
      </c>
      <c r="F2375" s="210" t="s">
        <v>692</v>
      </c>
      <c r="G2375" s="207"/>
      <c r="H2375" s="211" t="s">
        <v>20</v>
      </c>
      <c r="I2375" s="212"/>
      <c r="J2375" s="207"/>
      <c r="K2375" s="207"/>
      <c r="L2375" s="213"/>
      <c r="M2375" s="214"/>
      <c r="N2375" s="215"/>
      <c r="O2375" s="215"/>
      <c r="P2375" s="215"/>
      <c r="Q2375" s="215"/>
      <c r="R2375" s="215"/>
      <c r="S2375" s="215"/>
      <c r="T2375" s="216"/>
      <c r="AT2375" s="217" t="s">
        <v>247</v>
      </c>
      <c r="AU2375" s="217" t="s">
        <v>261</v>
      </c>
      <c r="AV2375" s="12" t="s">
        <v>22</v>
      </c>
      <c r="AW2375" s="12" t="s">
        <v>37</v>
      </c>
      <c r="AX2375" s="12" t="s">
        <v>73</v>
      </c>
      <c r="AY2375" s="217" t="s">
        <v>238</v>
      </c>
    </row>
    <row r="2376" spans="2:65" s="13" customFormat="1" ht="13.5">
      <c r="B2376" s="218"/>
      <c r="C2376" s="219"/>
      <c r="D2376" s="208" t="s">
        <v>247</v>
      </c>
      <c r="E2376" s="230" t="s">
        <v>20</v>
      </c>
      <c r="F2376" s="231" t="s">
        <v>2266</v>
      </c>
      <c r="G2376" s="219"/>
      <c r="H2376" s="232">
        <v>9.27</v>
      </c>
      <c r="I2376" s="224"/>
      <c r="J2376" s="219"/>
      <c r="K2376" s="219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247</v>
      </c>
      <c r="AU2376" s="229" t="s">
        <v>261</v>
      </c>
      <c r="AV2376" s="13" t="s">
        <v>81</v>
      </c>
      <c r="AW2376" s="13" t="s">
        <v>37</v>
      </c>
      <c r="AX2376" s="13" t="s">
        <v>73</v>
      </c>
      <c r="AY2376" s="229" t="s">
        <v>238</v>
      </c>
    </row>
    <row r="2377" spans="2:65" s="13" customFormat="1" ht="13.5">
      <c r="B2377" s="218"/>
      <c r="C2377" s="219"/>
      <c r="D2377" s="208" t="s">
        <v>247</v>
      </c>
      <c r="E2377" s="230" t="s">
        <v>20</v>
      </c>
      <c r="F2377" s="231" t="s">
        <v>2267</v>
      </c>
      <c r="G2377" s="219"/>
      <c r="H2377" s="232">
        <v>1.635</v>
      </c>
      <c r="I2377" s="224"/>
      <c r="J2377" s="219"/>
      <c r="K2377" s="219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247</v>
      </c>
      <c r="AU2377" s="229" t="s">
        <v>261</v>
      </c>
      <c r="AV2377" s="13" t="s">
        <v>81</v>
      </c>
      <c r="AW2377" s="13" t="s">
        <v>37</v>
      </c>
      <c r="AX2377" s="13" t="s">
        <v>73</v>
      </c>
      <c r="AY2377" s="229" t="s">
        <v>238</v>
      </c>
    </row>
    <row r="2378" spans="2:65" s="13" customFormat="1" ht="13.5">
      <c r="B2378" s="218"/>
      <c r="C2378" s="219"/>
      <c r="D2378" s="208" t="s">
        <v>247</v>
      </c>
      <c r="E2378" s="230" t="s">
        <v>20</v>
      </c>
      <c r="F2378" s="231" t="s">
        <v>2268</v>
      </c>
      <c r="G2378" s="219"/>
      <c r="H2378" s="232">
        <v>1.635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65" s="13" customFormat="1" ht="13.5">
      <c r="B2379" s="218"/>
      <c r="C2379" s="219"/>
      <c r="D2379" s="208" t="s">
        <v>247</v>
      </c>
      <c r="E2379" s="230" t="s">
        <v>20</v>
      </c>
      <c r="F2379" s="231" t="s">
        <v>2269</v>
      </c>
      <c r="G2379" s="219"/>
      <c r="H2379" s="232">
        <v>6.27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65" s="13" customFormat="1" ht="13.5">
      <c r="B2380" s="218"/>
      <c r="C2380" s="219"/>
      <c r="D2380" s="208" t="s">
        <v>247</v>
      </c>
      <c r="E2380" s="230" t="s">
        <v>20</v>
      </c>
      <c r="F2380" s="231" t="s">
        <v>2270</v>
      </c>
      <c r="G2380" s="219"/>
      <c r="H2380" s="232">
        <v>3.37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65" s="13" customFormat="1" ht="13.5">
      <c r="B2381" s="218"/>
      <c r="C2381" s="219"/>
      <c r="D2381" s="208" t="s">
        <v>247</v>
      </c>
      <c r="E2381" s="230" t="s">
        <v>20</v>
      </c>
      <c r="F2381" s="231" t="s">
        <v>2271</v>
      </c>
      <c r="G2381" s="219"/>
      <c r="H2381" s="232">
        <v>3.37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65" s="13" customFormat="1" ht="13.5">
      <c r="B2382" s="218"/>
      <c r="C2382" s="219"/>
      <c r="D2382" s="208" t="s">
        <v>247</v>
      </c>
      <c r="E2382" s="230" t="s">
        <v>20</v>
      </c>
      <c r="F2382" s="231" t="s">
        <v>2272</v>
      </c>
      <c r="G2382" s="219"/>
      <c r="H2382" s="232">
        <v>9.89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65" s="13" customFormat="1" ht="13.5">
      <c r="B2383" s="218"/>
      <c r="C2383" s="219"/>
      <c r="D2383" s="208" t="s">
        <v>247</v>
      </c>
      <c r="E2383" s="230" t="s">
        <v>20</v>
      </c>
      <c r="F2383" s="231" t="s">
        <v>2273</v>
      </c>
      <c r="G2383" s="219"/>
      <c r="H2383" s="232">
        <v>3.43</v>
      </c>
      <c r="I2383" s="224"/>
      <c r="J2383" s="219"/>
      <c r="K2383" s="219"/>
      <c r="L2383" s="225"/>
      <c r="M2383" s="226"/>
      <c r="N2383" s="227"/>
      <c r="O2383" s="227"/>
      <c r="P2383" s="227"/>
      <c r="Q2383" s="227"/>
      <c r="R2383" s="227"/>
      <c r="S2383" s="227"/>
      <c r="T2383" s="228"/>
      <c r="AT2383" s="229" t="s">
        <v>247</v>
      </c>
      <c r="AU2383" s="229" t="s">
        <v>261</v>
      </c>
      <c r="AV2383" s="13" t="s">
        <v>81</v>
      </c>
      <c r="AW2383" s="13" t="s">
        <v>37</v>
      </c>
      <c r="AX2383" s="13" t="s">
        <v>73</v>
      </c>
      <c r="AY2383" s="229" t="s">
        <v>238</v>
      </c>
    </row>
    <row r="2384" spans="2:65" s="13" customFormat="1" ht="13.5">
      <c r="B2384" s="218"/>
      <c r="C2384" s="219"/>
      <c r="D2384" s="208" t="s">
        <v>247</v>
      </c>
      <c r="E2384" s="230" t="s">
        <v>20</v>
      </c>
      <c r="F2384" s="231" t="s">
        <v>2274</v>
      </c>
      <c r="G2384" s="219"/>
      <c r="H2384" s="232">
        <v>6.0149999999999997</v>
      </c>
      <c r="I2384" s="224"/>
      <c r="J2384" s="219"/>
      <c r="K2384" s="219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247</v>
      </c>
      <c r="AU2384" s="229" t="s">
        <v>261</v>
      </c>
      <c r="AV2384" s="13" t="s">
        <v>81</v>
      </c>
      <c r="AW2384" s="13" t="s">
        <v>37</v>
      </c>
      <c r="AX2384" s="13" t="s">
        <v>73</v>
      </c>
      <c r="AY2384" s="229" t="s">
        <v>238</v>
      </c>
    </row>
    <row r="2385" spans="2:51" s="12" customFormat="1" ht="13.5">
      <c r="B2385" s="206"/>
      <c r="C2385" s="207"/>
      <c r="D2385" s="208" t="s">
        <v>247</v>
      </c>
      <c r="E2385" s="209" t="s">
        <v>20</v>
      </c>
      <c r="F2385" s="210" t="s">
        <v>2275</v>
      </c>
      <c r="G2385" s="207"/>
      <c r="H2385" s="211" t="s">
        <v>20</v>
      </c>
      <c r="I2385" s="212"/>
      <c r="J2385" s="207"/>
      <c r="K2385" s="207"/>
      <c r="L2385" s="213"/>
      <c r="M2385" s="214"/>
      <c r="N2385" s="215"/>
      <c r="O2385" s="215"/>
      <c r="P2385" s="215"/>
      <c r="Q2385" s="215"/>
      <c r="R2385" s="215"/>
      <c r="S2385" s="215"/>
      <c r="T2385" s="216"/>
      <c r="AT2385" s="217" t="s">
        <v>247</v>
      </c>
      <c r="AU2385" s="217" t="s">
        <v>261</v>
      </c>
      <c r="AV2385" s="12" t="s">
        <v>22</v>
      </c>
      <c r="AW2385" s="12" t="s">
        <v>37</v>
      </c>
      <c r="AX2385" s="12" t="s">
        <v>73</v>
      </c>
      <c r="AY2385" s="217" t="s">
        <v>238</v>
      </c>
    </row>
    <row r="2386" spans="2:51" s="12" customFormat="1" ht="13.5">
      <c r="B2386" s="206"/>
      <c r="C2386" s="207"/>
      <c r="D2386" s="208" t="s">
        <v>247</v>
      </c>
      <c r="E2386" s="209" t="s">
        <v>20</v>
      </c>
      <c r="F2386" s="210" t="s">
        <v>811</v>
      </c>
      <c r="G2386" s="207"/>
      <c r="H2386" s="211" t="s">
        <v>20</v>
      </c>
      <c r="I2386" s="212"/>
      <c r="J2386" s="207"/>
      <c r="K2386" s="207"/>
      <c r="L2386" s="213"/>
      <c r="M2386" s="214"/>
      <c r="N2386" s="215"/>
      <c r="O2386" s="215"/>
      <c r="P2386" s="215"/>
      <c r="Q2386" s="215"/>
      <c r="R2386" s="215"/>
      <c r="S2386" s="215"/>
      <c r="T2386" s="216"/>
      <c r="AT2386" s="217" t="s">
        <v>247</v>
      </c>
      <c r="AU2386" s="217" t="s">
        <v>261</v>
      </c>
      <c r="AV2386" s="12" t="s">
        <v>22</v>
      </c>
      <c r="AW2386" s="12" t="s">
        <v>37</v>
      </c>
      <c r="AX2386" s="12" t="s">
        <v>73</v>
      </c>
      <c r="AY2386" s="217" t="s">
        <v>238</v>
      </c>
    </row>
    <row r="2387" spans="2:51" s="13" customFormat="1" ht="13.5">
      <c r="B2387" s="218"/>
      <c r="C2387" s="219"/>
      <c r="D2387" s="208" t="s">
        <v>247</v>
      </c>
      <c r="E2387" s="230" t="s">
        <v>20</v>
      </c>
      <c r="F2387" s="231" t="s">
        <v>2276</v>
      </c>
      <c r="G2387" s="219"/>
      <c r="H2387" s="232">
        <v>6.37</v>
      </c>
      <c r="I2387" s="224"/>
      <c r="J2387" s="219"/>
      <c r="K2387" s="219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247</v>
      </c>
      <c r="AU2387" s="229" t="s">
        <v>261</v>
      </c>
      <c r="AV2387" s="13" t="s">
        <v>81</v>
      </c>
      <c r="AW2387" s="13" t="s">
        <v>37</v>
      </c>
      <c r="AX2387" s="13" t="s">
        <v>73</v>
      </c>
      <c r="AY2387" s="229" t="s">
        <v>238</v>
      </c>
    </row>
    <row r="2388" spans="2:51" s="13" customFormat="1" ht="13.5">
      <c r="B2388" s="218"/>
      <c r="C2388" s="219"/>
      <c r="D2388" s="208" t="s">
        <v>247</v>
      </c>
      <c r="E2388" s="230" t="s">
        <v>20</v>
      </c>
      <c r="F2388" s="231" t="s">
        <v>2277</v>
      </c>
      <c r="G2388" s="219"/>
      <c r="H2388" s="232">
        <v>5.32</v>
      </c>
      <c r="I2388" s="224"/>
      <c r="J2388" s="219"/>
      <c r="K2388" s="219"/>
      <c r="L2388" s="225"/>
      <c r="M2388" s="226"/>
      <c r="N2388" s="227"/>
      <c r="O2388" s="227"/>
      <c r="P2388" s="227"/>
      <c r="Q2388" s="227"/>
      <c r="R2388" s="227"/>
      <c r="S2388" s="227"/>
      <c r="T2388" s="228"/>
      <c r="AT2388" s="229" t="s">
        <v>247</v>
      </c>
      <c r="AU2388" s="229" t="s">
        <v>261</v>
      </c>
      <c r="AV2388" s="13" t="s">
        <v>81</v>
      </c>
      <c r="AW2388" s="13" t="s">
        <v>37</v>
      </c>
      <c r="AX2388" s="13" t="s">
        <v>73</v>
      </c>
      <c r="AY2388" s="229" t="s">
        <v>238</v>
      </c>
    </row>
    <row r="2389" spans="2:51" s="13" customFormat="1" ht="13.5">
      <c r="B2389" s="218"/>
      <c r="C2389" s="219"/>
      <c r="D2389" s="208" t="s">
        <v>247</v>
      </c>
      <c r="E2389" s="230" t="s">
        <v>20</v>
      </c>
      <c r="F2389" s="231" t="s">
        <v>2278</v>
      </c>
      <c r="G2389" s="219"/>
      <c r="H2389" s="232">
        <v>16.045000000000002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51" s="13" customFormat="1" ht="13.5">
      <c r="B2390" s="218"/>
      <c r="C2390" s="219"/>
      <c r="D2390" s="208" t="s">
        <v>247</v>
      </c>
      <c r="E2390" s="230" t="s">
        <v>20</v>
      </c>
      <c r="F2390" s="231" t="s">
        <v>2279</v>
      </c>
      <c r="G2390" s="219"/>
      <c r="H2390" s="232">
        <v>16.675000000000001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51" s="13" customFormat="1" ht="13.5">
      <c r="B2391" s="218"/>
      <c r="C2391" s="219"/>
      <c r="D2391" s="208" t="s">
        <v>247</v>
      </c>
      <c r="E2391" s="230" t="s">
        <v>20</v>
      </c>
      <c r="F2391" s="231" t="s">
        <v>2280</v>
      </c>
      <c r="G2391" s="219"/>
      <c r="H2391" s="232">
        <v>18.635000000000002</v>
      </c>
      <c r="I2391" s="224"/>
      <c r="J2391" s="219"/>
      <c r="K2391" s="219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247</v>
      </c>
      <c r="AU2391" s="229" t="s">
        <v>261</v>
      </c>
      <c r="AV2391" s="13" t="s">
        <v>81</v>
      </c>
      <c r="AW2391" s="13" t="s">
        <v>37</v>
      </c>
      <c r="AX2391" s="13" t="s">
        <v>73</v>
      </c>
      <c r="AY2391" s="229" t="s">
        <v>238</v>
      </c>
    </row>
    <row r="2392" spans="2:51" s="13" customFormat="1" ht="13.5">
      <c r="B2392" s="218"/>
      <c r="C2392" s="219"/>
      <c r="D2392" s="208" t="s">
        <v>247</v>
      </c>
      <c r="E2392" s="230" t="s">
        <v>20</v>
      </c>
      <c r="F2392" s="231" t="s">
        <v>2281</v>
      </c>
      <c r="G2392" s="219"/>
      <c r="H2392" s="232">
        <v>9.34</v>
      </c>
      <c r="I2392" s="224"/>
      <c r="J2392" s="219"/>
      <c r="K2392" s="219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247</v>
      </c>
      <c r="AU2392" s="229" t="s">
        <v>261</v>
      </c>
      <c r="AV2392" s="13" t="s">
        <v>81</v>
      </c>
      <c r="AW2392" s="13" t="s">
        <v>37</v>
      </c>
      <c r="AX2392" s="13" t="s">
        <v>73</v>
      </c>
      <c r="AY2392" s="229" t="s">
        <v>238</v>
      </c>
    </row>
    <row r="2393" spans="2:51" s="13" customFormat="1" ht="13.5">
      <c r="B2393" s="218"/>
      <c r="C2393" s="219"/>
      <c r="D2393" s="208" t="s">
        <v>247</v>
      </c>
      <c r="E2393" s="230" t="s">
        <v>20</v>
      </c>
      <c r="F2393" s="231" t="s">
        <v>2282</v>
      </c>
      <c r="G2393" s="219"/>
      <c r="H2393" s="232">
        <v>5.5949999999999998</v>
      </c>
      <c r="I2393" s="224"/>
      <c r="J2393" s="219"/>
      <c r="K2393" s="219"/>
      <c r="L2393" s="225"/>
      <c r="M2393" s="226"/>
      <c r="N2393" s="227"/>
      <c r="O2393" s="227"/>
      <c r="P2393" s="227"/>
      <c r="Q2393" s="227"/>
      <c r="R2393" s="227"/>
      <c r="S2393" s="227"/>
      <c r="T2393" s="228"/>
      <c r="AT2393" s="229" t="s">
        <v>247</v>
      </c>
      <c r="AU2393" s="229" t="s">
        <v>261</v>
      </c>
      <c r="AV2393" s="13" t="s">
        <v>81</v>
      </c>
      <c r="AW2393" s="13" t="s">
        <v>37</v>
      </c>
      <c r="AX2393" s="13" t="s">
        <v>73</v>
      </c>
      <c r="AY2393" s="229" t="s">
        <v>238</v>
      </c>
    </row>
    <row r="2394" spans="2:51" s="13" customFormat="1" ht="13.5">
      <c r="B2394" s="218"/>
      <c r="C2394" s="219"/>
      <c r="D2394" s="208" t="s">
        <v>247</v>
      </c>
      <c r="E2394" s="230" t="s">
        <v>20</v>
      </c>
      <c r="F2394" s="231" t="s">
        <v>2283</v>
      </c>
      <c r="G2394" s="219"/>
      <c r="H2394" s="232">
        <v>5.52</v>
      </c>
      <c r="I2394" s="224"/>
      <c r="J2394" s="219"/>
      <c r="K2394" s="219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247</v>
      </c>
      <c r="AU2394" s="229" t="s">
        <v>261</v>
      </c>
      <c r="AV2394" s="13" t="s">
        <v>81</v>
      </c>
      <c r="AW2394" s="13" t="s">
        <v>37</v>
      </c>
      <c r="AX2394" s="13" t="s">
        <v>73</v>
      </c>
      <c r="AY2394" s="229" t="s">
        <v>238</v>
      </c>
    </row>
    <row r="2395" spans="2:51" s="13" customFormat="1" ht="13.5">
      <c r="B2395" s="218"/>
      <c r="C2395" s="219"/>
      <c r="D2395" s="208" t="s">
        <v>247</v>
      </c>
      <c r="E2395" s="230" t="s">
        <v>20</v>
      </c>
      <c r="F2395" s="231" t="s">
        <v>2284</v>
      </c>
      <c r="G2395" s="219"/>
      <c r="H2395" s="232">
        <v>9.34</v>
      </c>
      <c r="I2395" s="224"/>
      <c r="J2395" s="219"/>
      <c r="K2395" s="219"/>
      <c r="L2395" s="225"/>
      <c r="M2395" s="226"/>
      <c r="N2395" s="227"/>
      <c r="O2395" s="227"/>
      <c r="P2395" s="227"/>
      <c r="Q2395" s="227"/>
      <c r="R2395" s="227"/>
      <c r="S2395" s="227"/>
      <c r="T2395" s="228"/>
      <c r="AT2395" s="229" t="s">
        <v>247</v>
      </c>
      <c r="AU2395" s="229" t="s">
        <v>261</v>
      </c>
      <c r="AV2395" s="13" t="s">
        <v>81</v>
      </c>
      <c r="AW2395" s="13" t="s">
        <v>37</v>
      </c>
      <c r="AX2395" s="13" t="s">
        <v>73</v>
      </c>
      <c r="AY2395" s="229" t="s">
        <v>238</v>
      </c>
    </row>
    <row r="2396" spans="2:51" s="13" customFormat="1" ht="13.5">
      <c r="B2396" s="218"/>
      <c r="C2396" s="219"/>
      <c r="D2396" s="208" t="s">
        <v>247</v>
      </c>
      <c r="E2396" s="230" t="s">
        <v>20</v>
      </c>
      <c r="F2396" s="231" t="s">
        <v>2285</v>
      </c>
      <c r="G2396" s="219"/>
      <c r="H2396" s="232">
        <v>18.62</v>
      </c>
      <c r="I2396" s="224"/>
      <c r="J2396" s="219"/>
      <c r="K2396" s="219"/>
      <c r="L2396" s="225"/>
      <c r="M2396" s="226"/>
      <c r="N2396" s="227"/>
      <c r="O2396" s="227"/>
      <c r="P2396" s="227"/>
      <c r="Q2396" s="227"/>
      <c r="R2396" s="227"/>
      <c r="S2396" s="227"/>
      <c r="T2396" s="228"/>
      <c r="AT2396" s="229" t="s">
        <v>247</v>
      </c>
      <c r="AU2396" s="229" t="s">
        <v>261</v>
      </c>
      <c r="AV2396" s="13" t="s">
        <v>81</v>
      </c>
      <c r="AW2396" s="13" t="s">
        <v>37</v>
      </c>
      <c r="AX2396" s="13" t="s">
        <v>73</v>
      </c>
      <c r="AY2396" s="229" t="s">
        <v>238</v>
      </c>
    </row>
    <row r="2397" spans="2:51" s="12" customFormat="1" ht="13.5">
      <c r="B2397" s="206"/>
      <c r="C2397" s="207"/>
      <c r="D2397" s="208" t="s">
        <v>247</v>
      </c>
      <c r="E2397" s="209" t="s">
        <v>20</v>
      </c>
      <c r="F2397" s="210" t="s">
        <v>2286</v>
      </c>
      <c r="G2397" s="207"/>
      <c r="H2397" s="211" t="s">
        <v>20</v>
      </c>
      <c r="I2397" s="212"/>
      <c r="J2397" s="207"/>
      <c r="K2397" s="207"/>
      <c r="L2397" s="213"/>
      <c r="M2397" s="214"/>
      <c r="N2397" s="215"/>
      <c r="O2397" s="215"/>
      <c r="P2397" s="215"/>
      <c r="Q2397" s="215"/>
      <c r="R2397" s="215"/>
      <c r="S2397" s="215"/>
      <c r="T2397" s="216"/>
      <c r="AT2397" s="217" t="s">
        <v>247</v>
      </c>
      <c r="AU2397" s="217" t="s">
        <v>261</v>
      </c>
      <c r="AV2397" s="12" t="s">
        <v>22</v>
      </c>
      <c r="AW2397" s="12" t="s">
        <v>37</v>
      </c>
      <c r="AX2397" s="12" t="s">
        <v>73</v>
      </c>
      <c r="AY2397" s="217" t="s">
        <v>238</v>
      </c>
    </row>
    <row r="2398" spans="2:51" s="12" customFormat="1" ht="13.5">
      <c r="B2398" s="206"/>
      <c r="C2398" s="207"/>
      <c r="D2398" s="208" t="s">
        <v>247</v>
      </c>
      <c r="E2398" s="209" t="s">
        <v>20</v>
      </c>
      <c r="F2398" s="210" t="s">
        <v>811</v>
      </c>
      <c r="G2398" s="207"/>
      <c r="H2398" s="211" t="s">
        <v>20</v>
      </c>
      <c r="I2398" s="212"/>
      <c r="J2398" s="207"/>
      <c r="K2398" s="207"/>
      <c r="L2398" s="213"/>
      <c r="M2398" s="214"/>
      <c r="N2398" s="215"/>
      <c r="O2398" s="215"/>
      <c r="P2398" s="215"/>
      <c r="Q2398" s="215"/>
      <c r="R2398" s="215"/>
      <c r="S2398" s="215"/>
      <c r="T2398" s="216"/>
      <c r="AT2398" s="217" t="s">
        <v>247</v>
      </c>
      <c r="AU2398" s="217" t="s">
        <v>261</v>
      </c>
      <c r="AV2398" s="12" t="s">
        <v>22</v>
      </c>
      <c r="AW2398" s="12" t="s">
        <v>37</v>
      </c>
      <c r="AX2398" s="12" t="s">
        <v>73</v>
      </c>
      <c r="AY2398" s="217" t="s">
        <v>238</v>
      </c>
    </row>
    <row r="2399" spans="2:51" s="13" customFormat="1" ht="13.5">
      <c r="B2399" s="218"/>
      <c r="C2399" s="219"/>
      <c r="D2399" s="208" t="s">
        <v>247</v>
      </c>
      <c r="E2399" s="230" t="s">
        <v>20</v>
      </c>
      <c r="F2399" s="231" t="s">
        <v>2287</v>
      </c>
      <c r="G2399" s="219"/>
      <c r="H2399" s="232">
        <v>11.91</v>
      </c>
      <c r="I2399" s="224"/>
      <c r="J2399" s="219"/>
      <c r="K2399" s="219"/>
      <c r="L2399" s="225"/>
      <c r="M2399" s="226"/>
      <c r="N2399" s="227"/>
      <c r="O2399" s="227"/>
      <c r="P2399" s="227"/>
      <c r="Q2399" s="227"/>
      <c r="R2399" s="227"/>
      <c r="S2399" s="227"/>
      <c r="T2399" s="228"/>
      <c r="AT2399" s="229" t="s">
        <v>247</v>
      </c>
      <c r="AU2399" s="229" t="s">
        <v>261</v>
      </c>
      <c r="AV2399" s="13" t="s">
        <v>81</v>
      </c>
      <c r="AW2399" s="13" t="s">
        <v>37</v>
      </c>
      <c r="AX2399" s="13" t="s">
        <v>73</v>
      </c>
      <c r="AY2399" s="229" t="s">
        <v>238</v>
      </c>
    </row>
    <row r="2400" spans="2:51" s="13" customFormat="1" ht="13.5">
      <c r="B2400" s="218"/>
      <c r="C2400" s="219"/>
      <c r="D2400" s="220" t="s">
        <v>247</v>
      </c>
      <c r="E2400" s="221" t="s">
        <v>20</v>
      </c>
      <c r="F2400" s="222" t="s">
        <v>2288</v>
      </c>
      <c r="G2400" s="219"/>
      <c r="H2400" s="223">
        <v>81.81</v>
      </c>
      <c r="I2400" s="224"/>
      <c r="J2400" s="219"/>
      <c r="K2400" s="219"/>
      <c r="L2400" s="225"/>
      <c r="M2400" s="226"/>
      <c r="N2400" s="227"/>
      <c r="O2400" s="227"/>
      <c r="P2400" s="227"/>
      <c r="Q2400" s="227"/>
      <c r="R2400" s="227"/>
      <c r="S2400" s="227"/>
      <c r="T2400" s="228"/>
      <c r="AT2400" s="229" t="s">
        <v>247</v>
      </c>
      <c r="AU2400" s="229" t="s">
        <v>261</v>
      </c>
      <c r="AV2400" s="13" t="s">
        <v>81</v>
      </c>
      <c r="AW2400" s="13" t="s">
        <v>37</v>
      </c>
      <c r="AX2400" s="13" t="s">
        <v>73</v>
      </c>
      <c r="AY2400" s="229" t="s">
        <v>238</v>
      </c>
    </row>
    <row r="2401" spans="2:65" s="1" customFormat="1" ht="31.5" customHeight="1">
      <c r="B2401" s="35"/>
      <c r="C2401" s="194" t="s">
        <v>2289</v>
      </c>
      <c r="D2401" s="194" t="s">
        <v>240</v>
      </c>
      <c r="E2401" s="195" t="s">
        <v>2290</v>
      </c>
      <c r="F2401" s="196" t="s">
        <v>2291</v>
      </c>
      <c r="G2401" s="197" t="s">
        <v>375</v>
      </c>
      <c r="H2401" s="198">
        <v>151.03800000000001</v>
      </c>
      <c r="I2401" s="199"/>
      <c r="J2401" s="200">
        <f>ROUND(I2401*H2401,2)</f>
        <v>0</v>
      </c>
      <c r="K2401" s="196" t="s">
        <v>20</v>
      </c>
      <c r="L2401" s="55"/>
      <c r="M2401" s="201" t="s">
        <v>20</v>
      </c>
      <c r="N2401" s="202" t="s">
        <v>44</v>
      </c>
      <c r="O2401" s="36"/>
      <c r="P2401" s="203">
        <f>O2401*H2401</f>
        <v>0</v>
      </c>
      <c r="Q2401" s="203">
        <v>0.19900000000000001</v>
      </c>
      <c r="R2401" s="203">
        <f>Q2401*H2401</f>
        <v>30.056562000000003</v>
      </c>
      <c r="S2401" s="203">
        <v>0</v>
      </c>
      <c r="T2401" s="204">
        <f>S2401*H2401</f>
        <v>0</v>
      </c>
      <c r="AR2401" s="18" t="s">
        <v>245</v>
      </c>
      <c r="AT2401" s="18" t="s">
        <v>240</v>
      </c>
      <c r="AU2401" s="18" t="s">
        <v>261</v>
      </c>
      <c r="AY2401" s="18" t="s">
        <v>238</v>
      </c>
      <c r="BE2401" s="205">
        <f>IF(N2401="základní",J2401,0)</f>
        <v>0</v>
      </c>
      <c r="BF2401" s="205">
        <f>IF(N2401="snížená",J2401,0)</f>
        <v>0</v>
      </c>
      <c r="BG2401" s="205">
        <f>IF(N2401="zákl. přenesená",J2401,0)</f>
        <v>0</v>
      </c>
      <c r="BH2401" s="205">
        <f>IF(N2401="sníž. přenesená",J2401,0)</f>
        <v>0</v>
      </c>
      <c r="BI2401" s="205">
        <f>IF(N2401="nulová",J2401,0)</f>
        <v>0</v>
      </c>
      <c r="BJ2401" s="18" t="s">
        <v>22</v>
      </c>
      <c r="BK2401" s="205">
        <f>ROUND(I2401*H2401,2)</f>
        <v>0</v>
      </c>
      <c r="BL2401" s="18" t="s">
        <v>245</v>
      </c>
      <c r="BM2401" s="18" t="s">
        <v>2292</v>
      </c>
    </row>
    <row r="2402" spans="2:65" s="12" customFormat="1" ht="27">
      <c r="B2402" s="206"/>
      <c r="C2402" s="207"/>
      <c r="D2402" s="208" t="s">
        <v>247</v>
      </c>
      <c r="E2402" s="209" t="s">
        <v>20</v>
      </c>
      <c r="F2402" s="210" t="s">
        <v>2150</v>
      </c>
      <c r="G2402" s="207"/>
      <c r="H2402" s="211" t="s">
        <v>20</v>
      </c>
      <c r="I2402" s="212"/>
      <c r="J2402" s="207"/>
      <c r="K2402" s="207"/>
      <c r="L2402" s="213"/>
      <c r="M2402" s="214"/>
      <c r="N2402" s="215"/>
      <c r="O2402" s="215"/>
      <c r="P2402" s="215"/>
      <c r="Q2402" s="215"/>
      <c r="R2402" s="215"/>
      <c r="S2402" s="215"/>
      <c r="T2402" s="216"/>
      <c r="AT2402" s="217" t="s">
        <v>247</v>
      </c>
      <c r="AU2402" s="217" t="s">
        <v>261</v>
      </c>
      <c r="AV2402" s="12" t="s">
        <v>22</v>
      </c>
      <c r="AW2402" s="12" t="s">
        <v>37</v>
      </c>
      <c r="AX2402" s="12" t="s">
        <v>73</v>
      </c>
      <c r="AY2402" s="217" t="s">
        <v>238</v>
      </c>
    </row>
    <row r="2403" spans="2:65" s="12" customFormat="1" ht="13.5">
      <c r="B2403" s="206"/>
      <c r="C2403" s="207"/>
      <c r="D2403" s="208" t="s">
        <v>247</v>
      </c>
      <c r="E2403" s="209" t="s">
        <v>20</v>
      </c>
      <c r="F2403" s="210" t="s">
        <v>249</v>
      </c>
      <c r="G2403" s="207"/>
      <c r="H2403" s="211" t="s">
        <v>20</v>
      </c>
      <c r="I2403" s="212"/>
      <c r="J2403" s="207"/>
      <c r="K2403" s="207"/>
      <c r="L2403" s="213"/>
      <c r="M2403" s="214"/>
      <c r="N2403" s="215"/>
      <c r="O2403" s="215"/>
      <c r="P2403" s="215"/>
      <c r="Q2403" s="215"/>
      <c r="R2403" s="215"/>
      <c r="S2403" s="215"/>
      <c r="T2403" s="216"/>
      <c r="AT2403" s="217" t="s">
        <v>247</v>
      </c>
      <c r="AU2403" s="217" t="s">
        <v>261</v>
      </c>
      <c r="AV2403" s="12" t="s">
        <v>22</v>
      </c>
      <c r="AW2403" s="12" t="s">
        <v>37</v>
      </c>
      <c r="AX2403" s="12" t="s">
        <v>73</v>
      </c>
      <c r="AY2403" s="217" t="s">
        <v>238</v>
      </c>
    </row>
    <row r="2404" spans="2:65" s="12" customFormat="1" ht="13.5">
      <c r="B2404" s="206"/>
      <c r="C2404" s="207"/>
      <c r="D2404" s="208" t="s">
        <v>247</v>
      </c>
      <c r="E2404" s="209" t="s">
        <v>20</v>
      </c>
      <c r="F2404" s="210" t="s">
        <v>2293</v>
      </c>
      <c r="G2404" s="207"/>
      <c r="H2404" s="211" t="s">
        <v>20</v>
      </c>
      <c r="I2404" s="212"/>
      <c r="J2404" s="207"/>
      <c r="K2404" s="207"/>
      <c r="L2404" s="213"/>
      <c r="M2404" s="214"/>
      <c r="N2404" s="215"/>
      <c r="O2404" s="215"/>
      <c r="P2404" s="215"/>
      <c r="Q2404" s="215"/>
      <c r="R2404" s="215"/>
      <c r="S2404" s="215"/>
      <c r="T2404" s="216"/>
      <c r="AT2404" s="217" t="s">
        <v>247</v>
      </c>
      <c r="AU2404" s="217" t="s">
        <v>261</v>
      </c>
      <c r="AV2404" s="12" t="s">
        <v>22</v>
      </c>
      <c r="AW2404" s="12" t="s">
        <v>37</v>
      </c>
      <c r="AX2404" s="12" t="s">
        <v>73</v>
      </c>
      <c r="AY2404" s="217" t="s">
        <v>238</v>
      </c>
    </row>
    <row r="2405" spans="2:65" s="12" customFormat="1" ht="13.5">
      <c r="B2405" s="206"/>
      <c r="C2405" s="207"/>
      <c r="D2405" s="208" t="s">
        <v>247</v>
      </c>
      <c r="E2405" s="209" t="s">
        <v>20</v>
      </c>
      <c r="F2405" s="210" t="s">
        <v>692</v>
      </c>
      <c r="G2405" s="207"/>
      <c r="H2405" s="211" t="s">
        <v>20</v>
      </c>
      <c r="I2405" s="212"/>
      <c r="J2405" s="207"/>
      <c r="K2405" s="207"/>
      <c r="L2405" s="213"/>
      <c r="M2405" s="214"/>
      <c r="N2405" s="215"/>
      <c r="O2405" s="215"/>
      <c r="P2405" s="215"/>
      <c r="Q2405" s="215"/>
      <c r="R2405" s="215"/>
      <c r="S2405" s="215"/>
      <c r="T2405" s="216"/>
      <c r="AT2405" s="217" t="s">
        <v>247</v>
      </c>
      <c r="AU2405" s="217" t="s">
        <v>261</v>
      </c>
      <c r="AV2405" s="12" t="s">
        <v>22</v>
      </c>
      <c r="AW2405" s="12" t="s">
        <v>37</v>
      </c>
      <c r="AX2405" s="12" t="s">
        <v>73</v>
      </c>
      <c r="AY2405" s="217" t="s">
        <v>238</v>
      </c>
    </row>
    <row r="2406" spans="2:65" s="13" customFormat="1" ht="13.5">
      <c r="B2406" s="218"/>
      <c r="C2406" s="219"/>
      <c r="D2406" s="208" t="s">
        <v>247</v>
      </c>
      <c r="E2406" s="230" t="s">
        <v>20</v>
      </c>
      <c r="F2406" s="231" t="s">
        <v>2294</v>
      </c>
      <c r="G2406" s="219"/>
      <c r="H2406" s="232">
        <v>136.553</v>
      </c>
      <c r="I2406" s="224"/>
      <c r="J2406" s="219"/>
      <c r="K2406" s="219"/>
      <c r="L2406" s="225"/>
      <c r="M2406" s="226"/>
      <c r="N2406" s="227"/>
      <c r="O2406" s="227"/>
      <c r="P2406" s="227"/>
      <c r="Q2406" s="227"/>
      <c r="R2406" s="227"/>
      <c r="S2406" s="227"/>
      <c r="T2406" s="228"/>
      <c r="AT2406" s="229" t="s">
        <v>247</v>
      </c>
      <c r="AU2406" s="229" t="s">
        <v>261</v>
      </c>
      <c r="AV2406" s="13" t="s">
        <v>81</v>
      </c>
      <c r="AW2406" s="13" t="s">
        <v>37</v>
      </c>
      <c r="AX2406" s="13" t="s">
        <v>73</v>
      </c>
      <c r="AY2406" s="229" t="s">
        <v>238</v>
      </c>
    </row>
    <row r="2407" spans="2:65" s="13" customFormat="1" ht="13.5">
      <c r="B2407" s="218"/>
      <c r="C2407" s="219"/>
      <c r="D2407" s="220" t="s">
        <v>247</v>
      </c>
      <c r="E2407" s="221" t="s">
        <v>20</v>
      </c>
      <c r="F2407" s="222" t="s">
        <v>2295</v>
      </c>
      <c r="G2407" s="219"/>
      <c r="H2407" s="223">
        <v>14.484999999999999</v>
      </c>
      <c r="I2407" s="224"/>
      <c r="J2407" s="219"/>
      <c r="K2407" s="219"/>
      <c r="L2407" s="225"/>
      <c r="M2407" s="226"/>
      <c r="N2407" s="227"/>
      <c r="O2407" s="227"/>
      <c r="P2407" s="227"/>
      <c r="Q2407" s="227"/>
      <c r="R2407" s="227"/>
      <c r="S2407" s="227"/>
      <c r="T2407" s="228"/>
      <c r="AT2407" s="229" t="s">
        <v>247</v>
      </c>
      <c r="AU2407" s="229" t="s">
        <v>261</v>
      </c>
      <c r="AV2407" s="13" t="s">
        <v>81</v>
      </c>
      <c r="AW2407" s="13" t="s">
        <v>37</v>
      </c>
      <c r="AX2407" s="13" t="s">
        <v>73</v>
      </c>
      <c r="AY2407" s="229" t="s">
        <v>238</v>
      </c>
    </row>
    <row r="2408" spans="2:65" s="1" customFormat="1" ht="31.5" customHeight="1">
      <c r="B2408" s="35"/>
      <c r="C2408" s="194" t="s">
        <v>2296</v>
      </c>
      <c r="D2408" s="194" t="s">
        <v>240</v>
      </c>
      <c r="E2408" s="195" t="s">
        <v>2297</v>
      </c>
      <c r="F2408" s="196" t="s">
        <v>2298</v>
      </c>
      <c r="G2408" s="197" t="s">
        <v>375</v>
      </c>
      <c r="H2408" s="198">
        <v>1146.7149999999999</v>
      </c>
      <c r="I2408" s="199"/>
      <c r="J2408" s="200">
        <f>ROUND(I2408*H2408,2)</f>
        <v>0</v>
      </c>
      <c r="K2408" s="196" t="s">
        <v>20</v>
      </c>
      <c r="L2408" s="55"/>
      <c r="M2408" s="201" t="s">
        <v>20</v>
      </c>
      <c r="N2408" s="202" t="s">
        <v>44</v>
      </c>
      <c r="O2408" s="36"/>
      <c r="P2408" s="203">
        <f>O2408*H2408</f>
        <v>0</v>
      </c>
      <c r="Q2408" s="203">
        <v>0.193</v>
      </c>
      <c r="R2408" s="203">
        <f>Q2408*H2408</f>
        <v>221.31599499999999</v>
      </c>
      <c r="S2408" s="203">
        <v>0</v>
      </c>
      <c r="T2408" s="204">
        <f>S2408*H2408</f>
        <v>0</v>
      </c>
      <c r="AR2408" s="18" t="s">
        <v>245</v>
      </c>
      <c r="AT2408" s="18" t="s">
        <v>240</v>
      </c>
      <c r="AU2408" s="18" t="s">
        <v>261</v>
      </c>
      <c r="AY2408" s="18" t="s">
        <v>238</v>
      </c>
      <c r="BE2408" s="205">
        <f>IF(N2408="základní",J2408,0)</f>
        <v>0</v>
      </c>
      <c r="BF2408" s="205">
        <f>IF(N2408="snížená",J2408,0)</f>
        <v>0</v>
      </c>
      <c r="BG2408" s="205">
        <f>IF(N2408="zákl. přenesená",J2408,0)</f>
        <v>0</v>
      </c>
      <c r="BH2408" s="205">
        <f>IF(N2408="sníž. přenesená",J2408,0)</f>
        <v>0</v>
      </c>
      <c r="BI2408" s="205">
        <f>IF(N2408="nulová",J2408,0)</f>
        <v>0</v>
      </c>
      <c r="BJ2408" s="18" t="s">
        <v>22</v>
      </c>
      <c r="BK2408" s="205">
        <f>ROUND(I2408*H2408,2)</f>
        <v>0</v>
      </c>
      <c r="BL2408" s="18" t="s">
        <v>245</v>
      </c>
      <c r="BM2408" s="18" t="s">
        <v>2299</v>
      </c>
    </row>
    <row r="2409" spans="2:65" s="12" customFormat="1" ht="27">
      <c r="B2409" s="206"/>
      <c r="C2409" s="207"/>
      <c r="D2409" s="208" t="s">
        <v>247</v>
      </c>
      <c r="E2409" s="209" t="s">
        <v>20</v>
      </c>
      <c r="F2409" s="210" t="s">
        <v>2252</v>
      </c>
      <c r="G2409" s="207"/>
      <c r="H2409" s="211" t="s">
        <v>20</v>
      </c>
      <c r="I2409" s="212"/>
      <c r="J2409" s="207"/>
      <c r="K2409" s="207"/>
      <c r="L2409" s="213"/>
      <c r="M2409" s="214"/>
      <c r="N2409" s="215"/>
      <c r="O2409" s="215"/>
      <c r="P2409" s="215"/>
      <c r="Q2409" s="215"/>
      <c r="R2409" s="215"/>
      <c r="S2409" s="215"/>
      <c r="T2409" s="216"/>
      <c r="AT2409" s="217" t="s">
        <v>247</v>
      </c>
      <c r="AU2409" s="217" t="s">
        <v>261</v>
      </c>
      <c r="AV2409" s="12" t="s">
        <v>22</v>
      </c>
      <c r="AW2409" s="12" t="s">
        <v>37</v>
      </c>
      <c r="AX2409" s="12" t="s">
        <v>73</v>
      </c>
      <c r="AY2409" s="217" t="s">
        <v>238</v>
      </c>
    </row>
    <row r="2410" spans="2:65" s="12" customFormat="1" ht="13.5">
      <c r="B2410" s="206"/>
      <c r="C2410" s="207"/>
      <c r="D2410" s="208" t="s">
        <v>247</v>
      </c>
      <c r="E2410" s="209" t="s">
        <v>20</v>
      </c>
      <c r="F2410" s="210" t="s">
        <v>249</v>
      </c>
      <c r="G2410" s="207"/>
      <c r="H2410" s="211" t="s">
        <v>20</v>
      </c>
      <c r="I2410" s="212"/>
      <c r="J2410" s="207"/>
      <c r="K2410" s="207"/>
      <c r="L2410" s="213"/>
      <c r="M2410" s="214"/>
      <c r="N2410" s="215"/>
      <c r="O2410" s="215"/>
      <c r="P2410" s="215"/>
      <c r="Q2410" s="215"/>
      <c r="R2410" s="215"/>
      <c r="S2410" s="215"/>
      <c r="T2410" s="216"/>
      <c r="AT2410" s="217" t="s">
        <v>247</v>
      </c>
      <c r="AU2410" s="217" t="s">
        <v>261</v>
      </c>
      <c r="AV2410" s="12" t="s">
        <v>22</v>
      </c>
      <c r="AW2410" s="12" t="s">
        <v>37</v>
      </c>
      <c r="AX2410" s="12" t="s">
        <v>73</v>
      </c>
      <c r="AY2410" s="217" t="s">
        <v>238</v>
      </c>
    </row>
    <row r="2411" spans="2:65" s="12" customFormat="1" ht="13.5">
      <c r="B2411" s="206"/>
      <c r="C2411" s="207"/>
      <c r="D2411" s="208" t="s">
        <v>247</v>
      </c>
      <c r="E2411" s="209" t="s">
        <v>20</v>
      </c>
      <c r="F2411" s="210" t="s">
        <v>2300</v>
      </c>
      <c r="G2411" s="207"/>
      <c r="H2411" s="211" t="s">
        <v>20</v>
      </c>
      <c r="I2411" s="212"/>
      <c r="J2411" s="207"/>
      <c r="K2411" s="207"/>
      <c r="L2411" s="213"/>
      <c r="M2411" s="214"/>
      <c r="N2411" s="215"/>
      <c r="O2411" s="215"/>
      <c r="P2411" s="215"/>
      <c r="Q2411" s="215"/>
      <c r="R2411" s="215"/>
      <c r="S2411" s="215"/>
      <c r="T2411" s="216"/>
      <c r="AT2411" s="217" t="s">
        <v>247</v>
      </c>
      <c r="AU2411" s="217" t="s">
        <v>261</v>
      </c>
      <c r="AV2411" s="12" t="s">
        <v>22</v>
      </c>
      <c r="AW2411" s="12" t="s">
        <v>37</v>
      </c>
      <c r="AX2411" s="12" t="s">
        <v>73</v>
      </c>
      <c r="AY2411" s="217" t="s">
        <v>238</v>
      </c>
    </row>
    <row r="2412" spans="2:65" s="12" customFormat="1" ht="13.5">
      <c r="B2412" s="206"/>
      <c r="C2412" s="207"/>
      <c r="D2412" s="208" t="s">
        <v>247</v>
      </c>
      <c r="E2412" s="209" t="s">
        <v>20</v>
      </c>
      <c r="F2412" s="210" t="s">
        <v>811</v>
      </c>
      <c r="G2412" s="207"/>
      <c r="H2412" s="211" t="s">
        <v>20</v>
      </c>
      <c r="I2412" s="212"/>
      <c r="J2412" s="207"/>
      <c r="K2412" s="207"/>
      <c r="L2412" s="213"/>
      <c r="M2412" s="214"/>
      <c r="N2412" s="215"/>
      <c r="O2412" s="215"/>
      <c r="P2412" s="215"/>
      <c r="Q2412" s="215"/>
      <c r="R2412" s="215"/>
      <c r="S2412" s="215"/>
      <c r="T2412" s="216"/>
      <c r="AT2412" s="217" t="s">
        <v>247</v>
      </c>
      <c r="AU2412" s="217" t="s">
        <v>261</v>
      </c>
      <c r="AV2412" s="12" t="s">
        <v>22</v>
      </c>
      <c r="AW2412" s="12" t="s">
        <v>37</v>
      </c>
      <c r="AX2412" s="12" t="s">
        <v>73</v>
      </c>
      <c r="AY2412" s="217" t="s">
        <v>238</v>
      </c>
    </row>
    <row r="2413" spans="2:65" s="13" customFormat="1" ht="13.5">
      <c r="B2413" s="218"/>
      <c r="C2413" s="219"/>
      <c r="D2413" s="208" t="s">
        <v>247</v>
      </c>
      <c r="E2413" s="230" t="s">
        <v>20</v>
      </c>
      <c r="F2413" s="231" t="s">
        <v>2287</v>
      </c>
      <c r="G2413" s="219"/>
      <c r="H2413" s="232">
        <v>11.91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3" customFormat="1" ht="13.5">
      <c r="B2414" s="218"/>
      <c r="C2414" s="219"/>
      <c r="D2414" s="208" t="s">
        <v>247</v>
      </c>
      <c r="E2414" s="230" t="s">
        <v>20</v>
      </c>
      <c r="F2414" s="231" t="s">
        <v>2288</v>
      </c>
      <c r="G2414" s="219"/>
      <c r="H2414" s="232">
        <v>81.81</v>
      </c>
      <c r="I2414" s="224"/>
      <c r="J2414" s="219"/>
      <c r="K2414" s="219"/>
      <c r="L2414" s="225"/>
      <c r="M2414" s="226"/>
      <c r="N2414" s="227"/>
      <c r="O2414" s="227"/>
      <c r="P2414" s="227"/>
      <c r="Q2414" s="227"/>
      <c r="R2414" s="227"/>
      <c r="S2414" s="227"/>
      <c r="T2414" s="228"/>
      <c r="AT2414" s="229" t="s">
        <v>247</v>
      </c>
      <c r="AU2414" s="229" t="s">
        <v>261</v>
      </c>
      <c r="AV2414" s="13" t="s">
        <v>81</v>
      </c>
      <c r="AW2414" s="13" t="s">
        <v>37</v>
      </c>
      <c r="AX2414" s="13" t="s">
        <v>73</v>
      </c>
      <c r="AY2414" s="229" t="s">
        <v>238</v>
      </c>
    </row>
    <row r="2415" spans="2:65" s="13" customFormat="1" ht="27">
      <c r="B2415" s="218"/>
      <c r="C2415" s="219"/>
      <c r="D2415" s="208" t="s">
        <v>247</v>
      </c>
      <c r="E2415" s="230" t="s">
        <v>20</v>
      </c>
      <c r="F2415" s="231" t="s">
        <v>2301</v>
      </c>
      <c r="G2415" s="219"/>
      <c r="H2415" s="232">
        <v>146.38200000000001</v>
      </c>
      <c r="I2415" s="224"/>
      <c r="J2415" s="219"/>
      <c r="K2415" s="219"/>
      <c r="L2415" s="225"/>
      <c r="M2415" s="226"/>
      <c r="N2415" s="227"/>
      <c r="O2415" s="227"/>
      <c r="P2415" s="227"/>
      <c r="Q2415" s="227"/>
      <c r="R2415" s="227"/>
      <c r="S2415" s="227"/>
      <c r="T2415" s="228"/>
      <c r="AT2415" s="229" t="s">
        <v>247</v>
      </c>
      <c r="AU2415" s="229" t="s">
        <v>261</v>
      </c>
      <c r="AV2415" s="13" t="s">
        <v>81</v>
      </c>
      <c r="AW2415" s="13" t="s">
        <v>37</v>
      </c>
      <c r="AX2415" s="13" t="s">
        <v>73</v>
      </c>
      <c r="AY2415" s="229" t="s">
        <v>238</v>
      </c>
    </row>
    <row r="2416" spans="2:65" s="12" customFormat="1" ht="13.5">
      <c r="B2416" s="206"/>
      <c r="C2416" s="207"/>
      <c r="D2416" s="208" t="s">
        <v>247</v>
      </c>
      <c r="E2416" s="209" t="s">
        <v>20</v>
      </c>
      <c r="F2416" s="210" t="s">
        <v>2302</v>
      </c>
      <c r="G2416" s="207"/>
      <c r="H2416" s="211" t="s">
        <v>20</v>
      </c>
      <c r="I2416" s="212"/>
      <c r="J2416" s="207"/>
      <c r="K2416" s="207"/>
      <c r="L2416" s="213"/>
      <c r="M2416" s="214"/>
      <c r="N2416" s="215"/>
      <c r="O2416" s="215"/>
      <c r="P2416" s="215"/>
      <c r="Q2416" s="215"/>
      <c r="R2416" s="215"/>
      <c r="S2416" s="215"/>
      <c r="T2416" s="216"/>
      <c r="AT2416" s="217" t="s">
        <v>247</v>
      </c>
      <c r="AU2416" s="217" t="s">
        <v>261</v>
      </c>
      <c r="AV2416" s="12" t="s">
        <v>22</v>
      </c>
      <c r="AW2416" s="12" t="s">
        <v>37</v>
      </c>
      <c r="AX2416" s="12" t="s">
        <v>73</v>
      </c>
      <c r="AY2416" s="217" t="s">
        <v>238</v>
      </c>
    </row>
    <row r="2417" spans="2:51" s="12" customFormat="1" ht="13.5">
      <c r="B2417" s="206"/>
      <c r="C2417" s="207"/>
      <c r="D2417" s="208" t="s">
        <v>247</v>
      </c>
      <c r="E2417" s="209" t="s">
        <v>20</v>
      </c>
      <c r="F2417" s="210" t="s">
        <v>811</v>
      </c>
      <c r="G2417" s="207"/>
      <c r="H2417" s="211" t="s">
        <v>20</v>
      </c>
      <c r="I2417" s="212"/>
      <c r="J2417" s="207"/>
      <c r="K2417" s="207"/>
      <c r="L2417" s="213"/>
      <c r="M2417" s="214"/>
      <c r="N2417" s="215"/>
      <c r="O2417" s="215"/>
      <c r="P2417" s="215"/>
      <c r="Q2417" s="215"/>
      <c r="R2417" s="215"/>
      <c r="S2417" s="215"/>
      <c r="T2417" s="216"/>
      <c r="AT2417" s="217" t="s">
        <v>247</v>
      </c>
      <c r="AU2417" s="217" t="s">
        <v>261</v>
      </c>
      <c r="AV2417" s="12" t="s">
        <v>22</v>
      </c>
      <c r="AW2417" s="12" t="s">
        <v>37</v>
      </c>
      <c r="AX2417" s="12" t="s">
        <v>73</v>
      </c>
      <c r="AY2417" s="217" t="s">
        <v>238</v>
      </c>
    </row>
    <row r="2418" spans="2:51" s="13" customFormat="1" ht="13.5">
      <c r="B2418" s="218"/>
      <c r="C2418" s="219"/>
      <c r="D2418" s="208" t="s">
        <v>247</v>
      </c>
      <c r="E2418" s="230" t="s">
        <v>20</v>
      </c>
      <c r="F2418" s="231" t="s">
        <v>2303</v>
      </c>
      <c r="G2418" s="219"/>
      <c r="H2418" s="232">
        <v>30.663</v>
      </c>
      <c r="I2418" s="224"/>
      <c r="J2418" s="219"/>
      <c r="K2418" s="219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247</v>
      </c>
      <c r="AU2418" s="229" t="s">
        <v>261</v>
      </c>
      <c r="AV2418" s="13" t="s">
        <v>81</v>
      </c>
      <c r="AW2418" s="13" t="s">
        <v>37</v>
      </c>
      <c r="AX2418" s="13" t="s">
        <v>73</v>
      </c>
      <c r="AY2418" s="229" t="s">
        <v>238</v>
      </c>
    </row>
    <row r="2419" spans="2:51" s="13" customFormat="1" ht="13.5">
      <c r="B2419" s="218"/>
      <c r="C2419" s="219"/>
      <c r="D2419" s="208" t="s">
        <v>247</v>
      </c>
      <c r="E2419" s="230" t="s">
        <v>20</v>
      </c>
      <c r="F2419" s="231" t="s">
        <v>2304</v>
      </c>
      <c r="G2419" s="219"/>
      <c r="H2419" s="232">
        <v>32.067999999999998</v>
      </c>
      <c r="I2419" s="224"/>
      <c r="J2419" s="219"/>
      <c r="K2419" s="219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247</v>
      </c>
      <c r="AU2419" s="229" t="s">
        <v>261</v>
      </c>
      <c r="AV2419" s="13" t="s">
        <v>81</v>
      </c>
      <c r="AW2419" s="13" t="s">
        <v>37</v>
      </c>
      <c r="AX2419" s="13" t="s">
        <v>73</v>
      </c>
      <c r="AY2419" s="229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2305</v>
      </c>
      <c r="G2420" s="219"/>
      <c r="H2420" s="232">
        <v>7.12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2306</v>
      </c>
      <c r="G2421" s="219"/>
      <c r="H2421" s="232">
        <v>33.26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2307</v>
      </c>
      <c r="G2422" s="219"/>
      <c r="H2422" s="232">
        <v>47.76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2308</v>
      </c>
      <c r="G2423" s="219"/>
      <c r="H2423" s="232">
        <v>49.71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2309</v>
      </c>
      <c r="G2424" s="219"/>
      <c r="H2424" s="232">
        <v>36.395000000000003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2310</v>
      </c>
      <c r="G2425" s="219"/>
      <c r="H2425" s="232">
        <v>3.8250000000000002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2311</v>
      </c>
      <c r="G2426" s="219"/>
      <c r="H2426" s="232">
        <v>84.63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2312</v>
      </c>
      <c r="G2427" s="219"/>
      <c r="H2427" s="232">
        <v>9.02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2313</v>
      </c>
      <c r="G2428" s="219"/>
      <c r="H2428" s="232">
        <v>112.554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3" customFormat="1" ht="13.5">
      <c r="B2429" s="218"/>
      <c r="C2429" s="219"/>
      <c r="D2429" s="208" t="s">
        <v>247</v>
      </c>
      <c r="E2429" s="230" t="s">
        <v>20</v>
      </c>
      <c r="F2429" s="231" t="s">
        <v>2314</v>
      </c>
      <c r="G2429" s="219"/>
      <c r="H2429" s="232">
        <v>16.98</v>
      </c>
      <c r="I2429" s="224"/>
      <c r="J2429" s="219"/>
      <c r="K2429" s="219"/>
      <c r="L2429" s="225"/>
      <c r="M2429" s="226"/>
      <c r="N2429" s="227"/>
      <c r="O2429" s="227"/>
      <c r="P2429" s="227"/>
      <c r="Q2429" s="227"/>
      <c r="R2429" s="227"/>
      <c r="S2429" s="227"/>
      <c r="T2429" s="228"/>
      <c r="AT2429" s="229" t="s">
        <v>247</v>
      </c>
      <c r="AU2429" s="229" t="s">
        <v>261</v>
      </c>
      <c r="AV2429" s="13" t="s">
        <v>81</v>
      </c>
      <c r="AW2429" s="13" t="s">
        <v>37</v>
      </c>
      <c r="AX2429" s="13" t="s">
        <v>73</v>
      </c>
      <c r="AY2429" s="229" t="s">
        <v>238</v>
      </c>
    </row>
    <row r="2430" spans="2:51" s="13" customFormat="1" ht="13.5">
      <c r="B2430" s="218"/>
      <c r="C2430" s="219"/>
      <c r="D2430" s="208" t="s">
        <v>247</v>
      </c>
      <c r="E2430" s="230" t="s">
        <v>20</v>
      </c>
      <c r="F2430" s="231" t="s">
        <v>2315</v>
      </c>
      <c r="G2430" s="219"/>
      <c r="H2430" s="232">
        <v>65.510000000000005</v>
      </c>
      <c r="I2430" s="224"/>
      <c r="J2430" s="219"/>
      <c r="K2430" s="219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247</v>
      </c>
      <c r="AU2430" s="229" t="s">
        <v>261</v>
      </c>
      <c r="AV2430" s="13" t="s">
        <v>81</v>
      </c>
      <c r="AW2430" s="13" t="s">
        <v>37</v>
      </c>
      <c r="AX2430" s="13" t="s">
        <v>73</v>
      </c>
      <c r="AY2430" s="229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2316</v>
      </c>
      <c r="G2431" s="219"/>
      <c r="H2431" s="232">
        <v>16.98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2317</v>
      </c>
      <c r="G2432" s="219"/>
      <c r="H2432" s="232">
        <v>9.6300000000000008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2318</v>
      </c>
      <c r="G2433" s="219"/>
      <c r="H2433" s="232">
        <v>7.165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2319</v>
      </c>
      <c r="G2434" s="219"/>
      <c r="H2434" s="232">
        <v>59.314999999999998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2320</v>
      </c>
      <c r="G2435" s="219"/>
      <c r="H2435" s="232">
        <v>14.375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2321</v>
      </c>
      <c r="G2436" s="219"/>
      <c r="H2436" s="232">
        <v>8.7050000000000001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2322</v>
      </c>
      <c r="G2437" s="219"/>
      <c r="H2437" s="232">
        <v>7.5650000000000004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2323</v>
      </c>
      <c r="G2438" s="219"/>
      <c r="H2438" s="232">
        <v>8.6950000000000003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2324</v>
      </c>
      <c r="G2439" s="219"/>
      <c r="H2439" s="232">
        <v>104.535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2325</v>
      </c>
      <c r="G2440" s="219"/>
      <c r="H2440" s="232">
        <v>19.43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3" customFormat="1" ht="13.5">
      <c r="B2441" s="218"/>
      <c r="C2441" s="219"/>
      <c r="D2441" s="208" t="s">
        <v>247</v>
      </c>
      <c r="E2441" s="230" t="s">
        <v>20</v>
      </c>
      <c r="F2441" s="231" t="s">
        <v>2326</v>
      </c>
      <c r="G2441" s="219"/>
      <c r="H2441" s="232">
        <v>45.274999999999999</v>
      </c>
      <c r="I2441" s="224"/>
      <c r="J2441" s="219"/>
      <c r="K2441" s="219"/>
      <c r="L2441" s="225"/>
      <c r="M2441" s="226"/>
      <c r="N2441" s="227"/>
      <c r="O2441" s="227"/>
      <c r="P2441" s="227"/>
      <c r="Q2441" s="227"/>
      <c r="R2441" s="227"/>
      <c r="S2441" s="227"/>
      <c r="T2441" s="228"/>
      <c r="AT2441" s="229" t="s">
        <v>247</v>
      </c>
      <c r="AU2441" s="229" t="s">
        <v>261</v>
      </c>
      <c r="AV2441" s="13" t="s">
        <v>81</v>
      </c>
      <c r="AW2441" s="13" t="s">
        <v>37</v>
      </c>
      <c r="AX2441" s="13" t="s">
        <v>73</v>
      </c>
      <c r="AY2441" s="229" t="s">
        <v>238</v>
      </c>
    </row>
    <row r="2442" spans="2:65" s="13" customFormat="1" ht="13.5">
      <c r="B2442" s="218"/>
      <c r="C2442" s="219"/>
      <c r="D2442" s="208" t="s">
        <v>247</v>
      </c>
      <c r="E2442" s="230" t="s">
        <v>20</v>
      </c>
      <c r="F2442" s="231" t="s">
        <v>2327</v>
      </c>
      <c r="G2442" s="219"/>
      <c r="H2442" s="232">
        <v>7.22</v>
      </c>
      <c r="I2442" s="224"/>
      <c r="J2442" s="219"/>
      <c r="K2442" s="219"/>
      <c r="L2442" s="225"/>
      <c r="M2442" s="226"/>
      <c r="N2442" s="227"/>
      <c r="O2442" s="227"/>
      <c r="P2442" s="227"/>
      <c r="Q2442" s="227"/>
      <c r="R2442" s="227"/>
      <c r="S2442" s="227"/>
      <c r="T2442" s="228"/>
      <c r="AT2442" s="229" t="s">
        <v>247</v>
      </c>
      <c r="AU2442" s="229" t="s">
        <v>261</v>
      </c>
      <c r="AV2442" s="13" t="s">
        <v>81</v>
      </c>
      <c r="AW2442" s="13" t="s">
        <v>37</v>
      </c>
      <c r="AX2442" s="13" t="s">
        <v>73</v>
      </c>
      <c r="AY2442" s="229" t="s">
        <v>238</v>
      </c>
    </row>
    <row r="2443" spans="2:65" s="12" customFormat="1" ht="13.5">
      <c r="B2443" s="206"/>
      <c r="C2443" s="207"/>
      <c r="D2443" s="208" t="s">
        <v>247</v>
      </c>
      <c r="E2443" s="209" t="s">
        <v>20</v>
      </c>
      <c r="F2443" s="210" t="s">
        <v>2328</v>
      </c>
      <c r="G2443" s="207"/>
      <c r="H2443" s="211" t="s">
        <v>20</v>
      </c>
      <c r="I2443" s="212"/>
      <c r="J2443" s="207"/>
      <c r="K2443" s="207"/>
      <c r="L2443" s="213"/>
      <c r="M2443" s="214"/>
      <c r="N2443" s="215"/>
      <c r="O2443" s="215"/>
      <c r="P2443" s="215"/>
      <c r="Q2443" s="215"/>
      <c r="R2443" s="215"/>
      <c r="S2443" s="215"/>
      <c r="T2443" s="216"/>
      <c r="AT2443" s="217" t="s">
        <v>247</v>
      </c>
      <c r="AU2443" s="217" t="s">
        <v>261</v>
      </c>
      <c r="AV2443" s="12" t="s">
        <v>22</v>
      </c>
      <c r="AW2443" s="12" t="s">
        <v>37</v>
      </c>
      <c r="AX2443" s="12" t="s">
        <v>73</v>
      </c>
      <c r="AY2443" s="217" t="s">
        <v>238</v>
      </c>
    </row>
    <row r="2444" spans="2:65" s="13" customFormat="1" ht="13.5">
      <c r="B2444" s="218"/>
      <c r="C2444" s="219"/>
      <c r="D2444" s="220" t="s">
        <v>247</v>
      </c>
      <c r="E2444" s="221" t="s">
        <v>20</v>
      </c>
      <c r="F2444" s="222" t="s">
        <v>2329</v>
      </c>
      <c r="G2444" s="219"/>
      <c r="H2444" s="223">
        <v>68.227999999999994</v>
      </c>
      <c r="I2444" s="224"/>
      <c r="J2444" s="219"/>
      <c r="K2444" s="219"/>
      <c r="L2444" s="225"/>
      <c r="M2444" s="226"/>
      <c r="N2444" s="227"/>
      <c r="O2444" s="227"/>
      <c r="P2444" s="227"/>
      <c r="Q2444" s="227"/>
      <c r="R2444" s="227"/>
      <c r="S2444" s="227"/>
      <c r="T2444" s="228"/>
      <c r="AT2444" s="229" t="s">
        <v>247</v>
      </c>
      <c r="AU2444" s="229" t="s">
        <v>261</v>
      </c>
      <c r="AV2444" s="13" t="s">
        <v>81</v>
      </c>
      <c r="AW2444" s="13" t="s">
        <v>37</v>
      </c>
      <c r="AX2444" s="13" t="s">
        <v>73</v>
      </c>
      <c r="AY2444" s="229" t="s">
        <v>238</v>
      </c>
    </row>
    <row r="2445" spans="2:65" s="1" customFormat="1" ht="31.5" customHeight="1">
      <c r="B2445" s="35"/>
      <c r="C2445" s="194" t="s">
        <v>2330</v>
      </c>
      <c r="D2445" s="194" t="s">
        <v>240</v>
      </c>
      <c r="E2445" s="195" t="s">
        <v>2331</v>
      </c>
      <c r="F2445" s="196" t="s">
        <v>2332</v>
      </c>
      <c r="G2445" s="197" t="s">
        <v>375</v>
      </c>
      <c r="H2445" s="198">
        <v>7.2</v>
      </c>
      <c r="I2445" s="199"/>
      <c r="J2445" s="200">
        <f>ROUND(I2445*H2445,2)</f>
        <v>0</v>
      </c>
      <c r="K2445" s="196" t="s">
        <v>244</v>
      </c>
      <c r="L2445" s="55"/>
      <c r="M2445" s="201" t="s">
        <v>20</v>
      </c>
      <c r="N2445" s="202" t="s">
        <v>44</v>
      </c>
      <c r="O2445" s="36"/>
      <c r="P2445" s="203">
        <f>O2445*H2445</f>
        <v>0</v>
      </c>
      <c r="Q2445" s="203">
        <v>3.13E-3</v>
      </c>
      <c r="R2445" s="203">
        <f>Q2445*H2445</f>
        <v>2.2536E-2</v>
      </c>
      <c r="S2445" s="203">
        <v>0</v>
      </c>
      <c r="T2445" s="204">
        <f>S2445*H2445</f>
        <v>0</v>
      </c>
      <c r="AR2445" s="18" t="s">
        <v>245</v>
      </c>
      <c r="AT2445" s="18" t="s">
        <v>240</v>
      </c>
      <c r="AU2445" s="18" t="s">
        <v>261</v>
      </c>
      <c r="AY2445" s="18" t="s">
        <v>238</v>
      </c>
      <c r="BE2445" s="205">
        <f>IF(N2445="základní",J2445,0)</f>
        <v>0</v>
      </c>
      <c r="BF2445" s="205">
        <f>IF(N2445="snížená",J2445,0)</f>
        <v>0</v>
      </c>
      <c r="BG2445" s="205">
        <f>IF(N2445="zákl. přenesená",J2445,0)</f>
        <v>0</v>
      </c>
      <c r="BH2445" s="205">
        <f>IF(N2445="sníž. přenesená",J2445,0)</f>
        <v>0</v>
      </c>
      <c r="BI2445" s="205">
        <f>IF(N2445="nulová",J2445,0)</f>
        <v>0</v>
      </c>
      <c r="BJ2445" s="18" t="s">
        <v>22</v>
      </c>
      <c r="BK2445" s="205">
        <f>ROUND(I2445*H2445,2)</f>
        <v>0</v>
      </c>
      <c r="BL2445" s="18" t="s">
        <v>245</v>
      </c>
      <c r="BM2445" s="18" t="s">
        <v>2333</v>
      </c>
    </row>
    <row r="2446" spans="2:65" s="12" customFormat="1" ht="27">
      <c r="B2446" s="206"/>
      <c r="C2446" s="207"/>
      <c r="D2446" s="208" t="s">
        <v>247</v>
      </c>
      <c r="E2446" s="209" t="s">
        <v>20</v>
      </c>
      <c r="F2446" s="210" t="s">
        <v>2334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2" customFormat="1" ht="13.5">
      <c r="B2447" s="206"/>
      <c r="C2447" s="207"/>
      <c r="D2447" s="208" t="s">
        <v>247</v>
      </c>
      <c r="E2447" s="209" t="s">
        <v>20</v>
      </c>
      <c r="F2447" s="210" t="s">
        <v>249</v>
      </c>
      <c r="G2447" s="207"/>
      <c r="H2447" s="211" t="s">
        <v>20</v>
      </c>
      <c r="I2447" s="212"/>
      <c r="J2447" s="207"/>
      <c r="K2447" s="207"/>
      <c r="L2447" s="213"/>
      <c r="M2447" s="214"/>
      <c r="N2447" s="215"/>
      <c r="O2447" s="215"/>
      <c r="P2447" s="215"/>
      <c r="Q2447" s="215"/>
      <c r="R2447" s="215"/>
      <c r="S2447" s="215"/>
      <c r="T2447" s="216"/>
      <c r="AT2447" s="217" t="s">
        <v>247</v>
      </c>
      <c r="AU2447" s="217" t="s">
        <v>261</v>
      </c>
      <c r="AV2447" s="12" t="s">
        <v>22</v>
      </c>
      <c r="AW2447" s="12" t="s">
        <v>37</v>
      </c>
      <c r="AX2447" s="12" t="s">
        <v>73</v>
      </c>
      <c r="AY2447" s="217" t="s">
        <v>238</v>
      </c>
    </row>
    <row r="2448" spans="2:65" s="12" customFormat="1" ht="13.5">
      <c r="B2448" s="206"/>
      <c r="C2448" s="207"/>
      <c r="D2448" s="208" t="s">
        <v>247</v>
      </c>
      <c r="E2448" s="209" t="s">
        <v>20</v>
      </c>
      <c r="F2448" s="210" t="s">
        <v>2335</v>
      </c>
      <c r="G2448" s="207"/>
      <c r="H2448" s="211" t="s">
        <v>20</v>
      </c>
      <c r="I2448" s="212"/>
      <c r="J2448" s="207"/>
      <c r="K2448" s="207"/>
      <c r="L2448" s="213"/>
      <c r="M2448" s="214"/>
      <c r="N2448" s="215"/>
      <c r="O2448" s="215"/>
      <c r="P2448" s="215"/>
      <c r="Q2448" s="215"/>
      <c r="R2448" s="215"/>
      <c r="S2448" s="215"/>
      <c r="T2448" s="216"/>
      <c r="AT2448" s="217" t="s">
        <v>247</v>
      </c>
      <c r="AU2448" s="217" t="s">
        <v>261</v>
      </c>
      <c r="AV2448" s="12" t="s">
        <v>22</v>
      </c>
      <c r="AW2448" s="12" t="s">
        <v>37</v>
      </c>
      <c r="AX2448" s="12" t="s">
        <v>73</v>
      </c>
      <c r="AY2448" s="217" t="s">
        <v>238</v>
      </c>
    </row>
    <row r="2449" spans="2:65" s="13" customFormat="1" ht="13.5">
      <c r="B2449" s="218"/>
      <c r="C2449" s="219"/>
      <c r="D2449" s="220" t="s">
        <v>247</v>
      </c>
      <c r="E2449" s="221" t="s">
        <v>20</v>
      </c>
      <c r="F2449" s="222" t="s">
        <v>2336</v>
      </c>
      <c r="G2449" s="219"/>
      <c r="H2449" s="223">
        <v>7.2</v>
      </c>
      <c r="I2449" s="224"/>
      <c r="J2449" s="219"/>
      <c r="K2449" s="219"/>
      <c r="L2449" s="225"/>
      <c r="M2449" s="226"/>
      <c r="N2449" s="227"/>
      <c r="O2449" s="227"/>
      <c r="P2449" s="227"/>
      <c r="Q2449" s="227"/>
      <c r="R2449" s="227"/>
      <c r="S2449" s="227"/>
      <c r="T2449" s="228"/>
      <c r="AT2449" s="229" t="s">
        <v>247</v>
      </c>
      <c r="AU2449" s="229" t="s">
        <v>261</v>
      </c>
      <c r="AV2449" s="13" t="s">
        <v>81</v>
      </c>
      <c r="AW2449" s="13" t="s">
        <v>37</v>
      </c>
      <c r="AX2449" s="13" t="s">
        <v>73</v>
      </c>
      <c r="AY2449" s="229" t="s">
        <v>238</v>
      </c>
    </row>
    <row r="2450" spans="2:65" s="1" customFormat="1" ht="22.5" customHeight="1">
      <c r="B2450" s="35"/>
      <c r="C2450" s="233" t="s">
        <v>2337</v>
      </c>
      <c r="D2450" s="233" t="s">
        <v>478</v>
      </c>
      <c r="E2450" s="234" t="s">
        <v>2338</v>
      </c>
      <c r="F2450" s="235" t="s">
        <v>2339</v>
      </c>
      <c r="G2450" s="236" t="s">
        <v>375</v>
      </c>
      <c r="H2450" s="237">
        <v>7.2</v>
      </c>
      <c r="I2450" s="238"/>
      <c r="J2450" s="239">
        <f>ROUND(I2450*H2450,2)</f>
        <v>0</v>
      </c>
      <c r="K2450" s="235" t="s">
        <v>20</v>
      </c>
      <c r="L2450" s="240"/>
      <c r="M2450" s="241" t="s">
        <v>20</v>
      </c>
      <c r="N2450" s="242" t="s">
        <v>44</v>
      </c>
      <c r="O2450" s="36"/>
      <c r="P2450" s="203">
        <f>O2450*H2450</f>
        <v>0</v>
      </c>
      <c r="Q2450" s="203">
        <v>7.0000000000000007E-2</v>
      </c>
      <c r="R2450" s="203">
        <f>Q2450*H2450</f>
        <v>0.50400000000000011</v>
      </c>
      <c r="S2450" s="203">
        <v>0</v>
      </c>
      <c r="T2450" s="204">
        <f>S2450*H2450</f>
        <v>0</v>
      </c>
      <c r="AR2450" s="18" t="s">
        <v>304</v>
      </c>
      <c r="AT2450" s="18" t="s">
        <v>478</v>
      </c>
      <c r="AU2450" s="18" t="s">
        <v>261</v>
      </c>
      <c r="AY2450" s="18" t="s">
        <v>238</v>
      </c>
      <c r="BE2450" s="205">
        <f>IF(N2450="základní",J2450,0)</f>
        <v>0</v>
      </c>
      <c r="BF2450" s="205">
        <f>IF(N2450="snížená",J2450,0)</f>
        <v>0</v>
      </c>
      <c r="BG2450" s="205">
        <f>IF(N2450="zákl. přenesená",J2450,0)</f>
        <v>0</v>
      </c>
      <c r="BH2450" s="205">
        <f>IF(N2450="sníž. přenesená",J2450,0)</f>
        <v>0</v>
      </c>
      <c r="BI2450" s="205">
        <f>IF(N2450="nulová",J2450,0)</f>
        <v>0</v>
      </c>
      <c r="BJ2450" s="18" t="s">
        <v>22</v>
      </c>
      <c r="BK2450" s="205">
        <f>ROUND(I2450*H2450,2)</f>
        <v>0</v>
      </c>
      <c r="BL2450" s="18" t="s">
        <v>245</v>
      </c>
      <c r="BM2450" s="18" t="s">
        <v>2340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2341</v>
      </c>
      <c r="G2451" s="219"/>
      <c r="H2451" s="223">
        <v>7.2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22.5" customHeight="1">
      <c r="B2452" s="35"/>
      <c r="C2452" s="233" t="s">
        <v>2342</v>
      </c>
      <c r="D2452" s="233" t="s">
        <v>478</v>
      </c>
      <c r="E2452" s="234" t="s">
        <v>2343</v>
      </c>
      <c r="F2452" s="235" t="s">
        <v>2344</v>
      </c>
      <c r="G2452" s="236" t="s">
        <v>651</v>
      </c>
      <c r="H2452" s="237">
        <v>60</v>
      </c>
      <c r="I2452" s="238"/>
      <c r="J2452" s="239">
        <f>ROUND(I2452*H2452,2)</f>
        <v>0</v>
      </c>
      <c r="K2452" s="235" t="s">
        <v>20</v>
      </c>
      <c r="L2452" s="240"/>
      <c r="M2452" s="241" t="s">
        <v>20</v>
      </c>
      <c r="N2452" s="242" t="s">
        <v>44</v>
      </c>
      <c r="O2452" s="36"/>
      <c r="P2452" s="203">
        <f>O2452*H2452</f>
        <v>0</v>
      </c>
      <c r="Q2452" s="203">
        <v>0</v>
      </c>
      <c r="R2452" s="203">
        <f>Q2452*H2452</f>
        <v>0</v>
      </c>
      <c r="S2452" s="203">
        <v>0</v>
      </c>
      <c r="T2452" s="204">
        <f>S2452*H2452</f>
        <v>0</v>
      </c>
      <c r="AR2452" s="18" t="s">
        <v>304</v>
      </c>
      <c r="AT2452" s="18" t="s">
        <v>478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2345</v>
      </c>
    </row>
    <row r="2453" spans="2:65" s="13" customFormat="1" ht="13.5">
      <c r="B2453" s="218"/>
      <c r="C2453" s="219"/>
      <c r="D2453" s="220" t="s">
        <v>247</v>
      </c>
      <c r="E2453" s="221" t="s">
        <v>20</v>
      </c>
      <c r="F2453" s="222" t="s">
        <v>2346</v>
      </c>
      <c r="G2453" s="219"/>
      <c r="H2453" s="223">
        <v>60</v>
      </c>
      <c r="I2453" s="224"/>
      <c r="J2453" s="219"/>
      <c r="K2453" s="219"/>
      <c r="L2453" s="225"/>
      <c r="M2453" s="226"/>
      <c r="N2453" s="227"/>
      <c r="O2453" s="227"/>
      <c r="P2453" s="227"/>
      <c r="Q2453" s="227"/>
      <c r="R2453" s="227"/>
      <c r="S2453" s="227"/>
      <c r="T2453" s="228"/>
      <c r="AT2453" s="229" t="s">
        <v>247</v>
      </c>
      <c r="AU2453" s="229" t="s">
        <v>261</v>
      </c>
      <c r="AV2453" s="13" t="s">
        <v>81</v>
      </c>
      <c r="AW2453" s="13" t="s">
        <v>37</v>
      </c>
      <c r="AX2453" s="13" t="s">
        <v>73</v>
      </c>
      <c r="AY2453" s="229" t="s">
        <v>238</v>
      </c>
    </row>
    <row r="2454" spans="2:65" s="1" customFormat="1" ht="22.5" customHeight="1">
      <c r="B2454" s="35"/>
      <c r="C2454" s="194" t="s">
        <v>2347</v>
      </c>
      <c r="D2454" s="194" t="s">
        <v>240</v>
      </c>
      <c r="E2454" s="195" t="s">
        <v>2348</v>
      </c>
      <c r="F2454" s="196" t="s">
        <v>2349</v>
      </c>
      <c r="G2454" s="197" t="s">
        <v>375</v>
      </c>
      <c r="H2454" s="198">
        <v>7.2</v>
      </c>
      <c r="I2454" s="199"/>
      <c r="J2454" s="200">
        <f>ROUND(I2454*H2454,2)</f>
        <v>0</v>
      </c>
      <c r="K2454" s="196" t="s">
        <v>20</v>
      </c>
      <c r="L2454" s="55"/>
      <c r="M2454" s="201" t="s">
        <v>20</v>
      </c>
      <c r="N2454" s="202" t="s">
        <v>44</v>
      </c>
      <c r="O2454" s="36"/>
      <c r="P2454" s="203">
        <f>O2454*H2454</f>
        <v>0</v>
      </c>
      <c r="Q2454" s="203">
        <v>0</v>
      </c>
      <c r="R2454" s="203">
        <f>Q2454*H2454</f>
        <v>0</v>
      </c>
      <c r="S2454" s="203">
        <v>0</v>
      </c>
      <c r="T2454" s="204">
        <f>S2454*H2454</f>
        <v>0</v>
      </c>
      <c r="AR2454" s="18" t="s">
        <v>245</v>
      </c>
      <c r="AT2454" s="18" t="s">
        <v>240</v>
      </c>
      <c r="AU2454" s="18" t="s">
        <v>261</v>
      </c>
      <c r="AY2454" s="18" t="s">
        <v>238</v>
      </c>
      <c r="BE2454" s="205">
        <f>IF(N2454="základní",J2454,0)</f>
        <v>0</v>
      </c>
      <c r="BF2454" s="205">
        <f>IF(N2454="snížená",J2454,0)</f>
        <v>0</v>
      </c>
      <c r="BG2454" s="205">
        <f>IF(N2454="zákl. přenesená",J2454,0)</f>
        <v>0</v>
      </c>
      <c r="BH2454" s="205">
        <f>IF(N2454="sníž. přenesená",J2454,0)</f>
        <v>0</v>
      </c>
      <c r="BI2454" s="205">
        <f>IF(N2454="nulová",J2454,0)</f>
        <v>0</v>
      </c>
      <c r="BJ2454" s="18" t="s">
        <v>22</v>
      </c>
      <c r="BK2454" s="205">
        <f>ROUND(I2454*H2454,2)</f>
        <v>0</v>
      </c>
      <c r="BL2454" s="18" t="s">
        <v>245</v>
      </c>
      <c r="BM2454" s="18" t="s">
        <v>2350</v>
      </c>
    </row>
    <row r="2455" spans="2:65" s="12" customFormat="1" ht="13.5">
      <c r="B2455" s="206"/>
      <c r="C2455" s="207"/>
      <c r="D2455" s="208" t="s">
        <v>247</v>
      </c>
      <c r="E2455" s="209" t="s">
        <v>20</v>
      </c>
      <c r="F2455" s="210" t="s">
        <v>2351</v>
      </c>
      <c r="G2455" s="207"/>
      <c r="H2455" s="211" t="s">
        <v>20</v>
      </c>
      <c r="I2455" s="212"/>
      <c r="J2455" s="207"/>
      <c r="K2455" s="207"/>
      <c r="L2455" s="213"/>
      <c r="M2455" s="214"/>
      <c r="N2455" s="215"/>
      <c r="O2455" s="215"/>
      <c r="P2455" s="215"/>
      <c r="Q2455" s="215"/>
      <c r="R2455" s="215"/>
      <c r="S2455" s="215"/>
      <c r="T2455" s="216"/>
      <c r="AT2455" s="217" t="s">
        <v>247</v>
      </c>
      <c r="AU2455" s="217" t="s">
        <v>261</v>
      </c>
      <c r="AV2455" s="12" t="s">
        <v>22</v>
      </c>
      <c r="AW2455" s="12" t="s">
        <v>37</v>
      </c>
      <c r="AX2455" s="12" t="s">
        <v>73</v>
      </c>
      <c r="AY2455" s="217" t="s">
        <v>238</v>
      </c>
    </row>
    <row r="2456" spans="2:65" s="13" customFormat="1" ht="13.5">
      <c r="B2456" s="218"/>
      <c r="C2456" s="219"/>
      <c r="D2456" s="208" t="s">
        <v>247</v>
      </c>
      <c r="E2456" s="230" t="s">
        <v>20</v>
      </c>
      <c r="F2456" s="231" t="s">
        <v>2341</v>
      </c>
      <c r="G2456" s="219"/>
      <c r="H2456" s="232">
        <v>7.2</v>
      </c>
      <c r="I2456" s="224"/>
      <c r="J2456" s="219"/>
      <c r="K2456" s="219"/>
      <c r="L2456" s="225"/>
      <c r="M2456" s="226"/>
      <c r="N2456" s="227"/>
      <c r="O2456" s="227"/>
      <c r="P2456" s="227"/>
      <c r="Q2456" s="227"/>
      <c r="R2456" s="227"/>
      <c r="S2456" s="227"/>
      <c r="T2456" s="228"/>
      <c r="AT2456" s="229" t="s">
        <v>247</v>
      </c>
      <c r="AU2456" s="229" t="s">
        <v>261</v>
      </c>
      <c r="AV2456" s="13" t="s">
        <v>81</v>
      </c>
      <c r="AW2456" s="13" t="s">
        <v>37</v>
      </c>
      <c r="AX2456" s="13" t="s">
        <v>73</v>
      </c>
      <c r="AY2456" s="229" t="s">
        <v>238</v>
      </c>
    </row>
    <row r="2457" spans="2:65" s="11" customFormat="1" ht="29.85" customHeight="1">
      <c r="B2457" s="177"/>
      <c r="C2457" s="178"/>
      <c r="D2457" s="191" t="s">
        <v>72</v>
      </c>
      <c r="E2457" s="192" t="s">
        <v>1056</v>
      </c>
      <c r="F2457" s="192" t="s">
        <v>2352</v>
      </c>
      <c r="G2457" s="178"/>
      <c r="H2457" s="178"/>
      <c r="I2457" s="181"/>
      <c r="J2457" s="193">
        <f>BK2457</f>
        <v>0</v>
      </c>
      <c r="K2457" s="178"/>
      <c r="L2457" s="183"/>
      <c r="M2457" s="184"/>
      <c r="N2457" s="185"/>
      <c r="O2457" s="185"/>
      <c r="P2457" s="186">
        <f>SUM(P2458:P2464)</f>
        <v>0</v>
      </c>
      <c r="Q2457" s="185"/>
      <c r="R2457" s="186">
        <f>SUM(R2458:R2464)</f>
        <v>15.361514280000002</v>
      </c>
      <c r="S2457" s="185"/>
      <c r="T2457" s="187">
        <f>SUM(T2458:T2464)</f>
        <v>0</v>
      </c>
      <c r="AR2457" s="188" t="s">
        <v>22</v>
      </c>
      <c r="AT2457" s="189" t="s">
        <v>72</v>
      </c>
      <c r="AU2457" s="189" t="s">
        <v>22</v>
      </c>
      <c r="AY2457" s="188" t="s">
        <v>238</v>
      </c>
      <c r="BK2457" s="190">
        <f>SUM(BK2458:BK2464)</f>
        <v>0</v>
      </c>
    </row>
    <row r="2458" spans="2:65" s="1" customFormat="1" ht="31.5" customHeight="1">
      <c r="B2458" s="35"/>
      <c r="C2458" s="194" t="s">
        <v>2353</v>
      </c>
      <c r="D2458" s="194" t="s">
        <v>240</v>
      </c>
      <c r="E2458" s="195" t="s">
        <v>2354</v>
      </c>
      <c r="F2458" s="196" t="s">
        <v>2355</v>
      </c>
      <c r="G2458" s="197" t="s">
        <v>243</v>
      </c>
      <c r="H2458" s="198">
        <v>10.332000000000001</v>
      </c>
      <c r="I2458" s="199"/>
      <c r="J2458" s="200">
        <f>ROUND(I2458*H2458,2)</f>
        <v>0</v>
      </c>
      <c r="K2458" s="196" t="s">
        <v>20</v>
      </c>
      <c r="L2458" s="55"/>
      <c r="M2458" s="201" t="s">
        <v>20</v>
      </c>
      <c r="N2458" s="202" t="s">
        <v>44</v>
      </c>
      <c r="O2458" s="36"/>
      <c r="P2458" s="203">
        <f>O2458*H2458</f>
        <v>0</v>
      </c>
      <c r="Q2458" s="203">
        <v>1.4867900000000001</v>
      </c>
      <c r="R2458" s="203">
        <f>Q2458*H2458</f>
        <v>15.361514280000002</v>
      </c>
      <c r="S2458" s="203">
        <v>0</v>
      </c>
      <c r="T2458" s="204">
        <f>S2458*H2458</f>
        <v>0</v>
      </c>
      <c r="AR2458" s="18" t="s">
        <v>245</v>
      </c>
      <c r="AT2458" s="18" t="s">
        <v>240</v>
      </c>
      <c r="AU2458" s="18" t="s">
        <v>81</v>
      </c>
      <c r="AY2458" s="18" t="s">
        <v>238</v>
      </c>
      <c r="BE2458" s="205">
        <f>IF(N2458="základní",J2458,0)</f>
        <v>0</v>
      </c>
      <c r="BF2458" s="205">
        <f>IF(N2458="snížená",J2458,0)</f>
        <v>0</v>
      </c>
      <c r="BG2458" s="205">
        <f>IF(N2458="zákl. přenesená",J2458,0)</f>
        <v>0</v>
      </c>
      <c r="BH2458" s="205">
        <f>IF(N2458="sníž. přenesená",J2458,0)</f>
        <v>0</v>
      </c>
      <c r="BI2458" s="205">
        <f>IF(N2458="nulová",J2458,0)</f>
        <v>0</v>
      </c>
      <c r="BJ2458" s="18" t="s">
        <v>22</v>
      </c>
      <c r="BK2458" s="205">
        <f>ROUND(I2458*H2458,2)</f>
        <v>0</v>
      </c>
      <c r="BL2458" s="18" t="s">
        <v>245</v>
      </c>
      <c r="BM2458" s="18" t="s">
        <v>2356</v>
      </c>
    </row>
    <row r="2459" spans="2:65" s="12" customFormat="1" ht="27">
      <c r="B2459" s="206"/>
      <c r="C2459" s="207"/>
      <c r="D2459" s="208" t="s">
        <v>247</v>
      </c>
      <c r="E2459" s="209" t="s">
        <v>20</v>
      </c>
      <c r="F2459" s="210" t="s">
        <v>2357</v>
      </c>
      <c r="G2459" s="207"/>
      <c r="H2459" s="211" t="s">
        <v>20</v>
      </c>
      <c r="I2459" s="212"/>
      <c r="J2459" s="207"/>
      <c r="K2459" s="207"/>
      <c r="L2459" s="213"/>
      <c r="M2459" s="214"/>
      <c r="N2459" s="215"/>
      <c r="O2459" s="215"/>
      <c r="P2459" s="215"/>
      <c r="Q2459" s="215"/>
      <c r="R2459" s="215"/>
      <c r="S2459" s="215"/>
      <c r="T2459" s="216"/>
      <c r="AT2459" s="217" t="s">
        <v>247</v>
      </c>
      <c r="AU2459" s="217" t="s">
        <v>81</v>
      </c>
      <c r="AV2459" s="12" t="s">
        <v>22</v>
      </c>
      <c r="AW2459" s="12" t="s">
        <v>37</v>
      </c>
      <c r="AX2459" s="12" t="s">
        <v>73</v>
      </c>
      <c r="AY2459" s="217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249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81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2358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81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2" customFormat="1" ht="13.5">
      <c r="B2462" s="206"/>
      <c r="C2462" s="207"/>
      <c r="D2462" s="208" t="s">
        <v>247</v>
      </c>
      <c r="E2462" s="209" t="s">
        <v>20</v>
      </c>
      <c r="F2462" s="210" t="s">
        <v>249</v>
      </c>
      <c r="G2462" s="207"/>
      <c r="H2462" s="211" t="s">
        <v>20</v>
      </c>
      <c r="I2462" s="212"/>
      <c r="J2462" s="207"/>
      <c r="K2462" s="207"/>
      <c r="L2462" s="213"/>
      <c r="M2462" s="214"/>
      <c r="N2462" s="215"/>
      <c r="O2462" s="215"/>
      <c r="P2462" s="215"/>
      <c r="Q2462" s="215"/>
      <c r="R2462" s="215"/>
      <c r="S2462" s="215"/>
      <c r="T2462" s="216"/>
      <c r="AT2462" s="217" t="s">
        <v>247</v>
      </c>
      <c r="AU2462" s="217" t="s">
        <v>81</v>
      </c>
      <c r="AV2462" s="12" t="s">
        <v>22</v>
      </c>
      <c r="AW2462" s="12" t="s">
        <v>37</v>
      </c>
      <c r="AX2462" s="12" t="s">
        <v>73</v>
      </c>
      <c r="AY2462" s="217" t="s">
        <v>238</v>
      </c>
    </row>
    <row r="2463" spans="2:65" s="12" customFormat="1" ht="13.5">
      <c r="B2463" s="206"/>
      <c r="C2463" s="207"/>
      <c r="D2463" s="208" t="s">
        <v>247</v>
      </c>
      <c r="E2463" s="209" t="s">
        <v>20</v>
      </c>
      <c r="F2463" s="210" t="s">
        <v>666</v>
      </c>
      <c r="G2463" s="207"/>
      <c r="H2463" s="211" t="s">
        <v>20</v>
      </c>
      <c r="I2463" s="212"/>
      <c r="J2463" s="207"/>
      <c r="K2463" s="207"/>
      <c r="L2463" s="213"/>
      <c r="M2463" s="214"/>
      <c r="N2463" s="215"/>
      <c r="O2463" s="215"/>
      <c r="P2463" s="215"/>
      <c r="Q2463" s="215"/>
      <c r="R2463" s="215"/>
      <c r="S2463" s="215"/>
      <c r="T2463" s="216"/>
      <c r="AT2463" s="217" t="s">
        <v>247</v>
      </c>
      <c r="AU2463" s="217" t="s">
        <v>81</v>
      </c>
      <c r="AV2463" s="12" t="s">
        <v>22</v>
      </c>
      <c r="AW2463" s="12" t="s">
        <v>37</v>
      </c>
      <c r="AX2463" s="12" t="s">
        <v>73</v>
      </c>
      <c r="AY2463" s="217" t="s">
        <v>238</v>
      </c>
    </row>
    <row r="2464" spans="2:65" s="13" customFormat="1" ht="13.5">
      <c r="B2464" s="218"/>
      <c r="C2464" s="219"/>
      <c r="D2464" s="208" t="s">
        <v>247</v>
      </c>
      <c r="E2464" s="230" t="s">
        <v>20</v>
      </c>
      <c r="F2464" s="231" t="s">
        <v>2359</v>
      </c>
      <c r="G2464" s="219"/>
      <c r="H2464" s="232">
        <v>10.332000000000001</v>
      </c>
      <c r="I2464" s="224"/>
      <c r="J2464" s="219"/>
      <c r="K2464" s="219"/>
      <c r="L2464" s="225"/>
      <c r="M2464" s="226"/>
      <c r="N2464" s="227"/>
      <c r="O2464" s="227"/>
      <c r="P2464" s="227"/>
      <c r="Q2464" s="227"/>
      <c r="R2464" s="227"/>
      <c r="S2464" s="227"/>
      <c r="T2464" s="228"/>
      <c r="AT2464" s="229" t="s">
        <v>247</v>
      </c>
      <c r="AU2464" s="229" t="s">
        <v>81</v>
      </c>
      <c r="AV2464" s="13" t="s">
        <v>81</v>
      </c>
      <c r="AW2464" s="13" t="s">
        <v>37</v>
      </c>
      <c r="AX2464" s="13" t="s">
        <v>73</v>
      </c>
      <c r="AY2464" s="229" t="s">
        <v>238</v>
      </c>
    </row>
    <row r="2465" spans="2:65" s="11" customFormat="1" ht="29.85" customHeight="1">
      <c r="B2465" s="177"/>
      <c r="C2465" s="178"/>
      <c r="D2465" s="179" t="s">
        <v>72</v>
      </c>
      <c r="E2465" s="243" t="s">
        <v>313</v>
      </c>
      <c r="F2465" s="243" t="s">
        <v>2360</v>
      </c>
      <c r="G2465" s="178"/>
      <c r="H2465" s="178"/>
      <c r="I2465" s="181"/>
      <c r="J2465" s="244">
        <f>BK2465</f>
        <v>0</v>
      </c>
      <c r="K2465" s="178"/>
      <c r="L2465" s="183"/>
      <c r="M2465" s="184"/>
      <c r="N2465" s="185"/>
      <c r="O2465" s="185"/>
      <c r="P2465" s="186">
        <f>P2466+P2563+P2603+P2706</f>
        <v>0</v>
      </c>
      <c r="Q2465" s="185"/>
      <c r="R2465" s="186">
        <f>R2466+R2563+R2603+R2706</f>
        <v>2.2323624399999997</v>
      </c>
      <c r="S2465" s="185"/>
      <c r="T2465" s="187">
        <f>T2466+T2563+T2603+T2706</f>
        <v>23.3962</v>
      </c>
      <c r="AR2465" s="188" t="s">
        <v>22</v>
      </c>
      <c r="AT2465" s="189" t="s">
        <v>72</v>
      </c>
      <c r="AU2465" s="189" t="s">
        <v>22</v>
      </c>
      <c r="AY2465" s="188" t="s">
        <v>238</v>
      </c>
      <c r="BK2465" s="190">
        <f>BK2466+BK2563+BK2603+BK2706</f>
        <v>0</v>
      </c>
    </row>
    <row r="2466" spans="2:65" s="11" customFormat="1" ht="14.85" customHeight="1">
      <c r="B2466" s="177"/>
      <c r="C2466" s="178"/>
      <c r="D2466" s="191" t="s">
        <v>72</v>
      </c>
      <c r="E2466" s="192" t="s">
        <v>1083</v>
      </c>
      <c r="F2466" s="192" t="s">
        <v>2361</v>
      </c>
      <c r="G2466" s="178"/>
      <c r="H2466" s="178"/>
      <c r="I2466" s="181"/>
      <c r="J2466" s="193">
        <f>BK2466</f>
        <v>0</v>
      </c>
      <c r="K2466" s="178"/>
      <c r="L2466" s="183"/>
      <c r="M2466" s="184"/>
      <c r="N2466" s="185"/>
      <c r="O2466" s="185"/>
      <c r="P2466" s="186">
        <f>SUM(P2467:P2562)</f>
        <v>0</v>
      </c>
      <c r="Q2466" s="185"/>
      <c r="R2466" s="186">
        <f>SUM(R2467:R2562)</f>
        <v>1.8320483599999999</v>
      </c>
      <c r="S2466" s="185"/>
      <c r="T2466" s="187">
        <f>SUM(T2467:T2562)</f>
        <v>0</v>
      </c>
      <c r="AR2466" s="188" t="s">
        <v>22</v>
      </c>
      <c r="AT2466" s="189" t="s">
        <v>72</v>
      </c>
      <c r="AU2466" s="189" t="s">
        <v>81</v>
      </c>
      <c r="AY2466" s="188" t="s">
        <v>238</v>
      </c>
      <c r="BK2466" s="190">
        <f>SUM(BK2467:BK2562)</f>
        <v>0</v>
      </c>
    </row>
    <row r="2467" spans="2:65" s="1" customFormat="1" ht="22.5" customHeight="1">
      <c r="B2467" s="35"/>
      <c r="C2467" s="194" t="s">
        <v>2362</v>
      </c>
      <c r="D2467" s="194" t="s">
        <v>240</v>
      </c>
      <c r="E2467" s="195" t="s">
        <v>2363</v>
      </c>
      <c r="F2467" s="196" t="s">
        <v>2364</v>
      </c>
      <c r="G2467" s="197" t="s">
        <v>375</v>
      </c>
      <c r="H2467" s="198">
        <v>1901.492</v>
      </c>
      <c r="I2467" s="199"/>
      <c r="J2467" s="200">
        <f>ROUND(I2467*H2467,2)</f>
        <v>0</v>
      </c>
      <c r="K2467" s="196" t="s">
        <v>244</v>
      </c>
      <c r="L2467" s="55"/>
      <c r="M2467" s="201" t="s">
        <v>20</v>
      </c>
      <c r="N2467" s="202" t="s">
        <v>44</v>
      </c>
      <c r="O2467" s="36"/>
      <c r="P2467" s="203">
        <f>O2467*H2467</f>
        <v>0</v>
      </c>
      <c r="Q2467" s="203">
        <v>0</v>
      </c>
      <c r="R2467" s="203">
        <f>Q2467*H2467</f>
        <v>0</v>
      </c>
      <c r="S2467" s="203">
        <v>0</v>
      </c>
      <c r="T2467" s="204">
        <f>S2467*H2467</f>
        <v>0</v>
      </c>
      <c r="AR2467" s="18" t="s">
        <v>245</v>
      </c>
      <c r="AT2467" s="18" t="s">
        <v>240</v>
      </c>
      <c r="AU2467" s="18" t="s">
        <v>261</v>
      </c>
      <c r="AY2467" s="18" t="s">
        <v>238</v>
      </c>
      <c r="BE2467" s="205">
        <f>IF(N2467="základní",J2467,0)</f>
        <v>0</v>
      </c>
      <c r="BF2467" s="205">
        <f>IF(N2467="snížená",J2467,0)</f>
        <v>0</v>
      </c>
      <c r="BG2467" s="205">
        <f>IF(N2467="zákl. přenesená",J2467,0)</f>
        <v>0</v>
      </c>
      <c r="BH2467" s="205">
        <f>IF(N2467="sníž. přenesená",J2467,0)</f>
        <v>0</v>
      </c>
      <c r="BI2467" s="205">
        <f>IF(N2467="nulová",J2467,0)</f>
        <v>0</v>
      </c>
      <c r="BJ2467" s="18" t="s">
        <v>22</v>
      </c>
      <c r="BK2467" s="205">
        <f>ROUND(I2467*H2467,2)</f>
        <v>0</v>
      </c>
      <c r="BL2467" s="18" t="s">
        <v>245</v>
      </c>
      <c r="BM2467" s="18" t="s">
        <v>2365</v>
      </c>
    </row>
    <row r="2468" spans="2:65" s="12" customFormat="1" ht="13.5">
      <c r="B2468" s="206"/>
      <c r="C2468" s="207"/>
      <c r="D2468" s="208" t="s">
        <v>247</v>
      </c>
      <c r="E2468" s="209" t="s">
        <v>20</v>
      </c>
      <c r="F2468" s="210" t="s">
        <v>2366</v>
      </c>
      <c r="G2468" s="207"/>
      <c r="H2468" s="211" t="s">
        <v>20</v>
      </c>
      <c r="I2468" s="212"/>
      <c r="J2468" s="207"/>
      <c r="K2468" s="207"/>
      <c r="L2468" s="213"/>
      <c r="M2468" s="214"/>
      <c r="N2468" s="215"/>
      <c r="O2468" s="215"/>
      <c r="P2468" s="215"/>
      <c r="Q2468" s="215"/>
      <c r="R2468" s="215"/>
      <c r="S2468" s="215"/>
      <c r="T2468" s="216"/>
      <c r="AT2468" s="217" t="s">
        <v>247</v>
      </c>
      <c r="AU2468" s="217" t="s">
        <v>261</v>
      </c>
      <c r="AV2468" s="12" t="s">
        <v>22</v>
      </c>
      <c r="AW2468" s="12" t="s">
        <v>37</v>
      </c>
      <c r="AX2468" s="12" t="s">
        <v>73</v>
      </c>
      <c r="AY2468" s="217" t="s">
        <v>238</v>
      </c>
    </row>
    <row r="2469" spans="2:65" s="12" customFormat="1" ht="13.5">
      <c r="B2469" s="206"/>
      <c r="C2469" s="207"/>
      <c r="D2469" s="208" t="s">
        <v>247</v>
      </c>
      <c r="E2469" s="209" t="s">
        <v>20</v>
      </c>
      <c r="F2469" s="210" t="s">
        <v>249</v>
      </c>
      <c r="G2469" s="207"/>
      <c r="H2469" s="211" t="s">
        <v>20</v>
      </c>
      <c r="I2469" s="212"/>
      <c r="J2469" s="207"/>
      <c r="K2469" s="207"/>
      <c r="L2469" s="213"/>
      <c r="M2469" s="214"/>
      <c r="N2469" s="215"/>
      <c r="O2469" s="215"/>
      <c r="P2469" s="215"/>
      <c r="Q2469" s="215"/>
      <c r="R2469" s="215"/>
      <c r="S2469" s="215"/>
      <c r="T2469" s="216"/>
      <c r="AT2469" s="217" t="s">
        <v>247</v>
      </c>
      <c r="AU2469" s="217" t="s">
        <v>261</v>
      </c>
      <c r="AV2469" s="12" t="s">
        <v>22</v>
      </c>
      <c r="AW2469" s="12" t="s">
        <v>37</v>
      </c>
      <c r="AX2469" s="12" t="s">
        <v>73</v>
      </c>
      <c r="AY2469" s="217" t="s">
        <v>238</v>
      </c>
    </row>
    <row r="2470" spans="2:65" s="12" customFormat="1" ht="13.5">
      <c r="B2470" s="206"/>
      <c r="C2470" s="207"/>
      <c r="D2470" s="208" t="s">
        <v>247</v>
      </c>
      <c r="E2470" s="209" t="s">
        <v>20</v>
      </c>
      <c r="F2470" s="210" t="s">
        <v>2367</v>
      </c>
      <c r="G2470" s="207"/>
      <c r="H2470" s="211" t="s">
        <v>20</v>
      </c>
      <c r="I2470" s="212"/>
      <c r="J2470" s="207"/>
      <c r="K2470" s="207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247</v>
      </c>
      <c r="AU2470" s="217" t="s">
        <v>261</v>
      </c>
      <c r="AV2470" s="12" t="s">
        <v>22</v>
      </c>
      <c r="AW2470" s="12" t="s">
        <v>37</v>
      </c>
      <c r="AX2470" s="12" t="s">
        <v>73</v>
      </c>
      <c r="AY2470" s="217" t="s">
        <v>238</v>
      </c>
    </row>
    <row r="2471" spans="2:65" s="12" customFormat="1" ht="13.5">
      <c r="B2471" s="206"/>
      <c r="C2471" s="207"/>
      <c r="D2471" s="208" t="s">
        <v>247</v>
      </c>
      <c r="E2471" s="209" t="s">
        <v>20</v>
      </c>
      <c r="F2471" s="210" t="s">
        <v>2368</v>
      </c>
      <c r="G2471" s="207"/>
      <c r="H2471" s="211" t="s">
        <v>20</v>
      </c>
      <c r="I2471" s="212"/>
      <c r="J2471" s="207"/>
      <c r="K2471" s="207"/>
      <c r="L2471" s="213"/>
      <c r="M2471" s="214"/>
      <c r="N2471" s="215"/>
      <c r="O2471" s="215"/>
      <c r="P2471" s="215"/>
      <c r="Q2471" s="215"/>
      <c r="R2471" s="215"/>
      <c r="S2471" s="215"/>
      <c r="T2471" s="216"/>
      <c r="AT2471" s="217" t="s">
        <v>247</v>
      </c>
      <c r="AU2471" s="217" t="s">
        <v>261</v>
      </c>
      <c r="AV2471" s="12" t="s">
        <v>22</v>
      </c>
      <c r="AW2471" s="12" t="s">
        <v>37</v>
      </c>
      <c r="AX2471" s="12" t="s">
        <v>73</v>
      </c>
      <c r="AY2471" s="217" t="s">
        <v>238</v>
      </c>
    </row>
    <row r="2472" spans="2:65" s="12" customFormat="1" ht="13.5">
      <c r="B2472" s="206"/>
      <c r="C2472" s="207"/>
      <c r="D2472" s="208" t="s">
        <v>247</v>
      </c>
      <c r="E2472" s="209" t="s">
        <v>20</v>
      </c>
      <c r="F2472" s="210" t="s">
        <v>249</v>
      </c>
      <c r="G2472" s="207"/>
      <c r="H2472" s="211" t="s">
        <v>20</v>
      </c>
      <c r="I2472" s="212"/>
      <c r="J2472" s="207"/>
      <c r="K2472" s="207"/>
      <c r="L2472" s="213"/>
      <c r="M2472" s="214"/>
      <c r="N2472" s="215"/>
      <c r="O2472" s="215"/>
      <c r="P2472" s="215"/>
      <c r="Q2472" s="215"/>
      <c r="R2472" s="215"/>
      <c r="S2472" s="215"/>
      <c r="T2472" s="216"/>
      <c r="AT2472" s="217" t="s">
        <v>247</v>
      </c>
      <c r="AU2472" s="217" t="s">
        <v>261</v>
      </c>
      <c r="AV2472" s="12" t="s">
        <v>22</v>
      </c>
      <c r="AW2472" s="12" t="s">
        <v>37</v>
      </c>
      <c r="AX2472" s="12" t="s">
        <v>73</v>
      </c>
      <c r="AY2472" s="217" t="s">
        <v>238</v>
      </c>
    </row>
    <row r="2473" spans="2:65" s="12" customFormat="1" ht="13.5">
      <c r="B2473" s="206"/>
      <c r="C2473" s="207"/>
      <c r="D2473" s="208" t="s">
        <v>247</v>
      </c>
      <c r="E2473" s="209" t="s">
        <v>20</v>
      </c>
      <c r="F2473" s="210" t="s">
        <v>2369</v>
      </c>
      <c r="G2473" s="207"/>
      <c r="H2473" s="211" t="s">
        <v>20</v>
      </c>
      <c r="I2473" s="212"/>
      <c r="J2473" s="207"/>
      <c r="K2473" s="207"/>
      <c r="L2473" s="213"/>
      <c r="M2473" s="214"/>
      <c r="N2473" s="215"/>
      <c r="O2473" s="215"/>
      <c r="P2473" s="215"/>
      <c r="Q2473" s="215"/>
      <c r="R2473" s="215"/>
      <c r="S2473" s="215"/>
      <c r="T2473" s="216"/>
      <c r="AT2473" s="217" t="s">
        <v>247</v>
      </c>
      <c r="AU2473" s="217" t="s">
        <v>261</v>
      </c>
      <c r="AV2473" s="12" t="s">
        <v>22</v>
      </c>
      <c r="AW2473" s="12" t="s">
        <v>37</v>
      </c>
      <c r="AX2473" s="12" t="s">
        <v>73</v>
      </c>
      <c r="AY2473" s="217" t="s">
        <v>238</v>
      </c>
    </row>
    <row r="2474" spans="2:65" s="13" customFormat="1" ht="13.5">
      <c r="B2474" s="218"/>
      <c r="C2474" s="219"/>
      <c r="D2474" s="208" t="s">
        <v>247</v>
      </c>
      <c r="E2474" s="230" t="s">
        <v>20</v>
      </c>
      <c r="F2474" s="231" t="s">
        <v>2370</v>
      </c>
      <c r="G2474" s="219"/>
      <c r="H2474" s="232">
        <v>506.35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65" s="12" customFormat="1" ht="13.5">
      <c r="B2475" s="206"/>
      <c r="C2475" s="207"/>
      <c r="D2475" s="208" t="s">
        <v>247</v>
      </c>
      <c r="E2475" s="209" t="s">
        <v>20</v>
      </c>
      <c r="F2475" s="210" t="s">
        <v>2371</v>
      </c>
      <c r="G2475" s="207"/>
      <c r="H2475" s="211" t="s">
        <v>20</v>
      </c>
      <c r="I2475" s="212"/>
      <c r="J2475" s="207"/>
      <c r="K2475" s="207"/>
      <c r="L2475" s="213"/>
      <c r="M2475" s="214"/>
      <c r="N2475" s="215"/>
      <c r="O2475" s="215"/>
      <c r="P2475" s="215"/>
      <c r="Q2475" s="215"/>
      <c r="R2475" s="215"/>
      <c r="S2475" s="215"/>
      <c r="T2475" s="216"/>
      <c r="AT2475" s="217" t="s">
        <v>247</v>
      </c>
      <c r="AU2475" s="217" t="s">
        <v>261</v>
      </c>
      <c r="AV2475" s="12" t="s">
        <v>22</v>
      </c>
      <c r="AW2475" s="12" t="s">
        <v>37</v>
      </c>
      <c r="AX2475" s="12" t="s">
        <v>73</v>
      </c>
      <c r="AY2475" s="217" t="s">
        <v>238</v>
      </c>
    </row>
    <row r="2476" spans="2:65" s="13" customFormat="1" ht="13.5">
      <c r="B2476" s="218"/>
      <c r="C2476" s="219"/>
      <c r="D2476" s="208" t="s">
        <v>247</v>
      </c>
      <c r="E2476" s="230" t="s">
        <v>20</v>
      </c>
      <c r="F2476" s="231" t="s">
        <v>2372</v>
      </c>
      <c r="G2476" s="219"/>
      <c r="H2476" s="232">
        <v>338.37</v>
      </c>
      <c r="I2476" s="224"/>
      <c r="J2476" s="219"/>
      <c r="K2476" s="219"/>
      <c r="L2476" s="225"/>
      <c r="M2476" s="226"/>
      <c r="N2476" s="227"/>
      <c r="O2476" s="227"/>
      <c r="P2476" s="227"/>
      <c r="Q2476" s="227"/>
      <c r="R2476" s="227"/>
      <c r="S2476" s="227"/>
      <c r="T2476" s="228"/>
      <c r="AT2476" s="229" t="s">
        <v>247</v>
      </c>
      <c r="AU2476" s="229" t="s">
        <v>261</v>
      </c>
      <c r="AV2476" s="13" t="s">
        <v>81</v>
      </c>
      <c r="AW2476" s="13" t="s">
        <v>37</v>
      </c>
      <c r="AX2476" s="13" t="s">
        <v>73</v>
      </c>
      <c r="AY2476" s="229" t="s">
        <v>238</v>
      </c>
    </row>
    <row r="2477" spans="2:65" s="13" customFormat="1" ht="13.5">
      <c r="B2477" s="218"/>
      <c r="C2477" s="219"/>
      <c r="D2477" s="208" t="s">
        <v>247</v>
      </c>
      <c r="E2477" s="230" t="s">
        <v>20</v>
      </c>
      <c r="F2477" s="231" t="s">
        <v>2373</v>
      </c>
      <c r="G2477" s="219"/>
      <c r="H2477" s="232">
        <v>147.19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65" s="12" customFormat="1" ht="13.5">
      <c r="B2478" s="206"/>
      <c r="C2478" s="207"/>
      <c r="D2478" s="208" t="s">
        <v>247</v>
      </c>
      <c r="E2478" s="209" t="s">
        <v>20</v>
      </c>
      <c r="F2478" s="210" t="s">
        <v>2374</v>
      </c>
      <c r="G2478" s="207"/>
      <c r="H2478" s="211" t="s">
        <v>20</v>
      </c>
      <c r="I2478" s="212"/>
      <c r="J2478" s="207"/>
      <c r="K2478" s="207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247</v>
      </c>
      <c r="AU2478" s="217" t="s">
        <v>261</v>
      </c>
      <c r="AV2478" s="12" t="s">
        <v>22</v>
      </c>
      <c r="AW2478" s="12" t="s">
        <v>37</v>
      </c>
      <c r="AX2478" s="12" t="s">
        <v>73</v>
      </c>
      <c r="AY2478" s="217" t="s">
        <v>238</v>
      </c>
    </row>
    <row r="2479" spans="2:65" s="13" customFormat="1" ht="13.5">
      <c r="B2479" s="218"/>
      <c r="C2479" s="219"/>
      <c r="D2479" s="208" t="s">
        <v>247</v>
      </c>
      <c r="E2479" s="230" t="s">
        <v>20</v>
      </c>
      <c r="F2479" s="231" t="s">
        <v>2375</v>
      </c>
      <c r="G2479" s="219"/>
      <c r="H2479" s="232">
        <v>438.78199999999998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65" s="12" customFormat="1" ht="13.5">
      <c r="B2480" s="206"/>
      <c r="C2480" s="207"/>
      <c r="D2480" s="208" t="s">
        <v>247</v>
      </c>
      <c r="E2480" s="209" t="s">
        <v>20</v>
      </c>
      <c r="F2480" s="210" t="s">
        <v>2376</v>
      </c>
      <c r="G2480" s="207"/>
      <c r="H2480" s="211" t="s">
        <v>20</v>
      </c>
      <c r="I2480" s="212"/>
      <c r="J2480" s="207"/>
      <c r="K2480" s="207"/>
      <c r="L2480" s="213"/>
      <c r="M2480" s="214"/>
      <c r="N2480" s="215"/>
      <c r="O2480" s="215"/>
      <c r="P2480" s="215"/>
      <c r="Q2480" s="215"/>
      <c r="R2480" s="215"/>
      <c r="S2480" s="215"/>
      <c r="T2480" s="216"/>
      <c r="AT2480" s="217" t="s">
        <v>247</v>
      </c>
      <c r="AU2480" s="217" t="s">
        <v>261</v>
      </c>
      <c r="AV2480" s="12" t="s">
        <v>22</v>
      </c>
      <c r="AW2480" s="12" t="s">
        <v>37</v>
      </c>
      <c r="AX2480" s="12" t="s">
        <v>73</v>
      </c>
      <c r="AY2480" s="217" t="s">
        <v>238</v>
      </c>
    </row>
    <row r="2481" spans="2:65" s="13" customFormat="1" ht="13.5">
      <c r="B2481" s="218"/>
      <c r="C2481" s="219"/>
      <c r="D2481" s="208" t="s">
        <v>247</v>
      </c>
      <c r="E2481" s="230" t="s">
        <v>20</v>
      </c>
      <c r="F2481" s="231" t="s">
        <v>2377</v>
      </c>
      <c r="G2481" s="219"/>
      <c r="H2481" s="232">
        <v>404.79</v>
      </c>
      <c r="I2481" s="224"/>
      <c r="J2481" s="219"/>
      <c r="K2481" s="219"/>
      <c r="L2481" s="225"/>
      <c r="M2481" s="226"/>
      <c r="N2481" s="227"/>
      <c r="O2481" s="227"/>
      <c r="P2481" s="227"/>
      <c r="Q2481" s="227"/>
      <c r="R2481" s="227"/>
      <c r="S2481" s="227"/>
      <c r="T2481" s="228"/>
      <c r="AT2481" s="229" t="s">
        <v>247</v>
      </c>
      <c r="AU2481" s="229" t="s">
        <v>261</v>
      </c>
      <c r="AV2481" s="13" t="s">
        <v>81</v>
      </c>
      <c r="AW2481" s="13" t="s">
        <v>37</v>
      </c>
      <c r="AX2481" s="13" t="s">
        <v>73</v>
      </c>
      <c r="AY2481" s="229" t="s">
        <v>238</v>
      </c>
    </row>
    <row r="2482" spans="2:65" s="13" customFormat="1" ht="13.5">
      <c r="B2482" s="218"/>
      <c r="C2482" s="219"/>
      <c r="D2482" s="220" t="s">
        <v>247</v>
      </c>
      <c r="E2482" s="221" t="s">
        <v>20</v>
      </c>
      <c r="F2482" s="222" t="s">
        <v>2378</v>
      </c>
      <c r="G2482" s="219"/>
      <c r="H2482" s="223">
        <v>66.010000000000005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" customFormat="1" ht="31.5" customHeight="1">
      <c r="B2483" s="35"/>
      <c r="C2483" s="194" t="s">
        <v>2379</v>
      </c>
      <c r="D2483" s="194" t="s">
        <v>240</v>
      </c>
      <c r="E2483" s="195" t="s">
        <v>2380</v>
      </c>
      <c r="F2483" s="196" t="s">
        <v>2381</v>
      </c>
      <c r="G2483" s="197" t="s">
        <v>375</v>
      </c>
      <c r="H2483" s="198">
        <v>171134.28</v>
      </c>
      <c r="I2483" s="199"/>
      <c r="J2483" s="200">
        <f>ROUND(I2483*H2483,2)</f>
        <v>0</v>
      </c>
      <c r="K2483" s="196" t="s">
        <v>244</v>
      </c>
      <c r="L2483" s="55"/>
      <c r="M2483" s="201" t="s">
        <v>20</v>
      </c>
      <c r="N2483" s="202" t="s">
        <v>44</v>
      </c>
      <c r="O2483" s="36"/>
      <c r="P2483" s="203">
        <f>O2483*H2483</f>
        <v>0</v>
      </c>
      <c r="Q2483" s="203">
        <v>0</v>
      </c>
      <c r="R2483" s="203">
        <f>Q2483*H2483</f>
        <v>0</v>
      </c>
      <c r="S2483" s="203">
        <v>0</v>
      </c>
      <c r="T2483" s="204">
        <f>S2483*H2483</f>
        <v>0</v>
      </c>
      <c r="AR2483" s="18" t="s">
        <v>245</v>
      </c>
      <c r="AT2483" s="18" t="s">
        <v>240</v>
      </c>
      <c r="AU2483" s="18" t="s">
        <v>261</v>
      </c>
      <c r="AY2483" s="18" t="s">
        <v>238</v>
      </c>
      <c r="BE2483" s="205">
        <f>IF(N2483="základní",J2483,0)</f>
        <v>0</v>
      </c>
      <c r="BF2483" s="205">
        <f>IF(N2483="snížená",J2483,0)</f>
        <v>0</v>
      </c>
      <c r="BG2483" s="205">
        <f>IF(N2483="zákl. přenesená",J2483,0)</f>
        <v>0</v>
      </c>
      <c r="BH2483" s="205">
        <f>IF(N2483="sníž. přenesená",J2483,0)</f>
        <v>0</v>
      </c>
      <c r="BI2483" s="205">
        <f>IF(N2483="nulová",J2483,0)</f>
        <v>0</v>
      </c>
      <c r="BJ2483" s="18" t="s">
        <v>22</v>
      </c>
      <c r="BK2483" s="205">
        <f>ROUND(I2483*H2483,2)</f>
        <v>0</v>
      </c>
      <c r="BL2483" s="18" t="s">
        <v>245</v>
      </c>
      <c r="BM2483" s="18" t="s">
        <v>2382</v>
      </c>
    </row>
    <row r="2484" spans="2:65" s="13" customFormat="1" ht="13.5">
      <c r="B2484" s="218"/>
      <c r="C2484" s="219"/>
      <c r="D2484" s="220" t="s">
        <v>247</v>
      </c>
      <c r="E2484" s="221" t="s">
        <v>20</v>
      </c>
      <c r="F2484" s="222" t="s">
        <v>2383</v>
      </c>
      <c r="G2484" s="219"/>
      <c r="H2484" s="223">
        <v>171134.28</v>
      </c>
      <c r="I2484" s="224"/>
      <c r="J2484" s="219"/>
      <c r="K2484" s="219"/>
      <c r="L2484" s="225"/>
      <c r="M2484" s="226"/>
      <c r="N2484" s="227"/>
      <c r="O2484" s="227"/>
      <c r="P2484" s="227"/>
      <c r="Q2484" s="227"/>
      <c r="R2484" s="227"/>
      <c r="S2484" s="227"/>
      <c r="T2484" s="228"/>
      <c r="AT2484" s="229" t="s">
        <v>247</v>
      </c>
      <c r="AU2484" s="229" t="s">
        <v>261</v>
      </c>
      <c r="AV2484" s="13" t="s">
        <v>81</v>
      </c>
      <c r="AW2484" s="13" t="s">
        <v>37</v>
      </c>
      <c r="AX2484" s="13" t="s">
        <v>73</v>
      </c>
      <c r="AY2484" s="229" t="s">
        <v>238</v>
      </c>
    </row>
    <row r="2485" spans="2:65" s="1" customFormat="1" ht="31.5" customHeight="1">
      <c r="B2485" s="35"/>
      <c r="C2485" s="194" t="s">
        <v>2384</v>
      </c>
      <c r="D2485" s="194" t="s">
        <v>240</v>
      </c>
      <c r="E2485" s="195" t="s">
        <v>2385</v>
      </c>
      <c r="F2485" s="196" t="s">
        <v>2386</v>
      </c>
      <c r="G2485" s="197" t="s">
        <v>243</v>
      </c>
      <c r="H2485" s="198">
        <v>138.72</v>
      </c>
      <c r="I2485" s="199"/>
      <c r="J2485" s="200">
        <f>ROUND(I2485*H2485,2)</f>
        <v>0</v>
      </c>
      <c r="K2485" s="196" t="s">
        <v>244</v>
      </c>
      <c r="L2485" s="55"/>
      <c r="M2485" s="201" t="s">
        <v>20</v>
      </c>
      <c r="N2485" s="202" t="s">
        <v>44</v>
      </c>
      <c r="O2485" s="36"/>
      <c r="P2485" s="203">
        <f>O2485*H2485</f>
        <v>0</v>
      </c>
      <c r="Q2485" s="203">
        <v>0</v>
      </c>
      <c r="R2485" s="203">
        <f>Q2485*H2485</f>
        <v>0</v>
      </c>
      <c r="S2485" s="203">
        <v>0</v>
      </c>
      <c r="T2485" s="204">
        <f>S2485*H2485</f>
        <v>0</v>
      </c>
      <c r="AR2485" s="18" t="s">
        <v>245</v>
      </c>
      <c r="AT2485" s="18" t="s">
        <v>240</v>
      </c>
      <c r="AU2485" s="18" t="s">
        <v>261</v>
      </c>
      <c r="AY2485" s="18" t="s">
        <v>238</v>
      </c>
      <c r="BE2485" s="205">
        <f>IF(N2485="základní",J2485,0)</f>
        <v>0</v>
      </c>
      <c r="BF2485" s="205">
        <f>IF(N2485="snížená",J2485,0)</f>
        <v>0</v>
      </c>
      <c r="BG2485" s="205">
        <f>IF(N2485="zákl. přenesená",J2485,0)</f>
        <v>0</v>
      </c>
      <c r="BH2485" s="205">
        <f>IF(N2485="sníž. přenesená",J2485,0)</f>
        <v>0</v>
      </c>
      <c r="BI2485" s="205">
        <f>IF(N2485="nulová",J2485,0)</f>
        <v>0</v>
      </c>
      <c r="BJ2485" s="18" t="s">
        <v>22</v>
      </c>
      <c r="BK2485" s="205">
        <f>ROUND(I2485*H2485,2)</f>
        <v>0</v>
      </c>
      <c r="BL2485" s="18" t="s">
        <v>245</v>
      </c>
      <c r="BM2485" s="18" t="s">
        <v>2387</v>
      </c>
    </row>
    <row r="2486" spans="2:65" s="12" customFormat="1" ht="13.5">
      <c r="B2486" s="206"/>
      <c r="C2486" s="207"/>
      <c r="D2486" s="208" t="s">
        <v>247</v>
      </c>
      <c r="E2486" s="209" t="s">
        <v>20</v>
      </c>
      <c r="F2486" s="210" t="s">
        <v>2388</v>
      </c>
      <c r="G2486" s="207"/>
      <c r="H2486" s="211" t="s">
        <v>20</v>
      </c>
      <c r="I2486" s="212"/>
      <c r="J2486" s="207"/>
      <c r="K2486" s="207"/>
      <c r="L2486" s="213"/>
      <c r="M2486" s="214"/>
      <c r="N2486" s="215"/>
      <c r="O2486" s="215"/>
      <c r="P2486" s="215"/>
      <c r="Q2486" s="215"/>
      <c r="R2486" s="215"/>
      <c r="S2486" s="215"/>
      <c r="T2486" s="216"/>
      <c r="AT2486" s="217" t="s">
        <v>247</v>
      </c>
      <c r="AU2486" s="217" t="s">
        <v>261</v>
      </c>
      <c r="AV2486" s="12" t="s">
        <v>22</v>
      </c>
      <c r="AW2486" s="12" t="s">
        <v>37</v>
      </c>
      <c r="AX2486" s="12" t="s">
        <v>73</v>
      </c>
      <c r="AY2486" s="217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249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2" customFormat="1" ht="13.5">
      <c r="B2488" s="206"/>
      <c r="C2488" s="207"/>
      <c r="D2488" s="208" t="s">
        <v>247</v>
      </c>
      <c r="E2488" s="209" t="s">
        <v>20</v>
      </c>
      <c r="F2488" s="210" t="s">
        <v>2389</v>
      </c>
      <c r="G2488" s="207"/>
      <c r="H2488" s="211" t="s">
        <v>20</v>
      </c>
      <c r="I2488" s="212"/>
      <c r="J2488" s="207"/>
      <c r="K2488" s="207"/>
      <c r="L2488" s="213"/>
      <c r="M2488" s="214"/>
      <c r="N2488" s="215"/>
      <c r="O2488" s="215"/>
      <c r="P2488" s="215"/>
      <c r="Q2488" s="215"/>
      <c r="R2488" s="215"/>
      <c r="S2488" s="215"/>
      <c r="T2488" s="216"/>
      <c r="AT2488" s="217" t="s">
        <v>247</v>
      </c>
      <c r="AU2488" s="217" t="s">
        <v>261</v>
      </c>
      <c r="AV2488" s="12" t="s">
        <v>22</v>
      </c>
      <c r="AW2488" s="12" t="s">
        <v>37</v>
      </c>
      <c r="AX2488" s="12" t="s">
        <v>73</v>
      </c>
      <c r="AY2488" s="217" t="s">
        <v>238</v>
      </c>
    </row>
    <row r="2489" spans="2:65" s="12" customFormat="1" ht="13.5">
      <c r="B2489" s="206"/>
      <c r="C2489" s="207"/>
      <c r="D2489" s="208" t="s">
        <v>247</v>
      </c>
      <c r="E2489" s="209" t="s">
        <v>20</v>
      </c>
      <c r="F2489" s="210" t="s">
        <v>2390</v>
      </c>
      <c r="G2489" s="207"/>
      <c r="H2489" s="211" t="s">
        <v>20</v>
      </c>
      <c r="I2489" s="212"/>
      <c r="J2489" s="207"/>
      <c r="K2489" s="207"/>
      <c r="L2489" s="213"/>
      <c r="M2489" s="214"/>
      <c r="N2489" s="215"/>
      <c r="O2489" s="215"/>
      <c r="P2489" s="215"/>
      <c r="Q2489" s="215"/>
      <c r="R2489" s="215"/>
      <c r="S2489" s="215"/>
      <c r="T2489" s="216"/>
      <c r="AT2489" s="217" t="s">
        <v>247</v>
      </c>
      <c r="AU2489" s="217" t="s">
        <v>261</v>
      </c>
      <c r="AV2489" s="12" t="s">
        <v>22</v>
      </c>
      <c r="AW2489" s="12" t="s">
        <v>37</v>
      </c>
      <c r="AX2489" s="12" t="s">
        <v>73</v>
      </c>
      <c r="AY2489" s="217" t="s">
        <v>238</v>
      </c>
    </row>
    <row r="2490" spans="2:65" s="12" customFormat="1" ht="13.5">
      <c r="B2490" s="206"/>
      <c r="C2490" s="207"/>
      <c r="D2490" s="208" t="s">
        <v>247</v>
      </c>
      <c r="E2490" s="209" t="s">
        <v>20</v>
      </c>
      <c r="F2490" s="210" t="s">
        <v>2391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3" customFormat="1" ht="13.5">
      <c r="B2491" s="218"/>
      <c r="C2491" s="219"/>
      <c r="D2491" s="208" t="s">
        <v>247</v>
      </c>
      <c r="E2491" s="230" t="s">
        <v>20</v>
      </c>
      <c r="F2491" s="231" t="s">
        <v>2392</v>
      </c>
      <c r="G2491" s="219"/>
      <c r="H2491" s="232">
        <v>69.36</v>
      </c>
      <c r="I2491" s="224"/>
      <c r="J2491" s="219"/>
      <c r="K2491" s="219"/>
      <c r="L2491" s="225"/>
      <c r="M2491" s="226"/>
      <c r="N2491" s="227"/>
      <c r="O2491" s="227"/>
      <c r="P2491" s="227"/>
      <c r="Q2491" s="227"/>
      <c r="R2491" s="227"/>
      <c r="S2491" s="227"/>
      <c r="T2491" s="228"/>
      <c r="AT2491" s="229" t="s">
        <v>247</v>
      </c>
      <c r="AU2491" s="229" t="s">
        <v>261</v>
      </c>
      <c r="AV2491" s="13" t="s">
        <v>81</v>
      </c>
      <c r="AW2491" s="13" t="s">
        <v>37</v>
      </c>
      <c r="AX2491" s="13" t="s">
        <v>73</v>
      </c>
      <c r="AY2491" s="229" t="s">
        <v>238</v>
      </c>
    </row>
    <row r="2492" spans="2:65" s="12" customFormat="1" ht="13.5">
      <c r="B2492" s="206"/>
      <c r="C2492" s="207"/>
      <c r="D2492" s="208" t="s">
        <v>247</v>
      </c>
      <c r="E2492" s="209" t="s">
        <v>20</v>
      </c>
      <c r="F2492" s="210" t="s">
        <v>249</v>
      </c>
      <c r="G2492" s="207"/>
      <c r="H2492" s="211" t="s">
        <v>20</v>
      </c>
      <c r="I2492" s="212"/>
      <c r="J2492" s="207"/>
      <c r="K2492" s="207"/>
      <c r="L2492" s="213"/>
      <c r="M2492" s="214"/>
      <c r="N2492" s="215"/>
      <c r="O2492" s="215"/>
      <c r="P2492" s="215"/>
      <c r="Q2492" s="215"/>
      <c r="R2492" s="215"/>
      <c r="S2492" s="215"/>
      <c r="T2492" s="216"/>
      <c r="AT2492" s="217" t="s">
        <v>247</v>
      </c>
      <c r="AU2492" s="217" t="s">
        <v>261</v>
      </c>
      <c r="AV2492" s="12" t="s">
        <v>22</v>
      </c>
      <c r="AW2492" s="12" t="s">
        <v>37</v>
      </c>
      <c r="AX2492" s="12" t="s">
        <v>73</v>
      </c>
      <c r="AY2492" s="217" t="s">
        <v>238</v>
      </c>
    </row>
    <row r="2493" spans="2:65" s="12" customFormat="1" ht="13.5">
      <c r="B2493" s="206"/>
      <c r="C2493" s="207"/>
      <c r="D2493" s="208" t="s">
        <v>247</v>
      </c>
      <c r="E2493" s="209" t="s">
        <v>20</v>
      </c>
      <c r="F2493" s="210" t="s">
        <v>2393</v>
      </c>
      <c r="G2493" s="207"/>
      <c r="H2493" s="211" t="s">
        <v>20</v>
      </c>
      <c r="I2493" s="212"/>
      <c r="J2493" s="207"/>
      <c r="K2493" s="207"/>
      <c r="L2493" s="213"/>
      <c r="M2493" s="214"/>
      <c r="N2493" s="215"/>
      <c r="O2493" s="215"/>
      <c r="P2493" s="215"/>
      <c r="Q2493" s="215"/>
      <c r="R2493" s="215"/>
      <c r="S2493" s="215"/>
      <c r="T2493" s="216"/>
      <c r="AT2493" s="217" t="s">
        <v>247</v>
      </c>
      <c r="AU2493" s="217" t="s">
        <v>261</v>
      </c>
      <c r="AV2493" s="12" t="s">
        <v>22</v>
      </c>
      <c r="AW2493" s="12" t="s">
        <v>37</v>
      </c>
      <c r="AX2493" s="12" t="s">
        <v>73</v>
      </c>
      <c r="AY2493" s="217" t="s">
        <v>238</v>
      </c>
    </row>
    <row r="2494" spans="2:65" s="13" customFormat="1" ht="13.5">
      <c r="B2494" s="218"/>
      <c r="C2494" s="219"/>
      <c r="D2494" s="220" t="s">
        <v>247</v>
      </c>
      <c r="E2494" s="221" t="s">
        <v>20</v>
      </c>
      <c r="F2494" s="222" t="s">
        <v>2394</v>
      </c>
      <c r="G2494" s="219"/>
      <c r="H2494" s="223">
        <v>69.36</v>
      </c>
      <c r="I2494" s="224"/>
      <c r="J2494" s="219"/>
      <c r="K2494" s="219"/>
      <c r="L2494" s="225"/>
      <c r="M2494" s="226"/>
      <c r="N2494" s="227"/>
      <c r="O2494" s="227"/>
      <c r="P2494" s="227"/>
      <c r="Q2494" s="227"/>
      <c r="R2494" s="227"/>
      <c r="S2494" s="227"/>
      <c r="T2494" s="228"/>
      <c r="AT2494" s="229" t="s">
        <v>247</v>
      </c>
      <c r="AU2494" s="229" t="s">
        <v>261</v>
      </c>
      <c r="AV2494" s="13" t="s">
        <v>81</v>
      </c>
      <c r="AW2494" s="13" t="s">
        <v>37</v>
      </c>
      <c r="AX2494" s="13" t="s">
        <v>73</v>
      </c>
      <c r="AY2494" s="229" t="s">
        <v>238</v>
      </c>
    </row>
    <row r="2495" spans="2:65" s="1" customFormat="1" ht="31.5" customHeight="1">
      <c r="B2495" s="35"/>
      <c r="C2495" s="194" t="s">
        <v>2395</v>
      </c>
      <c r="D2495" s="194" t="s">
        <v>240</v>
      </c>
      <c r="E2495" s="195" t="s">
        <v>2396</v>
      </c>
      <c r="F2495" s="196" t="s">
        <v>2397</v>
      </c>
      <c r="G2495" s="197" t="s">
        <v>243</v>
      </c>
      <c r="H2495" s="198">
        <v>12484.8</v>
      </c>
      <c r="I2495" s="199"/>
      <c r="J2495" s="200">
        <f>ROUND(I2495*H2495,2)</f>
        <v>0</v>
      </c>
      <c r="K2495" s="196" t="s">
        <v>244</v>
      </c>
      <c r="L2495" s="55"/>
      <c r="M2495" s="201" t="s">
        <v>20</v>
      </c>
      <c r="N2495" s="202" t="s">
        <v>44</v>
      </c>
      <c r="O2495" s="36"/>
      <c r="P2495" s="203">
        <f>O2495*H2495</f>
        <v>0</v>
      </c>
      <c r="Q2495" s="203">
        <v>0</v>
      </c>
      <c r="R2495" s="203">
        <f>Q2495*H2495</f>
        <v>0</v>
      </c>
      <c r="S2495" s="203">
        <v>0</v>
      </c>
      <c r="T2495" s="204">
        <f>S2495*H2495</f>
        <v>0</v>
      </c>
      <c r="AR2495" s="18" t="s">
        <v>245</v>
      </c>
      <c r="AT2495" s="18" t="s">
        <v>240</v>
      </c>
      <c r="AU2495" s="18" t="s">
        <v>261</v>
      </c>
      <c r="AY2495" s="18" t="s">
        <v>238</v>
      </c>
      <c r="BE2495" s="205">
        <f>IF(N2495="základní",J2495,0)</f>
        <v>0</v>
      </c>
      <c r="BF2495" s="205">
        <f>IF(N2495="snížená",J2495,0)</f>
        <v>0</v>
      </c>
      <c r="BG2495" s="205">
        <f>IF(N2495="zákl. přenesená",J2495,0)</f>
        <v>0</v>
      </c>
      <c r="BH2495" s="205">
        <f>IF(N2495="sníž. přenesená",J2495,0)</f>
        <v>0</v>
      </c>
      <c r="BI2495" s="205">
        <f>IF(N2495="nulová",J2495,0)</f>
        <v>0</v>
      </c>
      <c r="BJ2495" s="18" t="s">
        <v>22</v>
      </c>
      <c r="BK2495" s="205">
        <f>ROUND(I2495*H2495,2)</f>
        <v>0</v>
      </c>
      <c r="BL2495" s="18" t="s">
        <v>245</v>
      </c>
      <c r="BM2495" s="18" t="s">
        <v>2398</v>
      </c>
    </row>
    <row r="2496" spans="2:65" s="13" customFormat="1" ht="13.5">
      <c r="B2496" s="218"/>
      <c r="C2496" s="219"/>
      <c r="D2496" s="220" t="s">
        <v>247</v>
      </c>
      <c r="E2496" s="221" t="s">
        <v>20</v>
      </c>
      <c r="F2496" s="222" t="s">
        <v>2399</v>
      </c>
      <c r="G2496" s="219"/>
      <c r="H2496" s="223">
        <v>12484.8</v>
      </c>
      <c r="I2496" s="224"/>
      <c r="J2496" s="219"/>
      <c r="K2496" s="219"/>
      <c r="L2496" s="225"/>
      <c r="M2496" s="226"/>
      <c r="N2496" s="227"/>
      <c r="O2496" s="227"/>
      <c r="P2496" s="227"/>
      <c r="Q2496" s="227"/>
      <c r="R2496" s="227"/>
      <c r="S2496" s="227"/>
      <c r="T2496" s="228"/>
      <c r="AT2496" s="229" t="s">
        <v>247</v>
      </c>
      <c r="AU2496" s="229" t="s">
        <v>261</v>
      </c>
      <c r="AV2496" s="13" t="s">
        <v>81</v>
      </c>
      <c r="AW2496" s="13" t="s">
        <v>37</v>
      </c>
      <c r="AX2496" s="13" t="s">
        <v>73</v>
      </c>
      <c r="AY2496" s="229" t="s">
        <v>238</v>
      </c>
    </row>
    <row r="2497" spans="2:65" s="1" customFormat="1" ht="31.5" customHeight="1">
      <c r="B2497" s="35"/>
      <c r="C2497" s="194" t="s">
        <v>2400</v>
      </c>
      <c r="D2497" s="194" t="s">
        <v>240</v>
      </c>
      <c r="E2497" s="195" t="s">
        <v>2401</v>
      </c>
      <c r="F2497" s="196" t="s">
        <v>2402</v>
      </c>
      <c r="G2497" s="197" t="s">
        <v>517</v>
      </c>
      <c r="H2497" s="198">
        <v>439.5</v>
      </c>
      <c r="I2497" s="199"/>
      <c r="J2497" s="200">
        <f>ROUND(I2497*H2497,2)</f>
        <v>0</v>
      </c>
      <c r="K2497" s="196" t="s">
        <v>244</v>
      </c>
      <c r="L2497" s="55"/>
      <c r="M2497" s="201" t="s">
        <v>20</v>
      </c>
      <c r="N2497" s="202" t="s">
        <v>44</v>
      </c>
      <c r="O2497" s="36"/>
      <c r="P2497" s="203">
        <f>O2497*H2497</f>
        <v>0</v>
      </c>
      <c r="Q2497" s="203">
        <v>0</v>
      </c>
      <c r="R2497" s="203">
        <f>Q2497*H2497</f>
        <v>0</v>
      </c>
      <c r="S2497" s="203">
        <v>0</v>
      </c>
      <c r="T2497" s="204">
        <f>S2497*H2497</f>
        <v>0</v>
      </c>
      <c r="AR2497" s="18" t="s">
        <v>245</v>
      </c>
      <c r="AT2497" s="18" t="s">
        <v>240</v>
      </c>
      <c r="AU2497" s="18" t="s">
        <v>261</v>
      </c>
      <c r="AY2497" s="18" t="s">
        <v>238</v>
      </c>
      <c r="BE2497" s="205">
        <f>IF(N2497="základní",J2497,0)</f>
        <v>0</v>
      </c>
      <c r="BF2497" s="205">
        <f>IF(N2497="snížená",J2497,0)</f>
        <v>0</v>
      </c>
      <c r="BG2497" s="205">
        <f>IF(N2497="zákl. přenesená",J2497,0)</f>
        <v>0</v>
      </c>
      <c r="BH2497" s="205">
        <f>IF(N2497="sníž. přenesená",J2497,0)</f>
        <v>0</v>
      </c>
      <c r="BI2497" s="205">
        <f>IF(N2497="nulová",J2497,0)</f>
        <v>0</v>
      </c>
      <c r="BJ2497" s="18" t="s">
        <v>22</v>
      </c>
      <c r="BK2497" s="205">
        <f>ROUND(I2497*H2497,2)</f>
        <v>0</v>
      </c>
      <c r="BL2497" s="18" t="s">
        <v>245</v>
      </c>
      <c r="BM2497" s="18" t="s">
        <v>2403</v>
      </c>
    </row>
    <row r="2498" spans="2:65" s="12" customFormat="1" ht="13.5">
      <c r="B2498" s="206"/>
      <c r="C2498" s="207"/>
      <c r="D2498" s="208" t="s">
        <v>247</v>
      </c>
      <c r="E2498" s="209" t="s">
        <v>20</v>
      </c>
      <c r="F2498" s="210" t="s">
        <v>2404</v>
      </c>
      <c r="G2498" s="207"/>
      <c r="H2498" s="211" t="s">
        <v>20</v>
      </c>
      <c r="I2498" s="212"/>
      <c r="J2498" s="207"/>
      <c r="K2498" s="207"/>
      <c r="L2498" s="213"/>
      <c r="M2498" s="214"/>
      <c r="N2498" s="215"/>
      <c r="O2498" s="215"/>
      <c r="P2498" s="215"/>
      <c r="Q2498" s="215"/>
      <c r="R2498" s="215"/>
      <c r="S2498" s="215"/>
      <c r="T2498" s="216"/>
      <c r="AT2498" s="217" t="s">
        <v>247</v>
      </c>
      <c r="AU2498" s="217" t="s">
        <v>261</v>
      </c>
      <c r="AV2498" s="12" t="s">
        <v>22</v>
      </c>
      <c r="AW2498" s="12" t="s">
        <v>37</v>
      </c>
      <c r="AX2498" s="12" t="s">
        <v>73</v>
      </c>
      <c r="AY2498" s="217" t="s">
        <v>238</v>
      </c>
    </row>
    <row r="2499" spans="2:65" s="12" customFormat="1" ht="13.5">
      <c r="B2499" s="206"/>
      <c r="C2499" s="207"/>
      <c r="D2499" s="208" t="s">
        <v>247</v>
      </c>
      <c r="E2499" s="209" t="s">
        <v>20</v>
      </c>
      <c r="F2499" s="210" t="s">
        <v>249</v>
      </c>
      <c r="G2499" s="207"/>
      <c r="H2499" s="211" t="s">
        <v>20</v>
      </c>
      <c r="I2499" s="212"/>
      <c r="J2499" s="207"/>
      <c r="K2499" s="207"/>
      <c r="L2499" s="213"/>
      <c r="M2499" s="214"/>
      <c r="N2499" s="215"/>
      <c r="O2499" s="215"/>
      <c r="P2499" s="215"/>
      <c r="Q2499" s="215"/>
      <c r="R2499" s="215"/>
      <c r="S2499" s="215"/>
      <c r="T2499" s="216"/>
      <c r="AT2499" s="217" t="s">
        <v>247</v>
      </c>
      <c r="AU2499" s="217" t="s">
        <v>261</v>
      </c>
      <c r="AV2499" s="12" t="s">
        <v>22</v>
      </c>
      <c r="AW2499" s="12" t="s">
        <v>37</v>
      </c>
      <c r="AX2499" s="12" t="s">
        <v>73</v>
      </c>
      <c r="AY2499" s="217" t="s">
        <v>238</v>
      </c>
    </row>
    <row r="2500" spans="2:65" s="12" customFormat="1" ht="13.5">
      <c r="B2500" s="206"/>
      <c r="C2500" s="207"/>
      <c r="D2500" s="208" t="s">
        <v>247</v>
      </c>
      <c r="E2500" s="209" t="s">
        <v>20</v>
      </c>
      <c r="F2500" s="210" t="s">
        <v>692</v>
      </c>
      <c r="G2500" s="207"/>
      <c r="H2500" s="211" t="s">
        <v>20</v>
      </c>
      <c r="I2500" s="212"/>
      <c r="J2500" s="207"/>
      <c r="K2500" s="207"/>
      <c r="L2500" s="213"/>
      <c r="M2500" s="214"/>
      <c r="N2500" s="215"/>
      <c r="O2500" s="215"/>
      <c r="P2500" s="215"/>
      <c r="Q2500" s="215"/>
      <c r="R2500" s="215"/>
      <c r="S2500" s="215"/>
      <c r="T2500" s="216"/>
      <c r="AT2500" s="217" t="s">
        <v>247</v>
      </c>
      <c r="AU2500" s="217" t="s">
        <v>261</v>
      </c>
      <c r="AV2500" s="12" t="s">
        <v>22</v>
      </c>
      <c r="AW2500" s="12" t="s">
        <v>37</v>
      </c>
      <c r="AX2500" s="12" t="s">
        <v>73</v>
      </c>
      <c r="AY2500" s="217" t="s">
        <v>238</v>
      </c>
    </row>
    <row r="2501" spans="2:65" s="13" customFormat="1" ht="27">
      <c r="B2501" s="218"/>
      <c r="C2501" s="219"/>
      <c r="D2501" s="208" t="s">
        <v>247</v>
      </c>
      <c r="E2501" s="230" t="s">
        <v>20</v>
      </c>
      <c r="F2501" s="231" t="s">
        <v>2405</v>
      </c>
      <c r="G2501" s="219"/>
      <c r="H2501" s="232">
        <v>219.75</v>
      </c>
      <c r="I2501" s="224"/>
      <c r="J2501" s="219"/>
      <c r="K2501" s="219"/>
      <c r="L2501" s="225"/>
      <c r="M2501" s="226"/>
      <c r="N2501" s="227"/>
      <c r="O2501" s="227"/>
      <c r="P2501" s="227"/>
      <c r="Q2501" s="227"/>
      <c r="R2501" s="227"/>
      <c r="S2501" s="227"/>
      <c r="T2501" s="228"/>
      <c r="AT2501" s="229" t="s">
        <v>247</v>
      </c>
      <c r="AU2501" s="229" t="s">
        <v>261</v>
      </c>
      <c r="AV2501" s="13" t="s">
        <v>81</v>
      </c>
      <c r="AW2501" s="13" t="s">
        <v>37</v>
      </c>
      <c r="AX2501" s="13" t="s">
        <v>73</v>
      </c>
      <c r="AY2501" s="229" t="s">
        <v>238</v>
      </c>
    </row>
    <row r="2502" spans="2:65" s="12" customFormat="1" ht="13.5">
      <c r="B2502" s="206"/>
      <c r="C2502" s="207"/>
      <c r="D2502" s="208" t="s">
        <v>247</v>
      </c>
      <c r="E2502" s="209" t="s">
        <v>20</v>
      </c>
      <c r="F2502" s="210" t="s">
        <v>811</v>
      </c>
      <c r="G2502" s="207"/>
      <c r="H2502" s="211" t="s">
        <v>20</v>
      </c>
      <c r="I2502" s="212"/>
      <c r="J2502" s="207"/>
      <c r="K2502" s="207"/>
      <c r="L2502" s="213"/>
      <c r="M2502" s="214"/>
      <c r="N2502" s="215"/>
      <c r="O2502" s="215"/>
      <c r="P2502" s="215"/>
      <c r="Q2502" s="215"/>
      <c r="R2502" s="215"/>
      <c r="S2502" s="215"/>
      <c r="T2502" s="216"/>
      <c r="AT2502" s="217" t="s">
        <v>247</v>
      </c>
      <c r="AU2502" s="217" t="s">
        <v>261</v>
      </c>
      <c r="AV2502" s="12" t="s">
        <v>22</v>
      </c>
      <c r="AW2502" s="12" t="s">
        <v>37</v>
      </c>
      <c r="AX2502" s="12" t="s">
        <v>73</v>
      </c>
      <c r="AY2502" s="217" t="s">
        <v>238</v>
      </c>
    </row>
    <row r="2503" spans="2:65" s="13" customFormat="1" ht="13.5">
      <c r="B2503" s="218"/>
      <c r="C2503" s="219"/>
      <c r="D2503" s="220" t="s">
        <v>247</v>
      </c>
      <c r="E2503" s="221" t="s">
        <v>20</v>
      </c>
      <c r="F2503" s="222" t="s">
        <v>2406</v>
      </c>
      <c r="G2503" s="219"/>
      <c r="H2503" s="223">
        <v>219.75</v>
      </c>
      <c r="I2503" s="224"/>
      <c r="J2503" s="219"/>
      <c r="K2503" s="219"/>
      <c r="L2503" s="225"/>
      <c r="M2503" s="226"/>
      <c r="N2503" s="227"/>
      <c r="O2503" s="227"/>
      <c r="P2503" s="227"/>
      <c r="Q2503" s="227"/>
      <c r="R2503" s="227"/>
      <c r="S2503" s="227"/>
      <c r="T2503" s="228"/>
      <c r="AT2503" s="229" t="s">
        <v>247</v>
      </c>
      <c r="AU2503" s="229" t="s">
        <v>261</v>
      </c>
      <c r="AV2503" s="13" t="s">
        <v>81</v>
      </c>
      <c r="AW2503" s="13" t="s">
        <v>37</v>
      </c>
      <c r="AX2503" s="13" t="s">
        <v>73</v>
      </c>
      <c r="AY2503" s="229" t="s">
        <v>238</v>
      </c>
    </row>
    <row r="2504" spans="2:65" s="1" customFormat="1" ht="31.5" customHeight="1">
      <c r="B2504" s="35"/>
      <c r="C2504" s="194" t="s">
        <v>2407</v>
      </c>
      <c r="D2504" s="194" t="s">
        <v>240</v>
      </c>
      <c r="E2504" s="195" t="s">
        <v>2408</v>
      </c>
      <c r="F2504" s="196" t="s">
        <v>2409</v>
      </c>
      <c r="G2504" s="197" t="s">
        <v>517</v>
      </c>
      <c r="H2504" s="198">
        <v>32962.5</v>
      </c>
      <c r="I2504" s="199"/>
      <c r="J2504" s="200">
        <f>ROUND(I2504*H2504,2)</f>
        <v>0</v>
      </c>
      <c r="K2504" s="196" t="s">
        <v>244</v>
      </c>
      <c r="L2504" s="55"/>
      <c r="M2504" s="201" t="s">
        <v>20</v>
      </c>
      <c r="N2504" s="202" t="s">
        <v>44</v>
      </c>
      <c r="O2504" s="36"/>
      <c r="P2504" s="203">
        <f>O2504*H2504</f>
        <v>0</v>
      </c>
      <c r="Q2504" s="203">
        <v>0</v>
      </c>
      <c r="R2504" s="203">
        <f>Q2504*H2504</f>
        <v>0</v>
      </c>
      <c r="S2504" s="203">
        <v>0</v>
      </c>
      <c r="T2504" s="204">
        <f>S2504*H2504</f>
        <v>0</v>
      </c>
      <c r="AR2504" s="18" t="s">
        <v>245</v>
      </c>
      <c r="AT2504" s="18" t="s">
        <v>240</v>
      </c>
      <c r="AU2504" s="18" t="s">
        <v>261</v>
      </c>
      <c r="AY2504" s="18" t="s">
        <v>238</v>
      </c>
      <c r="BE2504" s="205">
        <f>IF(N2504="základní",J2504,0)</f>
        <v>0</v>
      </c>
      <c r="BF2504" s="205">
        <f>IF(N2504="snížená",J2504,0)</f>
        <v>0</v>
      </c>
      <c r="BG2504" s="205">
        <f>IF(N2504="zákl. přenesená",J2504,0)</f>
        <v>0</v>
      </c>
      <c r="BH2504" s="205">
        <f>IF(N2504="sníž. přenesená",J2504,0)</f>
        <v>0</v>
      </c>
      <c r="BI2504" s="205">
        <f>IF(N2504="nulová",J2504,0)</f>
        <v>0</v>
      </c>
      <c r="BJ2504" s="18" t="s">
        <v>22</v>
      </c>
      <c r="BK2504" s="205">
        <f>ROUND(I2504*H2504,2)</f>
        <v>0</v>
      </c>
      <c r="BL2504" s="18" t="s">
        <v>245</v>
      </c>
      <c r="BM2504" s="18" t="s">
        <v>2410</v>
      </c>
    </row>
    <row r="2505" spans="2:65" s="13" customFormat="1" ht="13.5">
      <c r="B2505" s="218"/>
      <c r="C2505" s="219"/>
      <c r="D2505" s="220" t="s">
        <v>247</v>
      </c>
      <c r="E2505" s="221" t="s">
        <v>20</v>
      </c>
      <c r="F2505" s="222" t="s">
        <v>2411</v>
      </c>
      <c r="G2505" s="219"/>
      <c r="H2505" s="223">
        <v>32962.5</v>
      </c>
      <c r="I2505" s="224"/>
      <c r="J2505" s="219"/>
      <c r="K2505" s="219"/>
      <c r="L2505" s="225"/>
      <c r="M2505" s="226"/>
      <c r="N2505" s="227"/>
      <c r="O2505" s="227"/>
      <c r="P2505" s="227"/>
      <c r="Q2505" s="227"/>
      <c r="R2505" s="227"/>
      <c r="S2505" s="227"/>
      <c r="T2505" s="228"/>
      <c r="AT2505" s="229" t="s">
        <v>247</v>
      </c>
      <c r="AU2505" s="229" t="s">
        <v>261</v>
      </c>
      <c r="AV2505" s="13" t="s">
        <v>81</v>
      </c>
      <c r="AW2505" s="13" t="s">
        <v>37</v>
      </c>
      <c r="AX2505" s="13" t="s">
        <v>73</v>
      </c>
      <c r="AY2505" s="229" t="s">
        <v>238</v>
      </c>
    </row>
    <row r="2506" spans="2:65" s="1" customFormat="1" ht="31.5" customHeight="1">
      <c r="B2506" s="35"/>
      <c r="C2506" s="194" t="s">
        <v>2412</v>
      </c>
      <c r="D2506" s="194" t="s">
        <v>240</v>
      </c>
      <c r="E2506" s="195" t="s">
        <v>2413</v>
      </c>
      <c r="F2506" s="196" t="s">
        <v>2414</v>
      </c>
      <c r="G2506" s="197" t="s">
        <v>517</v>
      </c>
      <c r="H2506" s="198">
        <v>65.599999999999994</v>
      </c>
      <c r="I2506" s="199"/>
      <c r="J2506" s="200">
        <f>ROUND(I2506*H2506,2)</f>
        <v>0</v>
      </c>
      <c r="K2506" s="196" t="s">
        <v>244</v>
      </c>
      <c r="L2506" s="55"/>
      <c r="M2506" s="201" t="s">
        <v>20</v>
      </c>
      <c r="N2506" s="202" t="s">
        <v>44</v>
      </c>
      <c r="O2506" s="36"/>
      <c r="P2506" s="203">
        <f>O2506*H2506</f>
        <v>0</v>
      </c>
      <c r="Q2506" s="203">
        <v>0</v>
      </c>
      <c r="R2506" s="203">
        <f>Q2506*H2506</f>
        <v>0</v>
      </c>
      <c r="S2506" s="203">
        <v>0</v>
      </c>
      <c r="T2506" s="204">
        <f>S2506*H2506</f>
        <v>0</v>
      </c>
      <c r="AR2506" s="18" t="s">
        <v>245</v>
      </c>
      <c r="AT2506" s="18" t="s">
        <v>240</v>
      </c>
      <c r="AU2506" s="18" t="s">
        <v>261</v>
      </c>
      <c r="AY2506" s="18" t="s">
        <v>238</v>
      </c>
      <c r="BE2506" s="205">
        <f>IF(N2506="základní",J2506,0)</f>
        <v>0</v>
      </c>
      <c r="BF2506" s="205">
        <f>IF(N2506="snížená",J2506,0)</f>
        <v>0</v>
      </c>
      <c r="BG2506" s="205">
        <f>IF(N2506="zákl. přenesená",J2506,0)</f>
        <v>0</v>
      </c>
      <c r="BH2506" s="205">
        <f>IF(N2506="sníž. přenesená",J2506,0)</f>
        <v>0</v>
      </c>
      <c r="BI2506" s="205">
        <f>IF(N2506="nulová",J2506,0)</f>
        <v>0</v>
      </c>
      <c r="BJ2506" s="18" t="s">
        <v>22</v>
      </c>
      <c r="BK2506" s="205">
        <f>ROUND(I2506*H2506,2)</f>
        <v>0</v>
      </c>
      <c r="BL2506" s="18" t="s">
        <v>245</v>
      </c>
      <c r="BM2506" s="18" t="s">
        <v>2415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2388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261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2" customFormat="1" ht="13.5">
      <c r="B2508" s="206"/>
      <c r="C2508" s="207"/>
      <c r="D2508" s="208" t="s">
        <v>247</v>
      </c>
      <c r="E2508" s="209" t="s">
        <v>20</v>
      </c>
      <c r="F2508" s="210" t="s">
        <v>249</v>
      </c>
      <c r="G2508" s="207"/>
      <c r="H2508" s="211" t="s">
        <v>20</v>
      </c>
      <c r="I2508" s="212"/>
      <c r="J2508" s="207"/>
      <c r="K2508" s="207"/>
      <c r="L2508" s="213"/>
      <c r="M2508" s="214"/>
      <c r="N2508" s="215"/>
      <c r="O2508" s="215"/>
      <c r="P2508" s="215"/>
      <c r="Q2508" s="215"/>
      <c r="R2508" s="215"/>
      <c r="S2508" s="215"/>
      <c r="T2508" s="216"/>
      <c r="AT2508" s="217" t="s">
        <v>247</v>
      </c>
      <c r="AU2508" s="217" t="s">
        <v>261</v>
      </c>
      <c r="AV2508" s="12" t="s">
        <v>22</v>
      </c>
      <c r="AW2508" s="12" t="s">
        <v>37</v>
      </c>
      <c r="AX2508" s="12" t="s">
        <v>73</v>
      </c>
      <c r="AY2508" s="217" t="s">
        <v>238</v>
      </c>
    </row>
    <row r="2509" spans="2:65" s="12" customFormat="1" ht="13.5">
      <c r="B2509" s="206"/>
      <c r="C2509" s="207"/>
      <c r="D2509" s="208" t="s">
        <v>247</v>
      </c>
      <c r="E2509" s="209" t="s">
        <v>20</v>
      </c>
      <c r="F2509" s="210" t="s">
        <v>2416</v>
      </c>
      <c r="G2509" s="207"/>
      <c r="H2509" s="211" t="s">
        <v>20</v>
      </c>
      <c r="I2509" s="212"/>
      <c r="J2509" s="207"/>
      <c r="K2509" s="207"/>
      <c r="L2509" s="213"/>
      <c r="M2509" s="214"/>
      <c r="N2509" s="215"/>
      <c r="O2509" s="215"/>
      <c r="P2509" s="215"/>
      <c r="Q2509" s="215"/>
      <c r="R2509" s="215"/>
      <c r="S2509" s="215"/>
      <c r="T2509" s="216"/>
      <c r="AT2509" s="217" t="s">
        <v>247</v>
      </c>
      <c r="AU2509" s="217" t="s">
        <v>261</v>
      </c>
      <c r="AV2509" s="12" t="s">
        <v>22</v>
      </c>
      <c r="AW2509" s="12" t="s">
        <v>37</v>
      </c>
      <c r="AX2509" s="12" t="s">
        <v>73</v>
      </c>
      <c r="AY2509" s="217" t="s">
        <v>238</v>
      </c>
    </row>
    <row r="2510" spans="2:65" s="13" customFormat="1" ht="13.5">
      <c r="B2510" s="218"/>
      <c r="C2510" s="219"/>
      <c r="D2510" s="220" t="s">
        <v>247</v>
      </c>
      <c r="E2510" s="221" t="s">
        <v>20</v>
      </c>
      <c r="F2510" s="222" t="s">
        <v>2417</v>
      </c>
      <c r="G2510" s="219"/>
      <c r="H2510" s="223">
        <v>65.599999999999994</v>
      </c>
      <c r="I2510" s="224"/>
      <c r="J2510" s="219"/>
      <c r="K2510" s="219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247</v>
      </c>
      <c r="AU2510" s="229" t="s">
        <v>261</v>
      </c>
      <c r="AV2510" s="13" t="s">
        <v>81</v>
      </c>
      <c r="AW2510" s="13" t="s">
        <v>37</v>
      </c>
      <c r="AX2510" s="13" t="s">
        <v>73</v>
      </c>
      <c r="AY2510" s="229" t="s">
        <v>238</v>
      </c>
    </row>
    <row r="2511" spans="2:65" s="1" customFormat="1" ht="31.5" customHeight="1">
      <c r="B2511" s="35"/>
      <c r="C2511" s="194" t="s">
        <v>2418</v>
      </c>
      <c r="D2511" s="194" t="s">
        <v>240</v>
      </c>
      <c r="E2511" s="195" t="s">
        <v>2419</v>
      </c>
      <c r="F2511" s="196" t="s">
        <v>2420</v>
      </c>
      <c r="G2511" s="197" t="s">
        <v>517</v>
      </c>
      <c r="H2511" s="198">
        <v>5904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2421</v>
      </c>
    </row>
    <row r="2512" spans="2:65" s="13" customFormat="1" ht="13.5">
      <c r="B2512" s="218"/>
      <c r="C2512" s="219"/>
      <c r="D2512" s="220" t="s">
        <v>247</v>
      </c>
      <c r="E2512" s="221" t="s">
        <v>20</v>
      </c>
      <c r="F2512" s="222" t="s">
        <v>2422</v>
      </c>
      <c r="G2512" s="219"/>
      <c r="H2512" s="223">
        <v>5904</v>
      </c>
      <c r="I2512" s="224"/>
      <c r="J2512" s="219"/>
      <c r="K2512" s="219"/>
      <c r="L2512" s="225"/>
      <c r="M2512" s="226"/>
      <c r="N2512" s="227"/>
      <c r="O2512" s="227"/>
      <c r="P2512" s="227"/>
      <c r="Q2512" s="227"/>
      <c r="R2512" s="227"/>
      <c r="S2512" s="227"/>
      <c r="T2512" s="228"/>
      <c r="AT2512" s="229" t="s">
        <v>247</v>
      </c>
      <c r="AU2512" s="229" t="s">
        <v>261</v>
      </c>
      <c r="AV2512" s="13" t="s">
        <v>81</v>
      </c>
      <c r="AW2512" s="13" t="s">
        <v>37</v>
      </c>
      <c r="AX2512" s="13" t="s">
        <v>73</v>
      </c>
      <c r="AY2512" s="229" t="s">
        <v>238</v>
      </c>
    </row>
    <row r="2513" spans="2:65" s="1" customFormat="1" ht="22.5" customHeight="1">
      <c r="B2513" s="35"/>
      <c r="C2513" s="194" t="s">
        <v>2423</v>
      </c>
      <c r="D2513" s="194" t="s">
        <v>240</v>
      </c>
      <c r="E2513" s="195" t="s">
        <v>2424</v>
      </c>
      <c r="F2513" s="196" t="s">
        <v>2425</v>
      </c>
      <c r="G2513" s="197" t="s">
        <v>375</v>
      </c>
      <c r="H2513" s="198">
        <v>2162.5639999999999</v>
      </c>
      <c r="I2513" s="199"/>
      <c r="J2513" s="200">
        <f>ROUND(I2513*H2513,2)</f>
        <v>0</v>
      </c>
      <c r="K2513" s="196" t="s">
        <v>244</v>
      </c>
      <c r="L2513" s="55"/>
      <c r="M2513" s="201" t="s">
        <v>20</v>
      </c>
      <c r="N2513" s="202" t="s">
        <v>44</v>
      </c>
      <c r="O2513" s="36"/>
      <c r="P2513" s="203">
        <f>O2513*H2513</f>
        <v>0</v>
      </c>
      <c r="Q2513" s="203">
        <v>0</v>
      </c>
      <c r="R2513" s="203">
        <f>Q2513*H2513</f>
        <v>0</v>
      </c>
      <c r="S2513" s="203">
        <v>0</v>
      </c>
      <c r="T2513" s="204">
        <f>S2513*H2513</f>
        <v>0</v>
      </c>
      <c r="AR2513" s="18" t="s">
        <v>245</v>
      </c>
      <c r="AT2513" s="18" t="s">
        <v>240</v>
      </c>
      <c r="AU2513" s="18" t="s">
        <v>261</v>
      </c>
      <c r="AY2513" s="18" t="s">
        <v>238</v>
      </c>
      <c r="BE2513" s="205">
        <f>IF(N2513="základní",J2513,0)</f>
        <v>0</v>
      </c>
      <c r="BF2513" s="205">
        <f>IF(N2513="snížená",J2513,0)</f>
        <v>0</v>
      </c>
      <c r="BG2513" s="205">
        <f>IF(N2513="zákl. přenesená",J2513,0)</f>
        <v>0</v>
      </c>
      <c r="BH2513" s="205">
        <f>IF(N2513="sníž. přenesená",J2513,0)</f>
        <v>0</v>
      </c>
      <c r="BI2513" s="205">
        <f>IF(N2513="nulová",J2513,0)</f>
        <v>0</v>
      </c>
      <c r="BJ2513" s="18" t="s">
        <v>22</v>
      </c>
      <c r="BK2513" s="205">
        <f>ROUND(I2513*H2513,2)</f>
        <v>0</v>
      </c>
      <c r="BL2513" s="18" t="s">
        <v>245</v>
      </c>
      <c r="BM2513" s="18" t="s">
        <v>2426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2374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3" customFormat="1" ht="13.5">
      <c r="B2515" s="218"/>
      <c r="C2515" s="219"/>
      <c r="D2515" s="208" t="s">
        <v>247</v>
      </c>
      <c r="E2515" s="230" t="s">
        <v>20</v>
      </c>
      <c r="F2515" s="231" t="s">
        <v>2427</v>
      </c>
      <c r="G2515" s="219"/>
      <c r="H2515" s="232">
        <v>580.45000000000005</v>
      </c>
      <c r="I2515" s="224"/>
      <c r="J2515" s="219"/>
      <c r="K2515" s="219"/>
      <c r="L2515" s="225"/>
      <c r="M2515" s="226"/>
      <c r="N2515" s="227"/>
      <c r="O2515" s="227"/>
      <c r="P2515" s="227"/>
      <c r="Q2515" s="227"/>
      <c r="R2515" s="227"/>
      <c r="S2515" s="227"/>
      <c r="T2515" s="228"/>
      <c r="AT2515" s="229" t="s">
        <v>247</v>
      </c>
      <c r="AU2515" s="229" t="s">
        <v>261</v>
      </c>
      <c r="AV2515" s="13" t="s">
        <v>81</v>
      </c>
      <c r="AW2515" s="13" t="s">
        <v>37</v>
      </c>
      <c r="AX2515" s="13" t="s">
        <v>73</v>
      </c>
      <c r="AY2515" s="229" t="s">
        <v>238</v>
      </c>
    </row>
    <row r="2516" spans="2:65" s="12" customFormat="1" ht="13.5">
      <c r="B2516" s="206"/>
      <c r="C2516" s="207"/>
      <c r="D2516" s="208" t="s">
        <v>247</v>
      </c>
      <c r="E2516" s="209" t="s">
        <v>20</v>
      </c>
      <c r="F2516" s="210" t="s">
        <v>2371</v>
      </c>
      <c r="G2516" s="207"/>
      <c r="H2516" s="211" t="s">
        <v>20</v>
      </c>
      <c r="I2516" s="212"/>
      <c r="J2516" s="207"/>
      <c r="K2516" s="207"/>
      <c r="L2516" s="213"/>
      <c r="M2516" s="214"/>
      <c r="N2516" s="215"/>
      <c r="O2516" s="215"/>
      <c r="P2516" s="215"/>
      <c r="Q2516" s="215"/>
      <c r="R2516" s="215"/>
      <c r="S2516" s="215"/>
      <c r="T2516" s="216"/>
      <c r="AT2516" s="217" t="s">
        <v>247</v>
      </c>
      <c r="AU2516" s="217" t="s">
        <v>261</v>
      </c>
      <c r="AV2516" s="12" t="s">
        <v>22</v>
      </c>
      <c r="AW2516" s="12" t="s">
        <v>37</v>
      </c>
      <c r="AX2516" s="12" t="s">
        <v>73</v>
      </c>
      <c r="AY2516" s="217" t="s">
        <v>238</v>
      </c>
    </row>
    <row r="2517" spans="2:65" s="13" customFormat="1" ht="13.5">
      <c r="B2517" s="218"/>
      <c r="C2517" s="219"/>
      <c r="D2517" s="208" t="s">
        <v>247</v>
      </c>
      <c r="E2517" s="230" t="s">
        <v>20</v>
      </c>
      <c r="F2517" s="231" t="s">
        <v>2428</v>
      </c>
      <c r="G2517" s="219"/>
      <c r="H2517" s="232">
        <v>379.29</v>
      </c>
      <c r="I2517" s="224"/>
      <c r="J2517" s="219"/>
      <c r="K2517" s="219"/>
      <c r="L2517" s="225"/>
      <c r="M2517" s="226"/>
      <c r="N2517" s="227"/>
      <c r="O2517" s="227"/>
      <c r="P2517" s="227"/>
      <c r="Q2517" s="227"/>
      <c r="R2517" s="227"/>
      <c r="S2517" s="227"/>
      <c r="T2517" s="228"/>
      <c r="AT2517" s="229" t="s">
        <v>247</v>
      </c>
      <c r="AU2517" s="229" t="s">
        <v>261</v>
      </c>
      <c r="AV2517" s="13" t="s">
        <v>81</v>
      </c>
      <c r="AW2517" s="13" t="s">
        <v>37</v>
      </c>
      <c r="AX2517" s="13" t="s">
        <v>73</v>
      </c>
      <c r="AY2517" s="229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2429</v>
      </c>
      <c r="G2518" s="219"/>
      <c r="H2518" s="232">
        <v>168.73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2374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2430</v>
      </c>
      <c r="G2520" s="219"/>
      <c r="H2520" s="232">
        <v>502.99400000000003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2" customFormat="1" ht="13.5">
      <c r="B2521" s="206"/>
      <c r="C2521" s="207"/>
      <c r="D2521" s="208" t="s">
        <v>247</v>
      </c>
      <c r="E2521" s="209" t="s">
        <v>20</v>
      </c>
      <c r="F2521" s="210" t="s">
        <v>2376</v>
      </c>
      <c r="G2521" s="207"/>
      <c r="H2521" s="211" t="s">
        <v>20</v>
      </c>
      <c r="I2521" s="212"/>
      <c r="J2521" s="207"/>
      <c r="K2521" s="207"/>
      <c r="L2521" s="213"/>
      <c r="M2521" s="214"/>
      <c r="N2521" s="215"/>
      <c r="O2521" s="215"/>
      <c r="P2521" s="215"/>
      <c r="Q2521" s="215"/>
      <c r="R2521" s="215"/>
      <c r="S2521" s="215"/>
      <c r="T2521" s="216"/>
      <c r="AT2521" s="217" t="s">
        <v>247</v>
      </c>
      <c r="AU2521" s="217" t="s">
        <v>261</v>
      </c>
      <c r="AV2521" s="12" t="s">
        <v>22</v>
      </c>
      <c r="AW2521" s="12" t="s">
        <v>37</v>
      </c>
      <c r="AX2521" s="12" t="s">
        <v>73</v>
      </c>
      <c r="AY2521" s="217" t="s">
        <v>238</v>
      </c>
    </row>
    <row r="2522" spans="2:65" s="13" customFormat="1" ht="13.5">
      <c r="B2522" s="218"/>
      <c r="C2522" s="219"/>
      <c r="D2522" s="208" t="s">
        <v>247</v>
      </c>
      <c r="E2522" s="230" t="s">
        <v>20</v>
      </c>
      <c r="F2522" s="231" t="s">
        <v>2431</v>
      </c>
      <c r="G2522" s="219"/>
      <c r="H2522" s="232">
        <v>455.43</v>
      </c>
      <c r="I2522" s="224"/>
      <c r="J2522" s="219"/>
      <c r="K2522" s="219"/>
      <c r="L2522" s="225"/>
      <c r="M2522" s="226"/>
      <c r="N2522" s="227"/>
      <c r="O2522" s="227"/>
      <c r="P2522" s="227"/>
      <c r="Q2522" s="227"/>
      <c r="R2522" s="227"/>
      <c r="S2522" s="227"/>
      <c r="T2522" s="228"/>
      <c r="AT2522" s="229" t="s">
        <v>247</v>
      </c>
      <c r="AU2522" s="229" t="s">
        <v>261</v>
      </c>
      <c r="AV2522" s="13" t="s">
        <v>81</v>
      </c>
      <c r="AW2522" s="13" t="s">
        <v>37</v>
      </c>
      <c r="AX2522" s="13" t="s">
        <v>73</v>
      </c>
      <c r="AY2522" s="229" t="s">
        <v>238</v>
      </c>
    </row>
    <row r="2523" spans="2:65" s="13" customFormat="1" ht="13.5">
      <c r="B2523" s="218"/>
      <c r="C2523" s="219"/>
      <c r="D2523" s="220" t="s">
        <v>247</v>
      </c>
      <c r="E2523" s="221" t="s">
        <v>20</v>
      </c>
      <c r="F2523" s="222" t="s">
        <v>2432</v>
      </c>
      <c r="G2523" s="219"/>
      <c r="H2523" s="223">
        <v>75.67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" customFormat="1" ht="22.5" customHeight="1">
      <c r="B2524" s="35"/>
      <c r="C2524" s="194" t="s">
        <v>2433</v>
      </c>
      <c r="D2524" s="194" t="s">
        <v>240</v>
      </c>
      <c r="E2524" s="195" t="s">
        <v>2434</v>
      </c>
      <c r="F2524" s="196" t="s">
        <v>2435</v>
      </c>
      <c r="G2524" s="197" t="s">
        <v>375</v>
      </c>
      <c r="H2524" s="198">
        <v>194630.76</v>
      </c>
      <c r="I2524" s="199"/>
      <c r="J2524" s="200">
        <f>ROUND(I2524*H2524,2)</f>
        <v>0</v>
      </c>
      <c r="K2524" s="196" t="s">
        <v>244</v>
      </c>
      <c r="L2524" s="55"/>
      <c r="M2524" s="201" t="s">
        <v>20</v>
      </c>
      <c r="N2524" s="202" t="s">
        <v>44</v>
      </c>
      <c r="O2524" s="36"/>
      <c r="P2524" s="203">
        <f>O2524*H2524</f>
        <v>0</v>
      </c>
      <c r="Q2524" s="203">
        <v>0</v>
      </c>
      <c r="R2524" s="203">
        <f>Q2524*H2524</f>
        <v>0</v>
      </c>
      <c r="S2524" s="203">
        <v>0</v>
      </c>
      <c r="T2524" s="204">
        <f>S2524*H2524</f>
        <v>0</v>
      </c>
      <c r="AR2524" s="18" t="s">
        <v>245</v>
      </c>
      <c r="AT2524" s="18" t="s">
        <v>240</v>
      </c>
      <c r="AU2524" s="18" t="s">
        <v>261</v>
      </c>
      <c r="AY2524" s="18" t="s">
        <v>238</v>
      </c>
      <c r="BE2524" s="205">
        <f>IF(N2524="základní",J2524,0)</f>
        <v>0</v>
      </c>
      <c r="BF2524" s="205">
        <f>IF(N2524="snížená",J2524,0)</f>
        <v>0</v>
      </c>
      <c r="BG2524" s="205">
        <f>IF(N2524="zákl. přenesená",J2524,0)</f>
        <v>0</v>
      </c>
      <c r="BH2524" s="205">
        <f>IF(N2524="sníž. přenesená",J2524,0)</f>
        <v>0</v>
      </c>
      <c r="BI2524" s="205">
        <f>IF(N2524="nulová",J2524,0)</f>
        <v>0</v>
      </c>
      <c r="BJ2524" s="18" t="s">
        <v>22</v>
      </c>
      <c r="BK2524" s="205">
        <f>ROUND(I2524*H2524,2)</f>
        <v>0</v>
      </c>
      <c r="BL2524" s="18" t="s">
        <v>245</v>
      </c>
      <c r="BM2524" s="18" t="s">
        <v>2436</v>
      </c>
    </row>
    <row r="2525" spans="2:65" s="13" customFormat="1" ht="13.5">
      <c r="B2525" s="218"/>
      <c r="C2525" s="219"/>
      <c r="D2525" s="220" t="s">
        <v>247</v>
      </c>
      <c r="E2525" s="221" t="s">
        <v>20</v>
      </c>
      <c r="F2525" s="222" t="s">
        <v>2437</v>
      </c>
      <c r="G2525" s="219"/>
      <c r="H2525" s="223">
        <v>194630.76</v>
      </c>
      <c r="I2525" s="224"/>
      <c r="J2525" s="219"/>
      <c r="K2525" s="219"/>
      <c r="L2525" s="225"/>
      <c r="M2525" s="226"/>
      <c r="N2525" s="227"/>
      <c r="O2525" s="227"/>
      <c r="P2525" s="227"/>
      <c r="Q2525" s="227"/>
      <c r="R2525" s="227"/>
      <c r="S2525" s="227"/>
      <c r="T2525" s="228"/>
      <c r="AT2525" s="229" t="s">
        <v>247</v>
      </c>
      <c r="AU2525" s="229" t="s">
        <v>261</v>
      </c>
      <c r="AV2525" s="13" t="s">
        <v>81</v>
      </c>
      <c r="AW2525" s="13" t="s">
        <v>37</v>
      </c>
      <c r="AX2525" s="13" t="s">
        <v>73</v>
      </c>
      <c r="AY2525" s="229" t="s">
        <v>238</v>
      </c>
    </row>
    <row r="2526" spans="2:65" s="1" customFormat="1" ht="22.5" customHeight="1">
      <c r="B2526" s="35"/>
      <c r="C2526" s="194" t="s">
        <v>2438</v>
      </c>
      <c r="D2526" s="194" t="s">
        <v>240</v>
      </c>
      <c r="E2526" s="195" t="s">
        <v>2439</v>
      </c>
      <c r="F2526" s="196" t="s">
        <v>2440</v>
      </c>
      <c r="G2526" s="197" t="s">
        <v>375</v>
      </c>
      <c r="H2526" s="198">
        <v>2162.5639999999999</v>
      </c>
      <c r="I2526" s="199"/>
      <c r="J2526" s="200">
        <f>ROUND(I2526*H2526,2)</f>
        <v>0</v>
      </c>
      <c r="K2526" s="196" t="s">
        <v>244</v>
      </c>
      <c r="L2526" s="55"/>
      <c r="M2526" s="201" t="s">
        <v>20</v>
      </c>
      <c r="N2526" s="202" t="s">
        <v>44</v>
      </c>
      <c r="O2526" s="36"/>
      <c r="P2526" s="203">
        <f>O2526*H2526</f>
        <v>0</v>
      </c>
      <c r="Q2526" s="203">
        <v>0</v>
      </c>
      <c r="R2526" s="203">
        <f>Q2526*H2526</f>
        <v>0</v>
      </c>
      <c r="S2526" s="203">
        <v>0</v>
      </c>
      <c r="T2526" s="204">
        <f>S2526*H2526</f>
        <v>0</v>
      </c>
      <c r="AR2526" s="18" t="s">
        <v>245</v>
      </c>
      <c r="AT2526" s="18" t="s">
        <v>240</v>
      </c>
      <c r="AU2526" s="18" t="s">
        <v>261</v>
      </c>
      <c r="AY2526" s="18" t="s">
        <v>238</v>
      </c>
      <c r="BE2526" s="205">
        <f>IF(N2526="základní",J2526,0)</f>
        <v>0</v>
      </c>
      <c r="BF2526" s="205">
        <f>IF(N2526="snížená",J2526,0)</f>
        <v>0</v>
      </c>
      <c r="BG2526" s="205">
        <f>IF(N2526="zákl. přenesená",J2526,0)</f>
        <v>0</v>
      </c>
      <c r="BH2526" s="205">
        <f>IF(N2526="sníž. přenesená",J2526,0)</f>
        <v>0</v>
      </c>
      <c r="BI2526" s="205">
        <f>IF(N2526="nulová",J2526,0)</f>
        <v>0</v>
      </c>
      <c r="BJ2526" s="18" t="s">
        <v>22</v>
      </c>
      <c r="BK2526" s="205">
        <f>ROUND(I2526*H2526,2)</f>
        <v>0</v>
      </c>
      <c r="BL2526" s="18" t="s">
        <v>245</v>
      </c>
      <c r="BM2526" s="18" t="s">
        <v>2441</v>
      </c>
    </row>
    <row r="2527" spans="2:65" s="1" customFormat="1" ht="31.5" customHeight="1">
      <c r="B2527" s="35"/>
      <c r="C2527" s="194" t="s">
        <v>2442</v>
      </c>
      <c r="D2527" s="194" t="s">
        <v>240</v>
      </c>
      <c r="E2527" s="195" t="s">
        <v>2443</v>
      </c>
      <c r="F2527" s="196" t="s">
        <v>2444</v>
      </c>
      <c r="G2527" s="197" t="s">
        <v>375</v>
      </c>
      <c r="H2527" s="198">
        <v>5345.8549999999996</v>
      </c>
      <c r="I2527" s="199"/>
      <c r="J2527" s="200">
        <f>ROUND(I2527*H2527,2)</f>
        <v>0</v>
      </c>
      <c r="K2527" s="196" t="s">
        <v>244</v>
      </c>
      <c r="L2527" s="55"/>
      <c r="M2527" s="201" t="s">
        <v>20</v>
      </c>
      <c r="N2527" s="202" t="s">
        <v>44</v>
      </c>
      <c r="O2527" s="36"/>
      <c r="P2527" s="203">
        <f>O2527*H2527</f>
        <v>0</v>
      </c>
      <c r="Q2527" s="203">
        <v>1.2999999999999999E-4</v>
      </c>
      <c r="R2527" s="203">
        <f>Q2527*H2527</f>
        <v>0.69496114999999992</v>
      </c>
      <c r="S2527" s="203">
        <v>0</v>
      </c>
      <c r="T2527" s="204">
        <f>S2527*H2527</f>
        <v>0</v>
      </c>
      <c r="AR2527" s="18" t="s">
        <v>245</v>
      </c>
      <c r="AT2527" s="18" t="s">
        <v>240</v>
      </c>
      <c r="AU2527" s="18" t="s">
        <v>261</v>
      </c>
      <c r="AY2527" s="18" t="s">
        <v>238</v>
      </c>
      <c r="BE2527" s="205">
        <f>IF(N2527="základní",J2527,0)</f>
        <v>0</v>
      </c>
      <c r="BF2527" s="205">
        <f>IF(N2527="snížená",J2527,0)</f>
        <v>0</v>
      </c>
      <c r="BG2527" s="205">
        <f>IF(N2527="zákl. přenesená",J2527,0)</f>
        <v>0</v>
      </c>
      <c r="BH2527" s="205">
        <f>IF(N2527="sníž. přenesená",J2527,0)</f>
        <v>0</v>
      </c>
      <c r="BI2527" s="205">
        <f>IF(N2527="nulová",J2527,0)</f>
        <v>0</v>
      </c>
      <c r="BJ2527" s="18" t="s">
        <v>22</v>
      </c>
      <c r="BK2527" s="205">
        <f>ROUND(I2527*H2527,2)</f>
        <v>0</v>
      </c>
      <c r="BL2527" s="18" t="s">
        <v>245</v>
      </c>
      <c r="BM2527" s="18" t="s">
        <v>2445</v>
      </c>
    </row>
    <row r="2528" spans="2:65" s="12" customFormat="1" ht="13.5">
      <c r="B2528" s="206"/>
      <c r="C2528" s="207"/>
      <c r="D2528" s="208" t="s">
        <v>247</v>
      </c>
      <c r="E2528" s="209" t="s">
        <v>20</v>
      </c>
      <c r="F2528" s="210" t="s">
        <v>2446</v>
      </c>
      <c r="G2528" s="207"/>
      <c r="H2528" s="211" t="s">
        <v>20</v>
      </c>
      <c r="I2528" s="212"/>
      <c r="J2528" s="207"/>
      <c r="K2528" s="207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247</v>
      </c>
      <c r="AU2528" s="217" t="s">
        <v>261</v>
      </c>
      <c r="AV2528" s="12" t="s">
        <v>22</v>
      </c>
      <c r="AW2528" s="12" t="s">
        <v>37</v>
      </c>
      <c r="AX2528" s="12" t="s">
        <v>73</v>
      </c>
      <c r="AY2528" s="217" t="s">
        <v>238</v>
      </c>
    </row>
    <row r="2529" spans="2:65" s="12" customFormat="1" ht="13.5">
      <c r="B2529" s="206"/>
      <c r="C2529" s="207"/>
      <c r="D2529" s="208" t="s">
        <v>247</v>
      </c>
      <c r="E2529" s="209" t="s">
        <v>20</v>
      </c>
      <c r="F2529" s="210" t="s">
        <v>249</v>
      </c>
      <c r="G2529" s="207"/>
      <c r="H2529" s="211" t="s">
        <v>20</v>
      </c>
      <c r="I2529" s="212"/>
      <c r="J2529" s="207"/>
      <c r="K2529" s="207"/>
      <c r="L2529" s="213"/>
      <c r="M2529" s="214"/>
      <c r="N2529" s="215"/>
      <c r="O2529" s="215"/>
      <c r="P2529" s="215"/>
      <c r="Q2529" s="215"/>
      <c r="R2529" s="215"/>
      <c r="S2529" s="215"/>
      <c r="T2529" s="216"/>
      <c r="AT2529" s="217" t="s">
        <v>247</v>
      </c>
      <c r="AU2529" s="217" t="s">
        <v>261</v>
      </c>
      <c r="AV2529" s="12" t="s">
        <v>22</v>
      </c>
      <c r="AW2529" s="12" t="s">
        <v>37</v>
      </c>
      <c r="AX2529" s="12" t="s">
        <v>73</v>
      </c>
      <c r="AY2529" s="217" t="s">
        <v>238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2447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2448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2449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2450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2" customFormat="1" ht="13.5">
      <c r="B2534" s="206"/>
      <c r="C2534" s="207"/>
      <c r="D2534" s="208" t="s">
        <v>247</v>
      </c>
      <c r="E2534" s="209" t="s">
        <v>20</v>
      </c>
      <c r="F2534" s="210" t="s">
        <v>249</v>
      </c>
      <c r="G2534" s="207"/>
      <c r="H2534" s="211" t="s">
        <v>20</v>
      </c>
      <c r="I2534" s="212"/>
      <c r="J2534" s="207"/>
      <c r="K2534" s="207"/>
      <c r="L2534" s="213"/>
      <c r="M2534" s="214"/>
      <c r="N2534" s="215"/>
      <c r="O2534" s="215"/>
      <c r="P2534" s="215"/>
      <c r="Q2534" s="215"/>
      <c r="R2534" s="215"/>
      <c r="S2534" s="215"/>
      <c r="T2534" s="216"/>
      <c r="AT2534" s="217" t="s">
        <v>247</v>
      </c>
      <c r="AU2534" s="217" t="s">
        <v>261</v>
      </c>
      <c r="AV2534" s="12" t="s">
        <v>22</v>
      </c>
      <c r="AW2534" s="12" t="s">
        <v>37</v>
      </c>
      <c r="AX2534" s="12" t="s">
        <v>73</v>
      </c>
      <c r="AY2534" s="217" t="s">
        <v>238</v>
      </c>
    </row>
    <row r="2535" spans="2:65" s="12" customFormat="1" ht="13.5">
      <c r="B2535" s="206"/>
      <c r="C2535" s="207"/>
      <c r="D2535" s="208" t="s">
        <v>247</v>
      </c>
      <c r="E2535" s="209" t="s">
        <v>20</v>
      </c>
      <c r="F2535" s="210" t="s">
        <v>2451</v>
      </c>
      <c r="G2535" s="207"/>
      <c r="H2535" s="211" t="s">
        <v>20</v>
      </c>
      <c r="I2535" s="212"/>
      <c r="J2535" s="207"/>
      <c r="K2535" s="207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247</v>
      </c>
      <c r="AU2535" s="217" t="s">
        <v>261</v>
      </c>
      <c r="AV2535" s="12" t="s">
        <v>22</v>
      </c>
      <c r="AW2535" s="12" t="s">
        <v>37</v>
      </c>
      <c r="AX2535" s="12" t="s">
        <v>73</v>
      </c>
      <c r="AY2535" s="217" t="s">
        <v>238</v>
      </c>
    </row>
    <row r="2536" spans="2:65" s="13" customFormat="1" ht="13.5">
      <c r="B2536" s="218"/>
      <c r="C2536" s="219"/>
      <c r="D2536" s="208" t="s">
        <v>247</v>
      </c>
      <c r="E2536" s="230" t="s">
        <v>20</v>
      </c>
      <c r="F2536" s="231" t="s">
        <v>2452</v>
      </c>
      <c r="G2536" s="219"/>
      <c r="H2536" s="232">
        <v>3812.8670000000002</v>
      </c>
      <c r="I2536" s="224"/>
      <c r="J2536" s="219"/>
      <c r="K2536" s="219"/>
      <c r="L2536" s="225"/>
      <c r="M2536" s="226"/>
      <c r="N2536" s="227"/>
      <c r="O2536" s="227"/>
      <c r="P2536" s="227"/>
      <c r="Q2536" s="227"/>
      <c r="R2536" s="227"/>
      <c r="S2536" s="227"/>
      <c r="T2536" s="228"/>
      <c r="AT2536" s="229" t="s">
        <v>247</v>
      </c>
      <c r="AU2536" s="229" t="s">
        <v>261</v>
      </c>
      <c r="AV2536" s="13" t="s">
        <v>81</v>
      </c>
      <c r="AW2536" s="13" t="s">
        <v>37</v>
      </c>
      <c r="AX2536" s="13" t="s">
        <v>73</v>
      </c>
      <c r="AY2536" s="229" t="s">
        <v>238</v>
      </c>
    </row>
    <row r="2537" spans="2:65" s="12" customFormat="1" ht="13.5">
      <c r="B2537" s="206"/>
      <c r="C2537" s="207"/>
      <c r="D2537" s="208" t="s">
        <v>247</v>
      </c>
      <c r="E2537" s="209" t="s">
        <v>20</v>
      </c>
      <c r="F2537" s="210" t="s">
        <v>811</v>
      </c>
      <c r="G2537" s="207"/>
      <c r="H2537" s="211" t="s">
        <v>20</v>
      </c>
      <c r="I2537" s="212"/>
      <c r="J2537" s="207"/>
      <c r="K2537" s="207"/>
      <c r="L2537" s="213"/>
      <c r="M2537" s="214"/>
      <c r="N2537" s="215"/>
      <c r="O2537" s="215"/>
      <c r="P2537" s="215"/>
      <c r="Q2537" s="215"/>
      <c r="R2537" s="215"/>
      <c r="S2537" s="215"/>
      <c r="T2537" s="216"/>
      <c r="AT2537" s="217" t="s">
        <v>247</v>
      </c>
      <c r="AU2537" s="217" t="s">
        <v>261</v>
      </c>
      <c r="AV2537" s="12" t="s">
        <v>22</v>
      </c>
      <c r="AW2537" s="12" t="s">
        <v>37</v>
      </c>
      <c r="AX2537" s="12" t="s">
        <v>73</v>
      </c>
      <c r="AY2537" s="217" t="s">
        <v>238</v>
      </c>
    </row>
    <row r="2538" spans="2:65" s="13" customFormat="1" ht="13.5">
      <c r="B2538" s="218"/>
      <c r="C2538" s="219"/>
      <c r="D2538" s="208" t="s">
        <v>247</v>
      </c>
      <c r="E2538" s="230" t="s">
        <v>20</v>
      </c>
      <c r="F2538" s="231" t="s">
        <v>2453</v>
      </c>
      <c r="G2538" s="219"/>
      <c r="H2538" s="232">
        <v>1067.1880000000001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3" customFormat="1" ht="13.5">
      <c r="B2539" s="218"/>
      <c r="C2539" s="219"/>
      <c r="D2539" s="208" t="s">
        <v>247</v>
      </c>
      <c r="E2539" s="230" t="s">
        <v>20</v>
      </c>
      <c r="F2539" s="231" t="s">
        <v>2454</v>
      </c>
      <c r="G2539" s="219"/>
      <c r="H2539" s="232">
        <v>296.8</v>
      </c>
      <c r="I2539" s="224"/>
      <c r="J2539" s="219"/>
      <c r="K2539" s="219"/>
      <c r="L2539" s="225"/>
      <c r="M2539" s="226"/>
      <c r="N2539" s="227"/>
      <c r="O2539" s="227"/>
      <c r="P2539" s="227"/>
      <c r="Q2539" s="227"/>
      <c r="R2539" s="227"/>
      <c r="S2539" s="227"/>
      <c r="T2539" s="228"/>
      <c r="AT2539" s="229" t="s">
        <v>247</v>
      </c>
      <c r="AU2539" s="229" t="s">
        <v>261</v>
      </c>
      <c r="AV2539" s="13" t="s">
        <v>81</v>
      </c>
      <c r="AW2539" s="13" t="s">
        <v>37</v>
      </c>
      <c r="AX2539" s="13" t="s">
        <v>73</v>
      </c>
      <c r="AY2539" s="229" t="s">
        <v>238</v>
      </c>
    </row>
    <row r="2540" spans="2:65" s="13" customFormat="1" ht="13.5">
      <c r="B2540" s="218"/>
      <c r="C2540" s="219"/>
      <c r="D2540" s="208" t="s">
        <v>247</v>
      </c>
      <c r="E2540" s="230" t="s">
        <v>20</v>
      </c>
      <c r="F2540" s="231" t="s">
        <v>2455</v>
      </c>
      <c r="G2540" s="219"/>
      <c r="H2540" s="232">
        <v>114</v>
      </c>
      <c r="I2540" s="224"/>
      <c r="J2540" s="219"/>
      <c r="K2540" s="219"/>
      <c r="L2540" s="225"/>
      <c r="M2540" s="226"/>
      <c r="N2540" s="227"/>
      <c r="O2540" s="227"/>
      <c r="P2540" s="227"/>
      <c r="Q2540" s="227"/>
      <c r="R2540" s="227"/>
      <c r="S2540" s="227"/>
      <c r="T2540" s="228"/>
      <c r="AT2540" s="229" t="s">
        <v>247</v>
      </c>
      <c r="AU2540" s="229" t="s">
        <v>261</v>
      </c>
      <c r="AV2540" s="13" t="s">
        <v>81</v>
      </c>
      <c r="AW2540" s="13" t="s">
        <v>37</v>
      </c>
      <c r="AX2540" s="13" t="s">
        <v>73</v>
      </c>
      <c r="AY2540" s="229" t="s">
        <v>238</v>
      </c>
    </row>
    <row r="2541" spans="2:65" s="13" customFormat="1" ht="13.5">
      <c r="B2541" s="218"/>
      <c r="C2541" s="219"/>
      <c r="D2541" s="220" t="s">
        <v>247</v>
      </c>
      <c r="E2541" s="221" t="s">
        <v>20</v>
      </c>
      <c r="F2541" s="222" t="s">
        <v>2456</v>
      </c>
      <c r="G2541" s="219"/>
      <c r="H2541" s="223">
        <v>55</v>
      </c>
      <c r="I2541" s="224"/>
      <c r="J2541" s="219"/>
      <c r="K2541" s="219"/>
      <c r="L2541" s="225"/>
      <c r="M2541" s="226"/>
      <c r="N2541" s="227"/>
      <c r="O2541" s="227"/>
      <c r="P2541" s="227"/>
      <c r="Q2541" s="227"/>
      <c r="R2541" s="227"/>
      <c r="S2541" s="227"/>
      <c r="T2541" s="228"/>
      <c r="AT2541" s="229" t="s">
        <v>247</v>
      </c>
      <c r="AU2541" s="229" t="s">
        <v>261</v>
      </c>
      <c r="AV2541" s="13" t="s">
        <v>81</v>
      </c>
      <c r="AW2541" s="13" t="s">
        <v>37</v>
      </c>
      <c r="AX2541" s="13" t="s">
        <v>73</v>
      </c>
      <c r="AY2541" s="229" t="s">
        <v>238</v>
      </c>
    </row>
    <row r="2542" spans="2:65" s="1" customFormat="1" ht="31.5" customHeight="1">
      <c r="B2542" s="35"/>
      <c r="C2542" s="194" t="s">
        <v>2457</v>
      </c>
      <c r="D2542" s="194" t="s">
        <v>240</v>
      </c>
      <c r="E2542" s="195" t="s">
        <v>2458</v>
      </c>
      <c r="F2542" s="196" t="s">
        <v>2459</v>
      </c>
      <c r="G2542" s="197" t="s">
        <v>375</v>
      </c>
      <c r="H2542" s="198">
        <v>5414.701</v>
      </c>
      <c r="I2542" s="199"/>
      <c r="J2542" s="200">
        <f>ROUND(I2542*H2542,2)</f>
        <v>0</v>
      </c>
      <c r="K2542" s="196" t="s">
        <v>244</v>
      </c>
      <c r="L2542" s="55"/>
      <c r="M2542" s="201" t="s">
        <v>20</v>
      </c>
      <c r="N2542" s="202" t="s">
        <v>44</v>
      </c>
      <c r="O2542" s="36"/>
      <c r="P2542" s="203">
        <f>O2542*H2542</f>
        <v>0</v>
      </c>
      <c r="Q2542" s="203">
        <v>2.1000000000000001E-4</v>
      </c>
      <c r="R2542" s="203">
        <f>Q2542*H2542</f>
        <v>1.13708721</v>
      </c>
      <c r="S2542" s="203">
        <v>0</v>
      </c>
      <c r="T2542" s="204">
        <f>S2542*H2542</f>
        <v>0</v>
      </c>
      <c r="AR2542" s="18" t="s">
        <v>245</v>
      </c>
      <c r="AT2542" s="18" t="s">
        <v>240</v>
      </c>
      <c r="AU2542" s="18" t="s">
        <v>261</v>
      </c>
      <c r="AY2542" s="18" t="s">
        <v>238</v>
      </c>
      <c r="BE2542" s="205">
        <f>IF(N2542="základní",J2542,0)</f>
        <v>0</v>
      </c>
      <c r="BF2542" s="205">
        <f>IF(N2542="snížená",J2542,0)</f>
        <v>0</v>
      </c>
      <c r="BG2542" s="205">
        <f>IF(N2542="zákl. přenesená",J2542,0)</f>
        <v>0</v>
      </c>
      <c r="BH2542" s="205">
        <f>IF(N2542="sníž. přenesená",J2542,0)</f>
        <v>0</v>
      </c>
      <c r="BI2542" s="205">
        <f>IF(N2542="nulová",J2542,0)</f>
        <v>0</v>
      </c>
      <c r="BJ2542" s="18" t="s">
        <v>22</v>
      </c>
      <c r="BK2542" s="205">
        <f>ROUND(I2542*H2542,2)</f>
        <v>0</v>
      </c>
      <c r="BL2542" s="18" t="s">
        <v>245</v>
      </c>
      <c r="BM2542" s="18" t="s">
        <v>2460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2461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249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2" customFormat="1" ht="13.5">
      <c r="B2545" s="206"/>
      <c r="C2545" s="207"/>
      <c r="D2545" s="208" t="s">
        <v>247</v>
      </c>
      <c r="E2545" s="209" t="s">
        <v>20</v>
      </c>
      <c r="F2545" s="210" t="s">
        <v>2462</v>
      </c>
      <c r="G2545" s="207"/>
      <c r="H2545" s="211" t="s">
        <v>20</v>
      </c>
      <c r="I2545" s="212"/>
      <c r="J2545" s="207"/>
      <c r="K2545" s="207"/>
      <c r="L2545" s="213"/>
      <c r="M2545" s="214"/>
      <c r="N2545" s="215"/>
      <c r="O2545" s="215"/>
      <c r="P2545" s="215"/>
      <c r="Q2545" s="215"/>
      <c r="R2545" s="215"/>
      <c r="S2545" s="215"/>
      <c r="T2545" s="216"/>
      <c r="AT2545" s="217" t="s">
        <v>247</v>
      </c>
      <c r="AU2545" s="217" t="s">
        <v>261</v>
      </c>
      <c r="AV2545" s="12" t="s">
        <v>22</v>
      </c>
      <c r="AW2545" s="12" t="s">
        <v>37</v>
      </c>
      <c r="AX2545" s="12" t="s">
        <v>73</v>
      </c>
      <c r="AY2545" s="217" t="s">
        <v>238</v>
      </c>
    </row>
    <row r="2546" spans="2:65" s="12" customFormat="1" ht="13.5">
      <c r="B2546" s="206"/>
      <c r="C2546" s="207"/>
      <c r="D2546" s="208" t="s">
        <v>247</v>
      </c>
      <c r="E2546" s="209" t="s">
        <v>20</v>
      </c>
      <c r="F2546" s="210" t="s">
        <v>2463</v>
      </c>
      <c r="G2546" s="207"/>
      <c r="H2546" s="211" t="s">
        <v>20</v>
      </c>
      <c r="I2546" s="212"/>
      <c r="J2546" s="207"/>
      <c r="K2546" s="207"/>
      <c r="L2546" s="213"/>
      <c r="M2546" s="214"/>
      <c r="N2546" s="215"/>
      <c r="O2546" s="215"/>
      <c r="P2546" s="215"/>
      <c r="Q2546" s="215"/>
      <c r="R2546" s="215"/>
      <c r="S2546" s="215"/>
      <c r="T2546" s="216"/>
      <c r="AT2546" s="217" t="s">
        <v>247</v>
      </c>
      <c r="AU2546" s="217" t="s">
        <v>261</v>
      </c>
      <c r="AV2546" s="12" t="s">
        <v>22</v>
      </c>
      <c r="AW2546" s="12" t="s">
        <v>37</v>
      </c>
      <c r="AX2546" s="12" t="s">
        <v>73</v>
      </c>
      <c r="AY2546" s="217" t="s">
        <v>238</v>
      </c>
    </row>
    <row r="2547" spans="2:65" s="13" customFormat="1" ht="13.5">
      <c r="B2547" s="218"/>
      <c r="C2547" s="219"/>
      <c r="D2547" s="208" t="s">
        <v>247</v>
      </c>
      <c r="E2547" s="230" t="s">
        <v>20</v>
      </c>
      <c r="F2547" s="231" t="s">
        <v>2464</v>
      </c>
      <c r="G2547" s="219"/>
      <c r="H2547" s="232">
        <v>569.4</v>
      </c>
      <c r="I2547" s="224"/>
      <c r="J2547" s="219"/>
      <c r="K2547" s="219"/>
      <c r="L2547" s="225"/>
      <c r="M2547" s="226"/>
      <c r="N2547" s="227"/>
      <c r="O2547" s="227"/>
      <c r="P2547" s="227"/>
      <c r="Q2547" s="227"/>
      <c r="R2547" s="227"/>
      <c r="S2547" s="227"/>
      <c r="T2547" s="228"/>
      <c r="AT2547" s="229" t="s">
        <v>247</v>
      </c>
      <c r="AU2547" s="229" t="s">
        <v>261</v>
      </c>
      <c r="AV2547" s="13" t="s">
        <v>81</v>
      </c>
      <c r="AW2547" s="13" t="s">
        <v>37</v>
      </c>
      <c r="AX2547" s="13" t="s">
        <v>73</v>
      </c>
      <c r="AY2547" s="229" t="s">
        <v>238</v>
      </c>
    </row>
    <row r="2548" spans="2:65" s="13" customFormat="1" ht="13.5">
      <c r="B2548" s="218"/>
      <c r="C2548" s="219"/>
      <c r="D2548" s="208" t="s">
        <v>247</v>
      </c>
      <c r="E2548" s="230" t="s">
        <v>20</v>
      </c>
      <c r="F2548" s="231" t="s">
        <v>2465</v>
      </c>
      <c r="G2548" s="219"/>
      <c r="H2548" s="232">
        <v>576.54999999999995</v>
      </c>
      <c r="I2548" s="224"/>
      <c r="J2548" s="219"/>
      <c r="K2548" s="219"/>
      <c r="L2548" s="225"/>
      <c r="M2548" s="226"/>
      <c r="N2548" s="227"/>
      <c r="O2548" s="227"/>
      <c r="P2548" s="227"/>
      <c r="Q2548" s="227"/>
      <c r="R2548" s="227"/>
      <c r="S2548" s="227"/>
      <c r="T2548" s="228"/>
      <c r="AT2548" s="229" t="s">
        <v>247</v>
      </c>
      <c r="AU2548" s="229" t="s">
        <v>261</v>
      </c>
      <c r="AV2548" s="13" t="s">
        <v>81</v>
      </c>
      <c r="AW2548" s="13" t="s">
        <v>37</v>
      </c>
      <c r="AX2548" s="13" t="s">
        <v>73</v>
      </c>
      <c r="AY2548" s="229" t="s">
        <v>238</v>
      </c>
    </row>
    <row r="2549" spans="2:65" s="12" customFormat="1" ht="13.5">
      <c r="B2549" s="206"/>
      <c r="C2549" s="207"/>
      <c r="D2549" s="208" t="s">
        <v>247</v>
      </c>
      <c r="E2549" s="209" t="s">
        <v>20</v>
      </c>
      <c r="F2549" s="210" t="s">
        <v>249</v>
      </c>
      <c r="G2549" s="207"/>
      <c r="H2549" s="211" t="s">
        <v>20</v>
      </c>
      <c r="I2549" s="212"/>
      <c r="J2549" s="207"/>
      <c r="K2549" s="207"/>
      <c r="L2549" s="213"/>
      <c r="M2549" s="214"/>
      <c r="N2549" s="215"/>
      <c r="O2549" s="215"/>
      <c r="P2549" s="215"/>
      <c r="Q2549" s="215"/>
      <c r="R2549" s="215"/>
      <c r="S2549" s="215"/>
      <c r="T2549" s="216"/>
      <c r="AT2549" s="217" t="s">
        <v>247</v>
      </c>
      <c r="AU2549" s="217" t="s">
        <v>261</v>
      </c>
      <c r="AV2549" s="12" t="s">
        <v>22</v>
      </c>
      <c r="AW2549" s="12" t="s">
        <v>37</v>
      </c>
      <c r="AX2549" s="12" t="s">
        <v>73</v>
      </c>
      <c r="AY2549" s="217" t="s">
        <v>238</v>
      </c>
    </row>
    <row r="2550" spans="2:65" s="12" customFormat="1" ht="13.5">
      <c r="B2550" s="206"/>
      <c r="C2550" s="207"/>
      <c r="D2550" s="208" t="s">
        <v>247</v>
      </c>
      <c r="E2550" s="209" t="s">
        <v>20</v>
      </c>
      <c r="F2550" s="210" t="s">
        <v>2466</v>
      </c>
      <c r="G2550" s="207"/>
      <c r="H2550" s="211" t="s">
        <v>20</v>
      </c>
      <c r="I2550" s="212"/>
      <c r="J2550" s="207"/>
      <c r="K2550" s="207"/>
      <c r="L2550" s="213"/>
      <c r="M2550" s="214"/>
      <c r="N2550" s="215"/>
      <c r="O2550" s="215"/>
      <c r="P2550" s="215"/>
      <c r="Q2550" s="215"/>
      <c r="R2550" s="215"/>
      <c r="S2550" s="215"/>
      <c r="T2550" s="216"/>
      <c r="AT2550" s="217" t="s">
        <v>247</v>
      </c>
      <c r="AU2550" s="217" t="s">
        <v>261</v>
      </c>
      <c r="AV2550" s="12" t="s">
        <v>22</v>
      </c>
      <c r="AW2550" s="12" t="s">
        <v>37</v>
      </c>
      <c r="AX2550" s="12" t="s">
        <v>73</v>
      </c>
      <c r="AY2550" s="217" t="s">
        <v>238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2447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2448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2449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2" customFormat="1" ht="13.5">
      <c r="B2554" s="206"/>
      <c r="C2554" s="207"/>
      <c r="D2554" s="208" t="s">
        <v>247</v>
      </c>
      <c r="E2554" s="209" t="s">
        <v>20</v>
      </c>
      <c r="F2554" s="210" t="s">
        <v>2450</v>
      </c>
      <c r="G2554" s="207"/>
      <c r="H2554" s="211" t="s">
        <v>20</v>
      </c>
      <c r="I2554" s="212"/>
      <c r="J2554" s="207"/>
      <c r="K2554" s="207"/>
      <c r="L2554" s="213"/>
      <c r="M2554" s="214"/>
      <c r="N2554" s="215"/>
      <c r="O2554" s="215"/>
      <c r="P2554" s="215"/>
      <c r="Q2554" s="215"/>
      <c r="R2554" s="215"/>
      <c r="S2554" s="215"/>
      <c r="T2554" s="216"/>
      <c r="AT2554" s="217" t="s">
        <v>247</v>
      </c>
      <c r="AU2554" s="217" t="s">
        <v>261</v>
      </c>
      <c r="AV2554" s="12" t="s">
        <v>22</v>
      </c>
      <c r="AW2554" s="12" t="s">
        <v>37</v>
      </c>
      <c r="AX2554" s="12" t="s">
        <v>73</v>
      </c>
      <c r="AY2554" s="217" t="s">
        <v>238</v>
      </c>
    </row>
    <row r="2555" spans="2:65" s="12" customFormat="1" ht="13.5">
      <c r="B2555" s="206"/>
      <c r="C2555" s="207"/>
      <c r="D2555" s="208" t="s">
        <v>247</v>
      </c>
      <c r="E2555" s="209" t="s">
        <v>20</v>
      </c>
      <c r="F2555" s="210" t="s">
        <v>249</v>
      </c>
      <c r="G2555" s="207"/>
      <c r="H2555" s="211" t="s">
        <v>20</v>
      </c>
      <c r="I2555" s="212"/>
      <c r="J2555" s="207"/>
      <c r="K2555" s="207"/>
      <c r="L2555" s="213"/>
      <c r="M2555" s="214"/>
      <c r="N2555" s="215"/>
      <c r="O2555" s="215"/>
      <c r="P2555" s="215"/>
      <c r="Q2555" s="215"/>
      <c r="R2555" s="215"/>
      <c r="S2555" s="215"/>
      <c r="T2555" s="216"/>
      <c r="AT2555" s="217" t="s">
        <v>247</v>
      </c>
      <c r="AU2555" s="217" t="s">
        <v>261</v>
      </c>
      <c r="AV2555" s="12" t="s">
        <v>22</v>
      </c>
      <c r="AW2555" s="12" t="s">
        <v>37</v>
      </c>
      <c r="AX2555" s="12" t="s">
        <v>73</v>
      </c>
      <c r="AY2555" s="217" t="s">
        <v>238</v>
      </c>
    </row>
    <row r="2556" spans="2:65" s="12" customFormat="1" ht="13.5">
      <c r="B2556" s="206"/>
      <c r="C2556" s="207"/>
      <c r="D2556" s="208" t="s">
        <v>247</v>
      </c>
      <c r="E2556" s="209" t="s">
        <v>20</v>
      </c>
      <c r="F2556" s="210" t="s">
        <v>811</v>
      </c>
      <c r="G2556" s="207"/>
      <c r="H2556" s="211" t="s">
        <v>20</v>
      </c>
      <c r="I2556" s="212"/>
      <c r="J2556" s="207"/>
      <c r="K2556" s="207"/>
      <c r="L2556" s="213"/>
      <c r="M2556" s="214"/>
      <c r="N2556" s="215"/>
      <c r="O2556" s="215"/>
      <c r="P2556" s="215"/>
      <c r="Q2556" s="215"/>
      <c r="R2556" s="215"/>
      <c r="S2556" s="215"/>
      <c r="T2556" s="216"/>
      <c r="AT2556" s="217" t="s">
        <v>247</v>
      </c>
      <c r="AU2556" s="217" t="s">
        <v>261</v>
      </c>
      <c r="AV2556" s="12" t="s">
        <v>22</v>
      </c>
      <c r="AW2556" s="12" t="s">
        <v>37</v>
      </c>
      <c r="AX2556" s="12" t="s">
        <v>73</v>
      </c>
      <c r="AY2556" s="217" t="s">
        <v>238</v>
      </c>
    </row>
    <row r="2557" spans="2:65" s="13" customFormat="1" ht="13.5">
      <c r="B2557" s="218"/>
      <c r="C2557" s="219"/>
      <c r="D2557" s="220" t="s">
        <v>247</v>
      </c>
      <c r="E2557" s="221" t="s">
        <v>20</v>
      </c>
      <c r="F2557" s="222" t="s">
        <v>2467</v>
      </c>
      <c r="G2557" s="219"/>
      <c r="H2557" s="223">
        <v>4268.7510000000002</v>
      </c>
      <c r="I2557" s="224"/>
      <c r="J2557" s="219"/>
      <c r="K2557" s="219"/>
      <c r="L2557" s="225"/>
      <c r="M2557" s="226"/>
      <c r="N2557" s="227"/>
      <c r="O2557" s="227"/>
      <c r="P2557" s="227"/>
      <c r="Q2557" s="227"/>
      <c r="R2557" s="227"/>
      <c r="S2557" s="227"/>
      <c r="T2557" s="228"/>
      <c r="AT2557" s="229" t="s">
        <v>247</v>
      </c>
      <c r="AU2557" s="229" t="s">
        <v>261</v>
      </c>
      <c r="AV2557" s="13" t="s">
        <v>81</v>
      </c>
      <c r="AW2557" s="13" t="s">
        <v>37</v>
      </c>
      <c r="AX2557" s="13" t="s">
        <v>73</v>
      </c>
      <c r="AY2557" s="229" t="s">
        <v>238</v>
      </c>
    </row>
    <row r="2558" spans="2:65" s="1" customFormat="1" ht="22.5" customHeight="1">
      <c r="B2558" s="35"/>
      <c r="C2558" s="194" t="s">
        <v>2468</v>
      </c>
      <c r="D2558" s="194" t="s">
        <v>240</v>
      </c>
      <c r="E2558" s="195" t="s">
        <v>2469</v>
      </c>
      <c r="F2558" s="196" t="s">
        <v>2470</v>
      </c>
      <c r="G2558" s="197" t="s">
        <v>375</v>
      </c>
      <c r="H2558" s="198">
        <v>1901.492</v>
      </c>
      <c r="I2558" s="199"/>
      <c r="J2558" s="200">
        <f>ROUND(I2558*H2558,2)</f>
        <v>0</v>
      </c>
      <c r="K2558" s="196" t="s">
        <v>244</v>
      </c>
      <c r="L2558" s="55"/>
      <c r="M2558" s="201" t="s">
        <v>20</v>
      </c>
      <c r="N2558" s="202" t="s">
        <v>44</v>
      </c>
      <c r="O2558" s="36"/>
      <c r="P2558" s="203">
        <f>O2558*H2558</f>
        <v>0</v>
      </c>
      <c r="Q2558" s="203">
        <v>0</v>
      </c>
      <c r="R2558" s="203">
        <f>Q2558*H2558</f>
        <v>0</v>
      </c>
      <c r="S2558" s="203">
        <v>0</v>
      </c>
      <c r="T2558" s="204">
        <f>S2558*H2558</f>
        <v>0</v>
      </c>
      <c r="AR2558" s="18" t="s">
        <v>245</v>
      </c>
      <c r="AT2558" s="18" t="s">
        <v>240</v>
      </c>
      <c r="AU2558" s="18" t="s">
        <v>261</v>
      </c>
      <c r="AY2558" s="18" t="s">
        <v>238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8" t="s">
        <v>22</v>
      </c>
      <c r="BK2558" s="205">
        <f>ROUND(I2558*H2558,2)</f>
        <v>0</v>
      </c>
      <c r="BL2558" s="18" t="s">
        <v>245</v>
      </c>
      <c r="BM2558" s="18" t="s">
        <v>2471</v>
      </c>
    </row>
    <row r="2559" spans="2:65" s="1" customFormat="1" ht="31.5" customHeight="1">
      <c r="B2559" s="35"/>
      <c r="C2559" s="194" t="s">
        <v>2472</v>
      </c>
      <c r="D2559" s="194" t="s">
        <v>240</v>
      </c>
      <c r="E2559" s="195" t="s">
        <v>2473</v>
      </c>
      <c r="F2559" s="196" t="s">
        <v>2474</v>
      </c>
      <c r="G2559" s="197" t="s">
        <v>243</v>
      </c>
      <c r="H2559" s="198">
        <v>138.72</v>
      </c>
      <c r="I2559" s="199"/>
      <c r="J2559" s="200">
        <f>ROUND(I2559*H2559,2)</f>
        <v>0</v>
      </c>
      <c r="K2559" s="196" t="s">
        <v>244</v>
      </c>
      <c r="L2559" s="55"/>
      <c r="M2559" s="201" t="s">
        <v>20</v>
      </c>
      <c r="N2559" s="202" t="s">
        <v>44</v>
      </c>
      <c r="O2559" s="36"/>
      <c r="P2559" s="203">
        <f>O2559*H2559</f>
        <v>0</v>
      </c>
      <c r="Q2559" s="203">
        <v>0</v>
      </c>
      <c r="R2559" s="203">
        <f>Q2559*H2559</f>
        <v>0</v>
      </c>
      <c r="S2559" s="203">
        <v>0</v>
      </c>
      <c r="T2559" s="204">
        <f>S2559*H2559</f>
        <v>0</v>
      </c>
      <c r="AR2559" s="18" t="s">
        <v>245</v>
      </c>
      <c r="AT2559" s="18" t="s">
        <v>240</v>
      </c>
      <c r="AU2559" s="18" t="s">
        <v>261</v>
      </c>
      <c r="AY2559" s="18" t="s">
        <v>238</v>
      </c>
      <c r="BE2559" s="205">
        <f>IF(N2559="základní",J2559,0)</f>
        <v>0</v>
      </c>
      <c r="BF2559" s="205">
        <f>IF(N2559="snížená",J2559,0)</f>
        <v>0</v>
      </c>
      <c r="BG2559" s="205">
        <f>IF(N2559="zákl. přenesená",J2559,0)</f>
        <v>0</v>
      </c>
      <c r="BH2559" s="205">
        <f>IF(N2559="sníž. přenesená",J2559,0)</f>
        <v>0</v>
      </c>
      <c r="BI2559" s="205">
        <f>IF(N2559="nulová",J2559,0)</f>
        <v>0</v>
      </c>
      <c r="BJ2559" s="18" t="s">
        <v>22</v>
      </c>
      <c r="BK2559" s="205">
        <f>ROUND(I2559*H2559,2)</f>
        <v>0</v>
      </c>
      <c r="BL2559" s="18" t="s">
        <v>245</v>
      </c>
      <c r="BM2559" s="18" t="s">
        <v>2475</v>
      </c>
    </row>
    <row r="2560" spans="2:65" s="1" customFormat="1" ht="31.5" customHeight="1">
      <c r="B2560" s="35"/>
      <c r="C2560" s="194" t="s">
        <v>2476</v>
      </c>
      <c r="D2560" s="194" t="s">
        <v>240</v>
      </c>
      <c r="E2560" s="195" t="s">
        <v>2477</v>
      </c>
      <c r="F2560" s="196" t="s">
        <v>2478</v>
      </c>
      <c r="G2560" s="197" t="s">
        <v>517</v>
      </c>
      <c r="H2560" s="198">
        <v>439.5</v>
      </c>
      <c r="I2560" s="199"/>
      <c r="J2560" s="200">
        <f>ROUND(I2560*H2560,2)</f>
        <v>0</v>
      </c>
      <c r="K2560" s="196" t="s">
        <v>244</v>
      </c>
      <c r="L2560" s="55"/>
      <c r="M2560" s="201" t="s">
        <v>20</v>
      </c>
      <c r="N2560" s="202" t="s">
        <v>44</v>
      </c>
      <c r="O2560" s="36"/>
      <c r="P2560" s="203">
        <f>O2560*H2560</f>
        <v>0</v>
      </c>
      <c r="Q2560" s="203">
        <v>0</v>
      </c>
      <c r="R2560" s="203">
        <f>Q2560*H2560</f>
        <v>0</v>
      </c>
      <c r="S2560" s="203">
        <v>0</v>
      </c>
      <c r="T2560" s="204">
        <f>S2560*H2560</f>
        <v>0</v>
      </c>
      <c r="AR2560" s="18" t="s">
        <v>245</v>
      </c>
      <c r="AT2560" s="18" t="s">
        <v>240</v>
      </c>
      <c r="AU2560" s="18" t="s">
        <v>261</v>
      </c>
      <c r="AY2560" s="18" t="s">
        <v>238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8" t="s">
        <v>22</v>
      </c>
      <c r="BK2560" s="205">
        <f>ROUND(I2560*H2560,2)</f>
        <v>0</v>
      </c>
      <c r="BL2560" s="18" t="s">
        <v>245</v>
      </c>
      <c r="BM2560" s="18" t="s">
        <v>2479</v>
      </c>
    </row>
    <row r="2561" spans="2:65" s="1" customFormat="1" ht="31.5" customHeight="1">
      <c r="B2561" s="35"/>
      <c r="C2561" s="194" t="s">
        <v>2480</v>
      </c>
      <c r="D2561" s="194" t="s">
        <v>240</v>
      </c>
      <c r="E2561" s="195" t="s">
        <v>2481</v>
      </c>
      <c r="F2561" s="196" t="s">
        <v>2482</v>
      </c>
      <c r="G2561" s="197" t="s">
        <v>517</v>
      </c>
      <c r="H2561" s="198">
        <v>65.599999999999994</v>
      </c>
      <c r="I2561" s="199"/>
      <c r="J2561" s="200">
        <f>ROUND(I2561*H2561,2)</f>
        <v>0</v>
      </c>
      <c r="K2561" s="196" t="s">
        <v>244</v>
      </c>
      <c r="L2561" s="55"/>
      <c r="M2561" s="201" t="s">
        <v>20</v>
      </c>
      <c r="N2561" s="202" t="s">
        <v>44</v>
      </c>
      <c r="O2561" s="36"/>
      <c r="P2561" s="203">
        <f>O2561*H2561</f>
        <v>0</v>
      </c>
      <c r="Q2561" s="203">
        <v>0</v>
      </c>
      <c r="R2561" s="203">
        <f>Q2561*H2561</f>
        <v>0</v>
      </c>
      <c r="S2561" s="203">
        <v>0</v>
      </c>
      <c r="T2561" s="204">
        <f>S2561*H2561</f>
        <v>0</v>
      </c>
      <c r="AR2561" s="18" t="s">
        <v>245</v>
      </c>
      <c r="AT2561" s="18" t="s">
        <v>240</v>
      </c>
      <c r="AU2561" s="18" t="s">
        <v>261</v>
      </c>
      <c r="AY2561" s="18" t="s">
        <v>238</v>
      </c>
      <c r="BE2561" s="205">
        <f>IF(N2561="základní",J2561,0)</f>
        <v>0</v>
      </c>
      <c r="BF2561" s="205">
        <f>IF(N2561="snížená",J2561,0)</f>
        <v>0</v>
      </c>
      <c r="BG2561" s="205">
        <f>IF(N2561="zákl. přenesená",J2561,0)</f>
        <v>0</v>
      </c>
      <c r="BH2561" s="205">
        <f>IF(N2561="sníž. přenesená",J2561,0)</f>
        <v>0</v>
      </c>
      <c r="BI2561" s="205">
        <f>IF(N2561="nulová",J2561,0)</f>
        <v>0</v>
      </c>
      <c r="BJ2561" s="18" t="s">
        <v>22</v>
      </c>
      <c r="BK2561" s="205">
        <f>ROUND(I2561*H2561,2)</f>
        <v>0</v>
      </c>
      <c r="BL2561" s="18" t="s">
        <v>245</v>
      </c>
      <c r="BM2561" s="18" t="s">
        <v>2483</v>
      </c>
    </row>
    <row r="2562" spans="2:65" s="1" customFormat="1" ht="22.5" customHeight="1">
      <c r="B2562" s="35"/>
      <c r="C2562" s="194" t="s">
        <v>2484</v>
      </c>
      <c r="D2562" s="194" t="s">
        <v>240</v>
      </c>
      <c r="E2562" s="195" t="s">
        <v>2485</v>
      </c>
      <c r="F2562" s="196" t="s">
        <v>2486</v>
      </c>
      <c r="G2562" s="197" t="s">
        <v>2487</v>
      </c>
      <c r="H2562" s="198">
        <v>1</v>
      </c>
      <c r="I2562" s="199"/>
      <c r="J2562" s="200">
        <f>ROUND(I2562*H2562,2)</f>
        <v>0</v>
      </c>
      <c r="K2562" s="196" t="s">
        <v>20</v>
      </c>
      <c r="L2562" s="55"/>
      <c r="M2562" s="201" t="s">
        <v>20</v>
      </c>
      <c r="N2562" s="202" t="s">
        <v>44</v>
      </c>
      <c r="O2562" s="36"/>
      <c r="P2562" s="203">
        <f>O2562*H2562</f>
        <v>0</v>
      </c>
      <c r="Q2562" s="203">
        <v>0</v>
      </c>
      <c r="R2562" s="203">
        <f>Q2562*H2562</f>
        <v>0</v>
      </c>
      <c r="S2562" s="203">
        <v>0</v>
      </c>
      <c r="T2562" s="204">
        <f>S2562*H2562</f>
        <v>0</v>
      </c>
      <c r="AR2562" s="18" t="s">
        <v>245</v>
      </c>
      <c r="AT2562" s="18" t="s">
        <v>240</v>
      </c>
      <c r="AU2562" s="18" t="s">
        <v>261</v>
      </c>
      <c r="AY2562" s="18" t="s">
        <v>238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8" t="s">
        <v>22</v>
      </c>
      <c r="BK2562" s="205">
        <f>ROUND(I2562*H2562,2)</f>
        <v>0</v>
      </c>
      <c r="BL2562" s="18" t="s">
        <v>245</v>
      </c>
      <c r="BM2562" s="18" t="s">
        <v>2488</v>
      </c>
    </row>
    <row r="2563" spans="2:65" s="11" customFormat="1" ht="22.35" customHeight="1">
      <c r="B2563" s="177"/>
      <c r="C2563" s="178"/>
      <c r="D2563" s="191" t="s">
        <v>72</v>
      </c>
      <c r="E2563" s="192" t="s">
        <v>1087</v>
      </c>
      <c r="F2563" s="192" t="s">
        <v>2489</v>
      </c>
      <c r="G2563" s="178"/>
      <c r="H2563" s="178"/>
      <c r="I2563" s="181"/>
      <c r="J2563" s="193">
        <f>BK2563</f>
        <v>0</v>
      </c>
      <c r="K2563" s="178"/>
      <c r="L2563" s="183"/>
      <c r="M2563" s="184"/>
      <c r="N2563" s="185"/>
      <c r="O2563" s="185"/>
      <c r="P2563" s="186">
        <f>SUM(P2564:P2602)</f>
        <v>0</v>
      </c>
      <c r="Q2563" s="185"/>
      <c r="R2563" s="186">
        <f>SUM(R2564:R2602)</f>
        <v>0.34322208000000004</v>
      </c>
      <c r="S2563" s="185"/>
      <c r="T2563" s="187">
        <f>SUM(T2564:T2602)</f>
        <v>0</v>
      </c>
      <c r="AR2563" s="188" t="s">
        <v>22</v>
      </c>
      <c r="AT2563" s="189" t="s">
        <v>72</v>
      </c>
      <c r="AU2563" s="189" t="s">
        <v>81</v>
      </c>
      <c r="AY2563" s="188" t="s">
        <v>238</v>
      </c>
      <c r="BK2563" s="190">
        <f>SUM(BK2564:BK2602)</f>
        <v>0</v>
      </c>
    </row>
    <row r="2564" spans="2:65" s="1" customFormat="1" ht="22.5" customHeight="1">
      <c r="B2564" s="35"/>
      <c r="C2564" s="194" t="s">
        <v>2490</v>
      </c>
      <c r="D2564" s="194" t="s">
        <v>240</v>
      </c>
      <c r="E2564" s="195" t="s">
        <v>2491</v>
      </c>
      <c r="F2564" s="196" t="s">
        <v>2492</v>
      </c>
      <c r="G2564" s="197" t="s">
        <v>375</v>
      </c>
      <c r="H2564" s="198">
        <v>1339.921</v>
      </c>
      <c r="I2564" s="199"/>
      <c r="J2564" s="200">
        <f>ROUND(I2564*H2564,2)</f>
        <v>0</v>
      </c>
      <c r="K2564" s="196" t="s">
        <v>244</v>
      </c>
      <c r="L2564" s="55"/>
      <c r="M2564" s="201" t="s">
        <v>20</v>
      </c>
      <c r="N2564" s="202" t="s">
        <v>44</v>
      </c>
      <c r="O2564" s="36"/>
      <c r="P2564" s="203">
        <f>O2564*H2564</f>
        <v>0</v>
      </c>
      <c r="Q2564" s="203">
        <v>4.0000000000000003E-5</v>
      </c>
      <c r="R2564" s="203">
        <f>Q2564*H2564</f>
        <v>5.3596840000000007E-2</v>
      </c>
      <c r="S2564" s="203">
        <v>0</v>
      </c>
      <c r="T2564" s="204">
        <f>S2564*H2564</f>
        <v>0</v>
      </c>
      <c r="AR2564" s="18" t="s">
        <v>245</v>
      </c>
      <c r="AT2564" s="18" t="s">
        <v>240</v>
      </c>
      <c r="AU2564" s="18" t="s">
        <v>261</v>
      </c>
      <c r="AY2564" s="18" t="s">
        <v>238</v>
      </c>
      <c r="BE2564" s="205">
        <f>IF(N2564="základní",J2564,0)</f>
        <v>0</v>
      </c>
      <c r="BF2564" s="205">
        <f>IF(N2564="snížená",J2564,0)</f>
        <v>0</v>
      </c>
      <c r="BG2564" s="205">
        <f>IF(N2564="zákl. přenesená",J2564,0)</f>
        <v>0</v>
      </c>
      <c r="BH2564" s="205">
        <f>IF(N2564="sníž. přenesená",J2564,0)</f>
        <v>0</v>
      </c>
      <c r="BI2564" s="205">
        <f>IF(N2564="nulová",J2564,0)</f>
        <v>0</v>
      </c>
      <c r="BJ2564" s="18" t="s">
        <v>22</v>
      </c>
      <c r="BK2564" s="205">
        <f>ROUND(I2564*H2564,2)</f>
        <v>0</v>
      </c>
      <c r="BL2564" s="18" t="s">
        <v>245</v>
      </c>
      <c r="BM2564" s="18" t="s">
        <v>2493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2494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2" customFormat="1" ht="13.5">
      <c r="B2566" s="206"/>
      <c r="C2566" s="207"/>
      <c r="D2566" s="208" t="s">
        <v>247</v>
      </c>
      <c r="E2566" s="209" t="s">
        <v>20</v>
      </c>
      <c r="F2566" s="210" t="s">
        <v>249</v>
      </c>
      <c r="G2566" s="207"/>
      <c r="H2566" s="211" t="s">
        <v>20</v>
      </c>
      <c r="I2566" s="212"/>
      <c r="J2566" s="207"/>
      <c r="K2566" s="207"/>
      <c r="L2566" s="213"/>
      <c r="M2566" s="214"/>
      <c r="N2566" s="215"/>
      <c r="O2566" s="215"/>
      <c r="P2566" s="215"/>
      <c r="Q2566" s="215"/>
      <c r="R2566" s="215"/>
      <c r="S2566" s="215"/>
      <c r="T2566" s="216"/>
      <c r="AT2566" s="217" t="s">
        <v>247</v>
      </c>
      <c r="AU2566" s="217" t="s">
        <v>261</v>
      </c>
      <c r="AV2566" s="12" t="s">
        <v>22</v>
      </c>
      <c r="AW2566" s="12" t="s">
        <v>37</v>
      </c>
      <c r="AX2566" s="12" t="s">
        <v>73</v>
      </c>
      <c r="AY2566" s="217" t="s">
        <v>238</v>
      </c>
    </row>
    <row r="2567" spans="2:65" s="12" customFormat="1" ht="13.5">
      <c r="B2567" s="206"/>
      <c r="C2567" s="207"/>
      <c r="D2567" s="208" t="s">
        <v>247</v>
      </c>
      <c r="E2567" s="209" t="s">
        <v>20</v>
      </c>
      <c r="F2567" s="210" t="s">
        <v>692</v>
      </c>
      <c r="G2567" s="207"/>
      <c r="H2567" s="211" t="s">
        <v>20</v>
      </c>
      <c r="I2567" s="212"/>
      <c r="J2567" s="207"/>
      <c r="K2567" s="207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247</v>
      </c>
      <c r="AU2567" s="217" t="s">
        <v>261</v>
      </c>
      <c r="AV2567" s="12" t="s">
        <v>22</v>
      </c>
      <c r="AW2567" s="12" t="s">
        <v>37</v>
      </c>
      <c r="AX2567" s="12" t="s">
        <v>73</v>
      </c>
      <c r="AY2567" s="217" t="s">
        <v>238</v>
      </c>
    </row>
    <row r="2568" spans="2:65" s="13" customFormat="1" ht="13.5">
      <c r="B2568" s="218"/>
      <c r="C2568" s="219"/>
      <c r="D2568" s="208" t="s">
        <v>247</v>
      </c>
      <c r="E2568" s="230" t="s">
        <v>20</v>
      </c>
      <c r="F2568" s="231" t="s">
        <v>2495</v>
      </c>
      <c r="G2568" s="219"/>
      <c r="H2568" s="232">
        <v>1191.521</v>
      </c>
      <c r="I2568" s="224"/>
      <c r="J2568" s="219"/>
      <c r="K2568" s="219"/>
      <c r="L2568" s="225"/>
      <c r="M2568" s="226"/>
      <c r="N2568" s="227"/>
      <c r="O2568" s="227"/>
      <c r="P2568" s="227"/>
      <c r="Q2568" s="227"/>
      <c r="R2568" s="227"/>
      <c r="S2568" s="227"/>
      <c r="T2568" s="228"/>
      <c r="AT2568" s="229" t="s">
        <v>247</v>
      </c>
      <c r="AU2568" s="229" t="s">
        <v>261</v>
      </c>
      <c r="AV2568" s="13" t="s">
        <v>81</v>
      </c>
      <c r="AW2568" s="13" t="s">
        <v>37</v>
      </c>
      <c r="AX2568" s="13" t="s">
        <v>73</v>
      </c>
      <c r="AY2568" s="229" t="s">
        <v>238</v>
      </c>
    </row>
    <row r="2569" spans="2:65" s="12" customFormat="1" ht="13.5">
      <c r="B2569" s="206"/>
      <c r="C2569" s="207"/>
      <c r="D2569" s="208" t="s">
        <v>247</v>
      </c>
      <c r="E2569" s="209" t="s">
        <v>20</v>
      </c>
      <c r="F2569" s="210" t="s">
        <v>690</v>
      </c>
      <c r="G2569" s="207"/>
      <c r="H2569" s="211" t="s">
        <v>20</v>
      </c>
      <c r="I2569" s="212"/>
      <c r="J2569" s="207"/>
      <c r="K2569" s="207"/>
      <c r="L2569" s="213"/>
      <c r="M2569" s="214"/>
      <c r="N2569" s="215"/>
      <c r="O2569" s="215"/>
      <c r="P2569" s="215"/>
      <c r="Q2569" s="215"/>
      <c r="R2569" s="215"/>
      <c r="S2569" s="215"/>
      <c r="T2569" s="216"/>
      <c r="AT2569" s="217" t="s">
        <v>247</v>
      </c>
      <c r="AU2569" s="217" t="s">
        <v>261</v>
      </c>
      <c r="AV2569" s="12" t="s">
        <v>22</v>
      </c>
      <c r="AW2569" s="12" t="s">
        <v>37</v>
      </c>
      <c r="AX2569" s="12" t="s">
        <v>73</v>
      </c>
      <c r="AY2569" s="217" t="s">
        <v>238</v>
      </c>
    </row>
    <row r="2570" spans="2:65" s="13" customFormat="1" ht="13.5">
      <c r="B2570" s="218"/>
      <c r="C2570" s="219"/>
      <c r="D2570" s="220" t="s">
        <v>247</v>
      </c>
      <c r="E2570" s="221" t="s">
        <v>20</v>
      </c>
      <c r="F2570" s="222" t="s">
        <v>2496</v>
      </c>
      <c r="G2570" s="219"/>
      <c r="H2570" s="223">
        <v>148.4</v>
      </c>
      <c r="I2570" s="224"/>
      <c r="J2570" s="219"/>
      <c r="K2570" s="219"/>
      <c r="L2570" s="225"/>
      <c r="M2570" s="226"/>
      <c r="N2570" s="227"/>
      <c r="O2570" s="227"/>
      <c r="P2570" s="227"/>
      <c r="Q2570" s="227"/>
      <c r="R2570" s="227"/>
      <c r="S2570" s="227"/>
      <c r="T2570" s="228"/>
      <c r="AT2570" s="229" t="s">
        <v>247</v>
      </c>
      <c r="AU2570" s="229" t="s">
        <v>261</v>
      </c>
      <c r="AV2570" s="13" t="s">
        <v>81</v>
      </c>
      <c r="AW2570" s="13" t="s">
        <v>37</v>
      </c>
      <c r="AX2570" s="13" t="s">
        <v>73</v>
      </c>
      <c r="AY2570" s="229" t="s">
        <v>238</v>
      </c>
    </row>
    <row r="2571" spans="2:65" s="1" customFormat="1" ht="22.5" customHeight="1">
      <c r="B2571" s="35"/>
      <c r="C2571" s="194" t="s">
        <v>2497</v>
      </c>
      <c r="D2571" s="194" t="s">
        <v>240</v>
      </c>
      <c r="E2571" s="195" t="s">
        <v>2498</v>
      </c>
      <c r="F2571" s="196" t="s">
        <v>2499</v>
      </c>
      <c r="G2571" s="197" t="s">
        <v>375</v>
      </c>
      <c r="H2571" s="198">
        <v>1667.481</v>
      </c>
      <c r="I2571" s="199"/>
      <c r="J2571" s="200">
        <f>ROUND(I2571*H2571,2)</f>
        <v>0</v>
      </c>
      <c r="K2571" s="196" t="s">
        <v>244</v>
      </c>
      <c r="L2571" s="55"/>
      <c r="M2571" s="201" t="s">
        <v>20</v>
      </c>
      <c r="N2571" s="202" t="s">
        <v>44</v>
      </c>
      <c r="O2571" s="36"/>
      <c r="P2571" s="203">
        <f>O2571*H2571</f>
        <v>0</v>
      </c>
      <c r="Q2571" s="203">
        <v>4.0000000000000003E-5</v>
      </c>
      <c r="R2571" s="203">
        <f>Q2571*H2571</f>
        <v>6.6699240000000007E-2</v>
      </c>
      <c r="S2571" s="203">
        <v>0</v>
      </c>
      <c r="T2571" s="204">
        <f>S2571*H2571</f>
        <v>0</v>
      </c>
      <c r="AR2571" s="18" t="s">
        <v>245</v>
      </c>
      <c r="AT2571" s="18" t="s">
        <v>240</v>
      </c>
      <c r="AU2571" s="18" t="s">
        <v>261</v>
      </c>
      <c r="AY2571" s="18" t="s">
        <v>238</v>
      </c>
      <c r="BE2571" s="205">
        <f>IF(N2571="základní",J2571,0)</f>
        <v>0</v>
      </c>
      <c r="BF2571" s="205">
        <f>IF(N2571="snížená",J2571,0)</f>
        <v>0</v>
      </c>
      <c r="BG2571" s="205">
        <f>IF(N2571="zákl. přenesená",J2571,0)</f>
        <v>0</v>
      </c>
      <c r="BH2571" s="205">
        <f>IF(N2571="sníž. přenesená",J2571,0)</f>
        <v>0</v>
      </c>
      <c r="BI2571" s="205">
        <f>IF(N2571="nulová",J2571,0)</f>
        <v>0</v>
      </c>
      <c r="BJ2571" s="18" t="s">
        <v>22</v>
      </c>
      <c r="BK2571" s="205">
        <f>ROUND(I2571*H2571,2)</f>
        <v>0</v>
      </c>
      <c r="BL2571" s="18" t="s">
        <v>245</v>
      </c>
      <c r="BM2571" s="18" t="s">
        <v>2500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2494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2" customFormat="1" ht="13.5">
      <c r="B2573" s="206"/>
      <c r="C2573" s="207"/>
      <c r="D2573" s="208" t="s">
        <v>247</v>
      </c>
      <c r="E2573" s="209" t="s">
        <v>20</v>
      </c>
      <c r="F2573" s="210" t="s">
        <v>249</v>
      </c>
      <c r="G2573" s="207"/>
      <c r="H2573" s="211" t="s">
        <v>20</v>
      </c>
      <c r="I2573" s="212"/>
      <c r="J2573" s="207"/>
      <c r="K2573" s="207"/>
      <c r="L2573" s="213"/>
      <c r="M2573" s="214"/>
      <c r="N2573" s="215"/>
      <c r="O2573" s="215"/>
      <c r="P2573" s="215"/>
      <c r="Q2573" s="215"/>
      <c r="R2573" s="215"/>
      <c r="S2573" s="215"/>
      <c r="T2573" s="216"/>
      <c r="AT2573" s="217" t="s">
        <v>247</v>
      </c>
      <c r="AU2573" s="217" t="s">
        <v>261</v>
      </c>
      <c r="AV2573" s="12" t="s">
        <v>22</v>
      </c>
      <c r="AW2573" s="12" t="s">
        <v>37</v>
      </c>
      <c r="AX2573" s="12" t="s">
        <v>73</v>
      </c>
      <c r="AY2573" s="217" t="s">
        <v>238</v>
      </c>
    </row>
    <row r="2574" spans="2:65" s="12" customFormat="1" ht="13.5">
      <c r="B2574" s="206"/>
      <c r="C2574" s="207"/>
      <c r="D2574" s="208" t="s">
        <v>247</v>
      </c>
      <c r="E2574" s="209" t="s">
        <v>20</v>
      </c>
      <c r="F2574" s="210" t="s">
        <v>811</v>
      </c>
      <c r="G2574" s="207"/>
      <c r="H2574" s="211" t="s">
        <v>20</v>
      </c>
      <c r="I2574" s="212"/>
      <c r="J2574" s="207"/>
      <c r="K2574" s="207"/>
      <c r="L2574" s="213"/>
      <c r="M2574" s="214"/>
      <c r="N2574" s="215"/>
      <c r="O2574" s="215"/>
      <c r="P2574" s="215"/>
      <c r="Q2574" s="215"/>
      <c r="R2574" s="215"/>
      <c r="S2574" s="215"/>
      <c r="T2574" s="216"/>
      <c r="AT2574" s="217" t="s">
        <v>247</v>
      </c>
      <c r="AU2574" s="217" t="s">
        <v>261</v>
      </c>
      <c r="AV2574" s="12" t="s">
        <v>22</v>
      </c>
      <c r="AW2574" s="12" t="s">
        <v>37</v>
      </c>
      <c r="AX2574" s="12" t="s">
        <v>73</v>
      </c>
      <c r="AY2574" s="217" t="s">
        <v>238</v>
      </c>
    </row>
    <row r="2575" spans="2:65" s="13" customFormat="1" ht="13.5">
      <c r="B2575" s="218"/>
      <c r="C2575" s="219"/>
      <c r="D2575" s="220" t="s">
        <v>247</v>
      </c>
      <c r="E2575" s="221" t="s">
        <v>20</v>
      </c>
      <c r="F2575" s="222" t="s">
        <v>2501</v>
      </c>
      <c r="G2575" s="219"/>
      <c r="H2575" s="223">
        <v>1667.481</v>
      </c>
      <c r="I2575" s="224"/>
      <c r="J2575" s="219"/>
      <c r="K2575" s="219"/>
      <c r="L2575" s="225"/>
      <c r="M2575" s="226"/>
      <c r="N2575" s="227"/>
      <c r="O2575" s="227"/>
      <c r="P2575" s="227"/>
      <c r="Q2575" s="227"/>
      <c r="R2575" s="227"/>
      <c r="S2575" s="227"/>
      <c r="T2575" s="228"/>
      <c r="AT2575" s="229" t="s">
        <v>247</v>
      </c>
      <c r="AU2575" s="229" t="s">
        <v>261</v>
      </c>
      <c r="AV2575" s="13" t="s">
        <v>81</v>
      </c>
      <c r="AW2575" s="13" t="s">
        <v>37</v>
      </c>
      <c r="AX2575" s="13" t="s">
        <v>73</v>
      </c>
      <c r="AY2575" s="229" t="s">
        <v>238</v>
      </c>
    </row>
    <row r="2576" spans="2:65" s="1" customFormat="1" ht="22.5" customHeight="1">
      <c r="B2576" s="35"/>
      <c r="C2576" s="194" t="s">
        <v>2502</v>
      </c>
      <c r="D2576" s="194" t="s">
        <v>240</v>
      </c>
      <c r="E2576" s="195" t="s">
        <v>2503</v>
      </c>
      <c r="F2576" s="196" t="s">
        <v>2504</v>
      </c>
      <c r="G2576" s="197" t="s">
        <v>375</v>
      </c>
      <c r="H2576" s="198">
        <v>119.7</v>
      </c>
      <c r="I2576" s="199"/>
      <c r="J2576" s="200">
        <f>ROUND(I2576*H2576,2)</f>
        <v>0</v>
      </c>
      <c r="K2576" s="196" t="s">
        <v>244</v>
      </c>
      <c r="L2576" s="55"/>
      <c r="M2576" s="201" t="s">
        <v>20</v>
      </c>
      <c r="N2576" s="202" t="s">
        <v>44</v>
      </c>
      <c r="O2576" s="36"/>
      <c r="P2576" s="203">
        <f>O2576*H2576</f>
        <v>0</v>
      </c>
      <c r="Q2576" s="203">
        <v>1.58E-3</v>
      </c>
      <c r="R2576" s="203">
        <f>Q2576*H2576</f>
        <v>0.18912600000000002</v>
      </c>
      <c r="S2576" s="203">
        <v>0</v>
      </c>
      <c r="T2576" s="204">
        <f>S2576*H2576</f>
        <v>0</v>
      </c>
      <c r="AR2576" s="18" t="s">
        <v>245</v>
      </c>
      <c r="AT2576" s="18" t="s">
        <v>240</v>
      </c>
      <c r="AU2576" s="18" t="s">
        <v>261</v>
      </c>
      <c r="AY2576" s="18" t="s">
        <v>238</v>
      </c>
      <c r="BE2576" s="205">
        <f>IF(N2576="základní",J2576,0)</f>
        <v>0</v>
      </c>
      <c r="BF2576" s="205">
        <f>IF(N2576="snížená",J2576,0)</f>
        <v>0</v>
      </c>
      <c r="BG2576" s="205">
        <f>IF(N2576="zákl. přenesená",J2576,0)</f>
        <v>0</v>
      </c>
      <c r="BH2576" s="205">
        <f>IF(N2576="sníž. přenesená",J2576,0)</f>
        <v>0</v>
      </c>
      <c r="BI2576" s="205">
        <f>IF(N2576="nulová",J2576,0)</f>
        <v>0</v>
      </c>
      <c r="BJ2576" s="18" t="s">
        <v>22</v>
      </c>
      <c r="BK2576" s="205">
        <f>ROUND(I2576*H2576,2)</f>
        <v>0</v>
      </c>
      <c r="BL2576" s="18" t="s">
        <v>245</v>
      </c>
      <c r="BM2576" s="18" t="s">
        <v>2505</v>
      </c>
    </row>
    <row r="2577" spans="2:51" s="12" customFormat="1" ht="13.5">
      <c r="B2577" s="206"/>
      <c r="C2577" s="207"/>
      <c r="D2577" s="208" t="s">
        <v>247</v>
      </c>
      <c r="E2577" s="209" t="s">
        <v>20</v>
      </c>
      <c r="F2577" s="210" t="s">
        <v>2506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51" s="12" customFormat="1" ht="13.5">
      <c r="B2578" s="206"/>
      <c r="C2578" s="207"/>
      <c r="D2578" s="208" t="s">
        <v>247</v>
      </c>
      <c r="E2578" s="209" t="s">
        <v>20</v>
      </c>
      <c r="F2578" s="210" t="s">
        <v>249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51" s="12" customFormat="1" ht="13.5">
      <c r="B2579" s="206"/>
      <c r="C2579" s="207"/>
      <c r="D2579" s="208" t="s">
        <v>247</v>
      </c>
      <c r="E2579" s="209" t="s">
        <v>20</v>
      </c>
      <c r="F2579" s="210" t="s">
        <v>692</v>
      </c>
      <c r="G2579" s="207"/>
      <c r="H2579" s="211" t="s">
        <v>20</v>
      </c>
      <c r="I2579" s="212"/>
      <c r="J2579" s="207"/>
      <c r="K2579" s="207"/>
      <c r="L2579" s="213"/>
      <c r="M2579" s="214"/>
      <c r="N2579" s="215"/>
      <c r="O2579" s="215"/>
      <c r="P2579" s="215"/>
      <c r="Q2579" s="215"/>
      <c r="R2579" s="215"/>
      <c r="S2579" s="215"/>
      <c r="T2579" s="216"/>
      <c r="AT2579" s="217" t="s">
        <v>247</v>
      </c>
      <c r="AU2579" s="217" t="s">
        <v>261</v>
      </c>
      <c r="AV2579" s="12" t="s">
        <v>22</v>
      </c>
      <c r="AW2579" s="12" t="s">
        <v>37</v>
      </c>
      <c r="AX2579" s="12" t="s">
        <v>73</v>
      </c>
      <c r="AY2579" s="217" t="s">
        <v>238</v>
      </c>
    </row>
    <row r="2580" spans="2:51" s="12" customFormat="1" ht="13.5">
      <c r="B2580" s="206"/>
      <c r="C2580" s="207"/>
      <c r="D2580" s="208" t="s">
        <v>247</v>
      </c>
      <c r="E2580" s="209" t="s">
        <v>20</v>
      </c>
      <c r="F2580" s="210" t="s">
        <v>793</v>
      </c>
      <c r="G2580" s="207"/>
      <c r="H2580" s="211" t="s">
        <v>20</v>
      </c>
      <c r="I2580" s="212"/>
      <c r="J2580" s="207"/>
      <c r="K2580" s="207"/>
      <c r="L2580" s="213"/>
      <c r="M2580" s="214"/>
      <c r="N2580" s="215"/>
      <c r="O2580" s="215"/>
      <c r="P2580" s="215"/>
      <c r="Q2580" s="215"/>
      <c r="R2580" s="215"/>
      <c r="S2580" s="215"/>
      <c r="T2580" s="216"/>
      <c r="AT2580" s="217" t="s">
        <v>247</v>
      </c>
      <c r="AU2580" s="217" t="s">
        <v>261</v>
      </c>
      <c r="AV2580" s="12" t="s">
        <v>22</v>
      </c>
      <c r="AW2580" s="12" t="s">
        <v>37</v>
      </c>
      <c r="AX2580" s="12" t="s">
        <v>73</v>
      </c>
      <c r="AY2580" s="217" t="s">
        <v>238</v>
      </c>
    </row>
    <row r="2581" spans="2:51" s="13" customFormat="1" ht="13.5">
      <c r="B2581" s="218"/>
      <c r="C2581" s="219"/>
      <c r="D2581" s="208" t="s">
        <v>247</v>
      </c>
      <c r="E2581" s="230" t="s">
        <v>20</v>
      </c>
      <c r="F2581" s="231" t="s">
        <v>794</v>
      </c>
      <c r="G2581" s="219"/>
      <c r="H2581" s="232">
        <v>6.63</v>
      </c>
      <c r="I2581" s="224"/>
      <c r="J2581" s="219"/>
      <c r="K2581" s="219"/>
      <c r="L2581" s="225"/>
      <c r="M2581" s="226"/>
      <c r="N2581" s="227"/>
      <c r="O2581" s="227"/>
      <c r="P2581" s="227"/>
      <c r="Q2581" s="227"/>
      <c r="R2581" s="227"/>
      <c r="S2581" s="227"/>
      <c r="T2581" s="228"/>
      <c r="AT2581" s="229" t="s">
        <v>247</v>
      </c>
      <c r="AU2581" s="229" t="s">
        <v>261</v>
      </c>
      <c r="AV2581" s="13" t="s">
        <v>81</v>
      </c>
      <c r="AW2581" s="13" t="s">
        <v>37</v>
      </c>
      <c r="AX2581" s="13" t="s">
        <v>73</v>
      </c>
      <c r="AY2581" s="229" t="s">
        <v>238</v>
      </c>
    </row>
    <row r="2582" spans="2:51" s="12" customFormat="1" ht="13.5">
      <c r="B2582" s="206"/>
      <c r="C2582" s="207"/>
      <c r="D2582" s="208" t="s">
        <v>247</v>
      </c>
      <c r="E2582" s="209" t="s">
        <v>20</v>
      </c>
      <c r="F2582" s="210" t="s">
        <v>2507</v>
      </c>
      <c r="G2582" s="207"/>
      <c r="H2582" s="211" t="s">
        <v>20</v>
      </c>
      <c r="I2582" s="212"/>
      <c r="J2582" s="207"/>
      <c r="K2582" s="207"/>
      <c r="L2582" s="213"/>
      <c r="M2582" s="214"/>
      <c r="N2582" s="215"/>
      <c r="O2582" s="215"/>
      <c r="P2582" s="215"/>
      <c r="Q2582" s="215"/>
      <c r="R2582" s="215"/>
      <c r="S2582" s="215"/>
      <c r="T2582" s="216"/>
      <c r="AT2582" s="217" t="s">
        <v>247</v>
      </c>
      <c r="AU2582" s="217" t="s">
        <v>261</v>
      </c>
      <c r="AV2582" s="12" t="s">
        <v>22</v>
      </c>
      <c r="AW2582" s="12" t="s">
        <v>37</v>
      </c>
      <c r="AX2582" s="12" t="s">
        <v>73</v>
      </c>
      <c r="AY2582" s="217" t="s">
        <v>238</v>
      </c>
    </row>
    <row r="2583" spans="2:51" s="12" customFormat="1" ht="13.5">
      <c r="B2583" s="206"/>
      <c r="C2583" s="207"/>
      <c r="D2583" s="208" t="s">
        <v>247</v>
      </c>
      <c r="E2583" s="209" t="s">
        <v>20</v>
      </c>
      <c r="F2583" s="210" t="s">
        <v>2508</v>
      </c>
      <c r="G2583" s="207"/>
      <c r="H2583" s="211" t="s">
        <v>20</v>
      </c>
      <c r="I2583" s="212"/>
      <c r="J2583" s="207"/>
      <c r="K2583" s="207"/>
      <c r="L2583" s="213"/>
      <c r="M2583" s="214"/>
      <c r="N2583" s="215"/>
      <c r="O2583" s="215"/>
      <c r="P2583" s="215"/>
      <c r="Q2583" s="215"/>
      <c r="R2583" s="215"/>
      <c r="S2583" s="215"/>
      <c r="T2583" s="216"/>
      <c r="AT2583" s="217" t="s">
        <v>247</v>
      </c>
      <c r="AU2583" s="217" t="s">
        <v>261</v>
      </c>
      <c r="AV2583" s="12" t="s">
        <v>22</v>
      </c>
      <c r="AW2583" s="12" t="s">
        <v>37</v>
      </c>
      <c r="AX2583" s="12" t="s">
        <v>73</v>
      </c>
      <c r="AY2583" s="217" t="s">
        <v>238</v>
      </c>
    </row>
    <row r="2584" spans="2:51" s="13" customFormat="1" ht="13.5">
      <c r="B2584" s="218"/>
      <c r="C2584" s="219"/>
      <c r="D2584" s="208" t="s">
        <v>247</v>
      </c>
      <c r="E2584" s="230" t="s">
        <v>20</v>
      </c>
      <c r="F2584" s="231" t="s">
        <v>2509</v>
      </c>
      <c r="G2584" s="219"/>
      <c r="H2584" s="232">
        <v>81.034999999999997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51" s="13" customFormat="1" ht="13.5">
      <c r="B2585" s="218"/>
      <c r="C2585" s="219"/>
      <c r="D2585" s="208" t="s">
        <v>247</v>
      </c>
      <c r="E2585" s="230" t="s">
        <v>20</v>
      </c>
      <c r="F2585" s="231" t="s">
        <v>2510</v>
      </c>
      <c r="G2585" s="219"/>
      <c r="H2585" s="232">
        <v>0.4</v>
      </c>
      <c r="I2585" s="224"/>
      <c r="J2585" s="219"/>
      <c r="K2585" s="219"/>
      <c r="L2585" s="225"/>
      <c r="M2585" s="226"/>
      <c r="N2585" s="227"/>
      <c r="O2585" s="227"/>
      <c r="P2585" s="227"/>
      <c r="Q2585" s="227"/>
      <c r="R2585" s="227"/>
      <c r="S2585" s="227"/>
      <c r="T2585" s="228"/>
      <c r="AT2585" s="229" t="s">
        <v>247</v>
      </c>
      <c r="AU2585" s="229" t="s">
        <v>261</v>
      </c>
      <c r="AV2585" s="13" t="s">
        <v>81</v>
      </c>
      <c r="AW2585" s="13" t="s">
        <v>37</v>
      </c>
      <c r="AX2585" s="13" t="s">
        <v>73</v>
      </c>
      <c r="AY2585" s="229" t="s">
        <v>238</v>
      </c>
    </row>
    <row r="2586" spans="2:51" s="13" customFormat="1" ht="13.5">
      <c r="B2586" s="218"/>
      <c r="C2586" s="219"/>
      <c r="D2586" s="208" t="s">
        <v>247</v>
      </c>
      <c r="E2586" s="230" t="s">
        <v>20</v>
      </c>
      <c r="F2586" s="231" t="s">
        <v>2511</v>
      </c>
      <c r="G2586" s="219"/>
      <c r="H2586" s="232">
        <v>2.085</v>
      </c>
      <c r="I2586" s="224"/>
      <c r="J2586" s="219"/>
      <c r="K2586" s="219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247</v>
      </c>
      <c r="AU2586" s="229" t="s">
        <v>261</v>
      </c>
      <c r="AV2586" s="13" t="s">
        <v>81</v>
      </c>
      <c r="AW2586" s="13" t="s">
        <v>37</v>
      </c>
      <c r="AX2586" s="13" t="s">
        <v>73</v>
      </c>
      <c r="AY2586" s="229" t="s">
        <v>238</v>
      </c>
    </row>
    <row r="2587" spans="2:51" s="12" customFormat="1" ht="13.5">
      <c r="B2587" s="206"/>
      <c r="C2587" s="207"/>
      <c r="D2587" s="208" t="s">
        <v>247</v>
      </c>
      <c r="E2587" s="209" t="s">
        <v>20</v>
      </c>
      <c r="F2587" s="210" t="s">
        <v>2512</v>
      </c>
      <c r="G2587" s="207"/>
      <c r="H2587" s="211" t="s">
        <v>20</v>
      </c>
      <c r="I2587" s="212"/>
      <c r="J2587" s="207"/>
      <c r="K2587" s="207"/>
      <c r="L2587" s="213"/>
      <c r="M2587" s="214"/>
      <c r="N2587" s="215"/>
      <c r="O2587" s="215"/>
      <c r="P2587" s="215"/>
      <c r="Q2587" s="215"/>
      <c r="R2587" s="215"/>
      <c r="S2587" s="215"/>
      <c r="T2587" s="216"/>
      <c r="AT2587" s="217" t="s">
        <v>247</v>
      </c>
      <c r="AU2587" s="217" t="s">
        <v>261</v>
      </c>
      <c r="AV2587" s="12" t="s">
        <v>22</v>
      </c>
      <c r="AW2587" s="12" t="s">
        <v>37</v>
      </c>
      <c r="AX2587" s="12" t="s">
        <v>73</v>
      </c>
      <c r="AY2587" s="217" t="s">
        <v>238</v>
      </c>
    </row>
    <row r="2588" spans="2:51" s="13" customFormat="1" ht="13.5">
      <c r="B2588" s="218"/>
      <c r="C2588" s="219"/>
      <c r="D2588" s="208" t="s">
        <v>247</v>
      </c>
      <c r="E2588" s="230" t="s">
        <v>20</v>
      </c>
      <c r="F2588" s="231" t="s">
        <v>2513</v>
      </c>
      <c r="G2588" s="219"/>
      <c r="H2588" s="232">
        <v>1.6850000000000001</v>
      </c>
      <c r="I2588" s="224"/>
      <c r="J2588" s="219"/>
      <c r="K2588" s="219"/>
      <c r="L2588" s="225"/>
      <c r="M2588" s="226"/>
      <c r="N2588" s="227"/>
      <c r="O2588" s="227"/>
      <c r="P2588" s="227"/>
      <c r="Q2588" s="227"/>
      <c r="R2588" s="227"/>
      <c r="S2588" s="227"/>
      <c r="T2588" s="228"/>
      <c r="AT2588" s="229" t="s">
        <v>247</v>
      </c>
      <c r="AU2588" s="229" t="s">
        <v>261</v>
      </c>
      <c r="AV2588" s="13" t="s">
        <v>81</v>
      </c>
      <c r="AW2588" s="13" t="s">
        <v>37</v>
      </c>
      <c r="AX2588" s="13" t="s">
        <v>73</v>
      </c>
      <c r="AY2588" s="229" t="s">
        <v>238</v>
      </c>
    </row>
    <row r="2589" spans="2:51" s="13" customFormat="1" ht="13.5">
      <c r="B2589" s="218"/>
      <c r="C2589" s="219"/>
      <c r="D2589" s="208" t="s">
        <v>247</v>
      </c>
      <c r="E2589" s="230" t="s">
        <v>20</v>
      </c>
      <c r="F2589" s="231" t="s">
        <v>2510</v>
      </c>
      <c r="G2589" s="219"/>
      <c r="H2589" s="232">
        <v>0.4</v>
      </c>
      <c r="I2589" s="224"/>
      <c r="J2589" s="219"/>
      <c r="K2589" s="219"/>
      <c r="L2589" s="225"/>
      <c r="M2589" s="226"/>
      <c r="N2589" s="227"/>
      <c r="O2589" s="227"/>
      <c r="P2589" s="227"/>
      <c r="Q2589" s="227"/>
      <c r="R2589" s="227"/>
      <c r="S2589" s="227"/>
      <c r="T2589" s="228"/>
      <c r="AT2589" s="229" t="s">
        <v>247</v>
      </c>
      <c r="AU2589" s="229" t="s">
        <v>261</v>
      </c>
      <c r="AV2589" s="13" t="s">
        <v>81</v>
      </c>
      <c r="AW2589" s="13" t="s">
        <v>37</v>
      </c>
      <c r="AX2589" s="13" t="s">
        <v>73</v>
      </c>
      <c r="AY2589" s="229" t="s">
        <v>238</v>
      </c>
    </row>
    <row r="2590" spans="2:51" s="13" customFormat="1" ht="13.5">
      <c r="B2590" s="218"/>
      <c r="C2590" s="219"/>
      <c r="D2590" s="208" t="s">
        <v>247</v>
      </c>
      <c r="E2590" s="230" t="s">
        <v>20</v>
      </c>
      <c r="F2590" s="231" t="s">
        <v>2511</v>
      </c>
      <c r="G2590" s="219"/>
      <c r="H2590" s="232">
        <v>2.085</v>
      </c>
      <c r="I2590" s="224"/>
      <c r="J2590" s="219"/>
      <c r="K2590" s="219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247</v>
      </c>
      <c r="AU2590" s="229" t="s">
        <v>261</v>
      </c>
      <c r="AV2590" s="13" t="s">
        <v>81</v>
      </c>
      <c r="AW2590" s="13" t="s">
        <v>37</v>
      </c>
      <c r="AX2590" s="13" t="s">
        <v>73</v>
      </c>
      <c r="AY2590" s="229" t="s">
        <v>238</v>
      </c>
    </row>
    <row r="2591" spans="2:51" s="12" customFormat="1" ht="13.5">
      <c r="B2591" s="206"/>
      <c r="C2591" s="207"/>
      <c r="D2591" s="208" t="s">
        <v>247</v>
      </c>
      <c r="E2591" s="209" t="s">
        <v>20</v>
      </c>
      <c r="F2591" s="210" t="s">
        <v>2514</v>
      </c>
      <c r="G2591" s="207"/>
      <c r="H2591" s="211" t="s">
        <v>20</v>
      </c>
      <c r="I2591" s="212"/>
      <c r="J2591" s="207"/>
      <c r="K2591" s="207"/>
      <c r="L2591" s="213"/>
      <c r="M2591" s="214"/>
      <c r="N2591" s="215"/>
      <c r="O2591" s="215"/>
      <c r="P2591" s="215"/>
      <c r="Q2591" s="215"/>
      <c r="R2591" s="215"/>
      <c r="S2591" s="215"/>
      <c r="T2591" s="216"/>
      <c r="AT2591" s="217" t="s">
        <v>247</v>
      </c>
      <c r="AU2591" s="217" t="s">
        <v>261</v>
      </c>
      <c r="AV2591" s="12" t="s">
        <v>22</v>
      </c>
      <c r="AW2591" s="12" t="s">
        <v>37</v>
      </c>
      <c r="AX2591" s="12" t="s">
        <v>73</v>
      </c>
      <c r="AY2591" s="217" t="s">
        <v>238</v>
      </c>
    </row>
    <row r="2592" spans="2:51" s="13" customFormat="1" ht="13.5">
      <c r="B2592" s="218"/>
      <c r="C2592" s="219"/>
      <c r="D2592" s="220" t="s">
        <v>247</v>
      </c>
      <c r="E2592" s="221" t="s">
        <v>20</v>
      </c>
      <c r="F2592" s="222" t="s">
        <v>2515</v>
      </c>
      <c r="G2592" s="219"/>
      <c r="H2592" s="223">
        <v>25.38</v>
      </c>
      <c r="I2592" s="224"/>
      <c r="J2592" s="219"/>
      <c r="K2592" s="219"/>
      <c r="L2592" s="225"/>
      <c r="M2592" s="226"/>
      <c r="N2592" s="227"/>
      <c r="O2592" s="227"/>
      <c r="P2592" s="227"/>
      <c r="Q2592" s="227"/>
      <c r="R2592" s="227"/>
      <c r="S2592" s="227"/>
      <c r="T2592" s="228"/>
      <c r="AT2592" s="229" t="s">
        <v>247</v>
      </c>
      <c r="AU2592" s="229" t="s">
        <v>261</v>
      </c>
      <c r="AV2592" s="13" t="s">
        <v>81</v>
      </c>
      <c r="AW2592" s="13" t="s">
        <v>37</v>
      </c>
      <c r="AX2592" s="13" t="s">
        <v>73</v>
      </c>
      <c r="AY2592" s="229" t="s">
        <v>238</v>
      </c>
    </row>
    <row r="2593" spans="2:65" s="1" customFormat="1" ht="22.5" customHeight="1">
      <c r="B2593" s="35"/>
      <c r="C2593" s="194" t="s">
        <v>2516</v>
      </c>
      <c r="D2593" s="194" t="s">
        <v>240</v>
      </c>
      <c r="E2593" s="195" t="s">
        <v>2517</v>
      </c>
      <c r="F2593" s="196" t="s">
        <v>2518</v>
      </c>
      <c r="G2593" s="197" t="s">
        <v>651</v>
      </c>
      <c r="H2593" s="198">
        <v>24</v>
      </c>
      <c r="I2593" s="199"/>
      <c r="J2593" s="200">
        <f>ROUND(I2593*H2593,2)</f>
        <v>0</v>
      </c>
      <c r="K2593" s="196" t="s">
        <v>20</v>
      </c>
      <c r="L2593" s="55"/>
      <c r="M2593" s="201" t="s">
        <v>20</v>
      </c>
      <c r="N2593" s="202" t="s">
        <v>44</v>
      </c>
      <c r="O2593" s="36"/>
      <c r="P2593" s="203">
        <f>O2593*H2593</f>
        <v>0</v>
      </c>
      <c r="Q2593" s="203">
        <v>1E-3</v>
      </c>
      <c r="R2593" s="203">
        <f>Q2593*H2593</f>
        <v>2.4E-2</v>
      </c>
      <c r="S2593" s="203">
        <v>0</v>
      </c>
      <c r="T2593" s="204">
        <f>S2593*H2593</f>
        <v>0</v>
      </c>
      <c r="AR2593" s="18" t="s">
        <v>245</v>
      </c>
      <c r="AT2593" s="18" t="s">
        <v>240</v>
      </c>
      <c r="AU2593" s="18" t="s">
        <v>261</v>
      </c>
      <c r="AY2593" s="18" t="s">
        <v>238</v>
      </c>
      <c r="BE2593" s="205">
        <f>IF(N2593="základní",J2593,0)</f>
        <v>0</v>
      </c>
      <c r="BF2593" s="205">
        <f>IF(N2593="snížená",J2593,0)</f>
        <v>0</v>
      </c>
      <c r="BG2593" s="205">
        <f>IF(N2593="zákl. přenesená",J2593,0)</f>
        <v>0</v>
      </c>
      <c r="BH2593" s="205">
        <f>IF(N2593="sníž. přenesená",J2593,0)</f>
        <v>0</v>
      </c>
      <c r="BI2593" s="205">
        <f>IF(N2593="nulová",J2593,0)</f>
        <v>0</v>
      </c>
      <c r="BJ2593" s="18" t="s">
        <v>22</v>
      </c>
      <c r="BK2593" s="205">
        <f>ROUND(I2593*H2593,2)</f>
        <v>0</v>
      </c>
      <c r="BL2593" s="18" t="s">
        <v>245</v>
      </c>
      <c r="BM2593" s="18" t="s">
        <v>2519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2520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2" customFormat="1" ht="13.5">
      <c r="B2595" s="206"/>
      <c r="C2595" s="207"/>
      <c r="D2595" s="208" t="s">
        <v>247</v>
      </c>
      <c r="E2595" s="209" t="s">
        <v>20</v>
      </c>
      <c r="F2595" s="210" t="s">
        <v>249</v>
      </c>
      <c r="G2595" s="207"/>
      <c r="H2595" s="211" t="s">
        <v>20</v>
      </c>
      <c r="I2595" s="212"/>
      <c r="J2595" s="207"/>
      <c r="K2595" s="207"/>
      <c r="L2595" s="213"/>
      <c r="M2595" s="214"/>
      <c r="N2595" s="215"/>
      <c r="O2595" s="215"/>
      <c r="P2595" s="215"/>
      <c r="Q2595" s="215"/>
      <c r="R2595" s="215"/>
      <c r="S2595" s="215"/>
      <c r="T2595" s="216"/>
      <c r="AT2595" s="217" t="s">
        <v>247</v>
      </c>
      <c r="AU2595" s="217" t="s">
        <v>261</v>
      </c>
      <c r="AV2595" s="12" t="s">
        <v>22</v>
      </c>
      <c r="AW2595" s="12" t="s">
        <v>37</v>
      </c>
      <c r="AX2595" s="12" t="s">
        <v>73</v>
      </c>
      <c r="AY2595" s="217" t="s">
        <v>238</v>
      </c>
    </row>
    <row r="2596" spans="2:65" s="12" customFormat="1" ht="13.5">
      <c r="B2596" s="206"/>
      <c r="C2596" s="207"/>
      <c r="D2596" s="208" t="s">
        <v>247</v>
      </c>
      <c r="E2596" s="209" t="s">
        <v>20</v>
      </c>
      <c r="F2596" s="210" t="s">
        <v>2521</v>
      </c>
      <c r="G2596" s="207"/>
      <c r="H2596" s="211" t="s">
        <v>20</v>
      </c>
      <c r="I2596" s="212"/>
      <c r="J2596" s="207"/>
      <c r="K2596" s="207"/>
      <c r="L2596" s="213"/>
      <c r="M2596" s="214"/>
      <c r="N2596" s="215"/>
      <c r="O2596" s="215"/>
      <c r="P2596" s="215"/>
      <c r="Q2596" s="215"/>
      <c r="R2596" s="215"/>
      <c r="S2596" s="215"/>
      <c r="T2596" s="216"/>
      <c r="AT2596" s="217" t="s">
        <v>247</v>
      </c>
      <c r="AU2596" s="217" t="s">
        <v>261</v>
      </c>
      <c r="AV2596" s="12" t="s">
        <v>22</v>
      </c>
      <c r="AW2596" s="12" t="s">
        <v>37</v>
      </c>
      <c r="AX2596" s="12" t="s">
        <v>73</v>
      </c>
      <c r="AY2596" s="217" t="s">
        <v>238</v>
      </c>
    </row>
    <row r="2597" spans="2:65" s="13" customFormat="1" ht="13.5">
      <c r="B2597" s="218"/>
      <c r="C2597" s="219"/>
      <c r="D2597" s="220" t="s">
        <v>247</v>
      </c>
      <c r="E2597" s="221" t="s">
        <v>20</v>
      </c>
      <c r="F2597" s="222" t="s">
        <v>447</v>
      </c>
      <c r="G2597" s="219"/>
      <c r="H2597" s="223">
        <v>24</v>
      </c>
      <c r="I2597" s="224"/>
      <c r="J2597" s="219"/>
      <c r="K2597" s="219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247</v>
      </c>
      <c r="AU2597" s="229" t="s">
        <v>261</v>
      </c>
      <c r="AV2597" s="13" t="s">
        <v>81</v>
      </c>
      <c r="AW2597" s="13" t="s">
        <v>37</v>
      </c>
      <c r="AX2597" s="13" t="s">
        <v>73</v>
      </c>
      <c r="AY2597" s="229" t="s">
        <v>238</v>
      </c>
    </row>
    <row r="2598" spans="2:65" s="1" customFormat="1" ht="22.5" customHeight="1">
      <c r="B2598" s="35"/>
      <c r="C2598" s="194" t="s">
        <v>2522</v>
      </c>
      <c r="D2598" s="194" t="s">
        <v>240</v>
      </c>
      <c r="E2598" s="195" t="s">
        <v>2523</v>
      </c>
      <c r="F2598" s="196" t="s">
        <v>2524</v>
      </c>
      <c r="G2598" s="197" t="s">
        <v>517</v>
      </c>
      <c r="H2598" s="198">
        <v>9.8000000000000007</v>
      </c>
      <c r="I2598" s="199"/>
      <c r="J2598" s="200">
        <f>ROUND(I2598*H2598,2)</f>
        <v>0</v>
      </c>
      <c r="K2598" s="196" t="s">
        <v>20</v>
      </c>
      <c r="L2598" s="55"/>
      <c r="M2598" s="201" t="s">
        <v>20</v>
      </c>
      <c r="N2598" s="202" t="s">
        <v>44</v>
      </c>
      <c r="O2598" s="36"/>
      <c r="P2598" s="203">
        <f>O2598*H2598</f>
        <v>0</v>
      </c>
      <c r="Q2598" s="203">
        <v>1E-3</v>
      </c>
      <c r="R2598" s="203">
        <f>Q2598*H2598</f>
        <v>9.8000000000000014E-3</v>
      </c>
      <c r="S2598" s="203">
        <v>0</v>
      </c>
      <c r="T2598" s="204">
        <f>S2598*H2598</f>
        <v>0</v>
      </c>
      <c r="AR2598" s="18" t="s">
        <v>245</v>
      </c>
      <c r="AT2598" s="18" t="s">
        <v>240</v>
      </c>
      <c r="AU2598" s="18" t="s">
        <v>261</v>
      </c>
      <c r="AY2598" s="18" t="s">
        <v>238</v>
      </c>
      <c r="BE2598" s="205">
        <f>IF(N2598="základní",J2598,0)</f>
        <v>0</v>
      </c>
      <c r="BF2598" s="205">
        <f>IF(N2598="snížená",J2598,0)</f>
        <v>0</v>
      </c>
      <c r="BG2598" s="205">
        <f>IF(N2598="zákl. přenesená",J2598,0)</f>
        <v>0</v>
      </c>
      <c r="BH2598" s="205">
        <f>IF(N2598="sníž. přenesená",J2598,0)</f>
        <v>0</v>
      </c>
      <c r="BI2598" s="205">
        <f>IF(N2598="nulová",J2598,0)</f>
        <v>0</v>
      </c>
      <c r="BJ2598" s="18" t="s">
        <v>22</v>
      </c>
      <c r="BK2598" s="205">
        <f>ROUND(I2598*H2598,2)</f>
        <v>0</v>
      </c>
      <c r="BL2598" s="18" t="s">
        <v>245</v>
      </c>
      <c r="BM2598" s="18" t="s">
        <v>2525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2520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2" customFormat="1" ht="13.5">
      <c r="B2600" s="206"/>
      <c r="C2600" s="207"/>
      <c r="D2600" s="208" t="s">
        <v>247</v>
      </c>
      <c r="E2600" s="209" t="s">
        <v>20</v>
      </c>
      <c r="F2600" s="210" t="s">
        <v>249</v>
      </c>
      <c r="G2600" s="207"/>
      <c r="H2600" s="211" t="s">
        <v>20</v>
      </c>
      <c r="I2600" s="212"/>
      <c r="J2600" s="207"/>
      <c r="K2600" s="207"/>
      <c r="L2600" s="213"/>
      <c r="M2600" s="214"/>
      <c r="N2600" s="215"/>
      <c r="O2600" s="215"/>
      <c r="P2600" s="215"/>
      <c r="Q2600" s="215"/>
      <c r="R2600" s="215"/>
      <c r="S2600" s="215"/>
      <c r="T2600" s="216"/>
      <c r="AT2600" s="217" t="s">
        <v>247</v>
      </c>
      <c r="AU2600" s="217" t="s">
        <v>261</v>
      </c>
      <c r="AV2600" s="12" t="s">
        <v>22</v>
      </c>
      <c r="AW2600" s="12" t="s">
        <v>37</v>
      </c>
      <c r="AX2600" s="12" t="s">
        <v>73</v>
      </c>
      <c r="AY2600" s="217" t="s">
        <v>238</v>
      </c>
    </row>
    <row r="2601" spans="2:65" s="12" customFormat="1" ht="13.5">
      <c r="B2601" s="206"/>
      <c r="C2601" s="207"/>
      <c r="D2601" s="208" t="s">
        <v>247</v>
      </c>
      <c r="E2601" s="209" t="s">
        <v>20</v>
      </c>
      <c r="F2601" s="210" t="s">
        <v>2521</v>
      </c>
      <c r="G2601" s="207"/>
      <c r="H2601" s="211" t="s">
        <v>20</v>
      </c>
      <c r="I2601" s="212"/>
      <c r="J2601" s="207"/>
      <c r="K2601" s="207"/>
      <c r="L2601" s="213"/>
      <c r="M2601" s="214"/>
      <c r="N2601" s="215"/>
      <c r="O2601" s="215"/>
      <c r="P2601" s="215"/>
      <c r="Q2601" s="215"/>
      <c r="R2601" s="215"/>
      <c r="S2601" s="215"/>
      <c r="T2601" s="216"/>
      <c r="AT2601" s="217" t="s">
        <v>247</v>
      </c>
      <c r="AU2601" s="217" t="s">
        <v>261</v>
      </c>
      <c r="AV2601" s="12" t="s">
        <v>22</v>
      </c>
      <c r="AW2601" s="12" t="s">
        <v>37</v>
      </c>
      <c r="AX2601" s="12" t="s">
        <v>73</v>
      </c>
      <c r="AY2601" s="217" t="s">
        <v>238</v>
      </c>
    </row>
    <row r="2602" spans="2:65" s="13" customFormat="1" ht="13.5">
      <c r="B2602" s="218"/>
      <c r="C2602" s="219"/>
      <c r="D2602" s="208" t="s">
        <v>247</v>
      </c>
      <c r="E2602" s="230" t="s">
        <v>20</v>
      </c>
      <c r="F2602" s="231" t="s">
        <v>2526</v>
      </c>
      <c r="G2602" s="219"/>
      <c r="H2602" s="232">
        <v>9.8000000000000007</v>
      </c>
      <c r="I2602" s="224"/>
      <c r="J2602" s="219"/>
      <c r="K2602" s="219"/>
      <c r="L2602" s="225"/>
      <c r="M2602" s="226"/>
      <c r="N2602" s="227"/>
      <c r="O2602" s="227"/>
      <c r="P2602" s="227"/>
      <c r="Q2602" s="227"/>
      <c r="R2602" s="227"/>
      <c r="S2602" s="227"/>
      <c r="T2602" s="228"/>
      <c r="AT2602" s="229" t="s">
        <v>247</v>
      </c>
      <c r="AU2602" s="229" t="s">
        <v>261</v>
      </c>
      <c r="AV2602" s="13" t="s">
        <v>81</v>
      </c>
      <c r="AW2602" s="13" t="s">
        <v>37</v>
      </c>
      <c r="AX2602" s="13" t="s">
        <v>73</v>
      </c>
      <c r="AY2602" s="229" t="s">
        <v>238</v>
      </c>
    </row>
    <row r="2603" spans="2:65" s="11" customFormat="1" ht="22.35" customHeight="1">
      <c r="B2603" s="177"/>
      <c r="C2603" s="178"/>
      <c r="D2603" s="191" t="s">
        <v>72</v>
      </c>
      <c r="E2603" s="192" t="s">
        <v>1093</v>
      </c>
      <c r="F2603" s="192" t="s">
        <v>2527</v>
      </c>
      <c r="G2603" s="178"/>
      <c r="H2603" s="178"/>
      <c r="I2603" s="181"/>
      <c r="J2603" s="193">
        <f>BK2603</f>
        <v>0</v>
      </c>
      <c r="K2603" s="178"/>
      <c r="L2603" s="183"/>
      <c r="M2603" s="184"/>
      <c r="N2603" s="185"/>
      <c r="O2603" s="185"/>
      <c r="P2603" s="186">
        <f>SUM(P2604:P2705)</f>
        <v>0</v>
      </c>
      <c r="Q2603" s="185"/>
      <c r="R2603" s="186">
        <f>SUM(R2604:R2705)</f>
        <v>5.7092000000000004E-2</v>
      </c>
      <c r="S2603" s="185"/>
      <c r="T2603" s="187">
        <f>SUM(T2604:T2705)</f>
        <v>23.3962</v>
      </c>
      <c r="AR2603" s="188" t="s">
        <v>22</v>
      </c>
      <c r="AT2603" s="189" t="s">
        <v>72</v>
      </c>
      <c r="AU2603" s="189" t="s">
        <v>81</v>
      </c>
      <c r="AY2603" s="188" t="s">
        <v>238</v>
      </c>
      <c r="BK2603" s="190">
        <f>SUM(BK2604:BK2705)</f>
        <v>0</v>
      </c>
    </row>
    <row r="2604" spans="2:65" s="1" customFormat="1" ht="22.5" customHeight="1">
      <c r="B2604" s="35"/>
      <c r="C2604" s="194" t="s">
        <v>2528</v>
      </c>
      <c r="D2604" s="194" t="s">
        <v>240</v>
      </c>
      <c r="E2604" s="195" t="s">
        <v>2529</v>
      </c>
      <c r="F2604" s="196" t="s">
        <v>2530</v>
      </c>
      <c r="G2604" s="197" t="s">
        <v>651</v>
      </c>
      <c r="H2604" s="198">
        <v>75</v>
      </c>
      <c r="I2604" s="199"/>
      <c r="J2604" s="200">
        <f>ROUND(I2604*H2604,2)</f>
        <v>0</v>
      </c>
      <c r="K2604" s="196" t="s">
        <v>244</v>
      </c>
      <c r="L2604" s="55"/>
      <c r="M2604" s="201" t="s">
        <v>20</v>
      </c>
      <c r="N2604" s="202" t="s">
        <v>44</v>
      </c>
      <c r="O2604" s="36"/>
      <c r="P2604" s="203">
        <f>O2604*H2604</f>
        <v>0</v>
      </c>
      <c r="Q2604" s="203">
        <v>0</v>
      </c>
      <c r="R2604" s="203">
        <f>Q2604*H2604</f>
        <v>0</v>
      </c>
      <c r="S2604" s="203">
        <v>4.0000000000000001E-3</v>
      </c>
      <c r="T2604" s="204">
        <f>S2604*H2604</f>
        <v>0.3</v>
      </c>
      <c r="AR2604" s="18" t="s">
        <v>245</v>
      </c>
      <c r="AT2604" s="18" t="s">
        <v>240</v>
      </c>
      <c r="AU2604" s="18" t="s">
        <v>261</v>
      </c>
      <c r="AY2604" s="18" t="s">
        <v>238</v>
      </c>
      <c r="BE2604" s="205">
        <f>IF(N2604="základní",J2604,0)</f>
        <v>0</v>
      </c>
      <c r="BF2604" s="205">
        <f>IF(N2604="snížená",J2604,0)</f>
        <v>0</v>
      </c>
      <c r="BG2604" s="205">
        <f>IF(N2604="zákl. přenesená",J2604,0)</f>
        <v>0</v>
      </c>
      <c r="BH2604" s="205">
        <f>IF(N2604="sníž. přenesená",J2604,0)</f>
        <v>0</v>
      </c>
      <c r="BI2604" s="205">
        <f>IF(N2604="nulová",J2604,0)</f>
        <v>0</v>
      </c>
      <c r="BJ2604" s="18" t="s">
        <v>22</v>
      </c>
      <c r="BK2604" s="205">
        <f>ROUND(I2604*H2604,2)</f>
        <v>0</v>
      </c>
      <c r="BL2604" s="18" t="s">
        <v>245</v>
      </c>
      <c r="BM2604" s="18" t="s">
        <v>2531</v>
      </c>
    </row>
    <row r="2605" spans="2:65" s="12" customFormat="1" ht="13.5">
      <c r="B2605" s="206"/>
      <c r="C2605" s="207"/>
      <c r="D2605" s="208" t="s">
        <v>247</v>
      </c>
      <c r="E2605" s="209" t="s">
        <v>20</v>
      </c>
      <c r="F2605" s="210" t="s">
        <v>2532</v>
      </c>
      <c r="G2605" s="207"/>
      <c r="H2605" s="211" t="s">
        <v>20</v>
      </c>
      <c r="I2605" s="212"/>
      <c r="J2605" s="207"/>
      <c r="K2605" s="207"/>
      <c r="L2605" s="213"/>
      <c r="M2605" s="214"/>
      <c r="N2605" s="215"/>
      <c r="O2605" s="215"/>
      <c r="P2605" s="215"/>
      <c r="Q2605" s="215"/>
      <c r="R2605" s="215"/>
      <c r="S2605" s="215"/>
      <c r="T2605" s="216"/>
      <c r="AT2605" s="217" t="s">
        <v>247</v>
      </c>
      <c r="AU2605" s="217" t="s">
        <v>261</v>
      </c>
      <c r="AV2605" s="12" t="s">
        <v>22</v>
      </c>
      <c r="AW2605" s="12" t="s">
        <v>37</v>
      </c>
      <c r="AX2605" s="12" t="s">
        <v>73</v>
      </c>
      <c r="AY2605" s="217" t="s">
        <v>238</v>
      </c>
    </row>
    <row r="2606" spans="2:65" s="12" customFormat="1" ht="13.5">
      <c r="B2606" s="206"/>
      <c r="C2606" s="207"/>
      <c r="D2606" s="208" t="s">
        <v>247</v>
      </c>
      <c r="E2606" s="209" t="s">
        <v>20</v>
      </c>
      <c r="F2606" s="210" t="s">
        <v>2533</v>
      </c>
      <c r="G2606" s="207"/>
      <c r="H2606" s="211" t="s">
        <v>20</v>
      </c>
      <c r="I2606" s="212"/>
      <c r="J2606" s="207"/>
      <c r="K2606" s="207"/>
      <c r="L2606" s="213"/>
      <c r="M2606" s="214"/>
      <c r="N2606" s="215"/>
      <c r="O2606" s="215"/>
      <c r="P2606" s="215"/>
      <c r="Q2606" s="215"/>
      <c r="R2606" s="215"/>
      <c r="S2606" s="215"/>
      <c r="T2606" s="216"/>
      <c r="AT2606" s="217" t="s">
        <v>247</v>
      </c>
      <c r="AU2606" s="217" t="s">
        <v>261</v>
      </c>
      <c r="AV2606" s="12" t="s">
        <v>22</v>
      </c>
      <c r="AW2606" s="12" t="s">
        <v>37</v>
      </c>
      <c r="AX2606" s="12" t="s">
        <v>73</v>
      </c>
      <c r="AY2606" s="217" t="s">
        <v>238</v>
      </c>
    </row>
    <row r="2607" spans="2:65" s="12" customFormat="1" ht="13.5">
      <c r="B2607" s="206"/>
      <c r="C2607" s="207"/>
      <c r="D2607" s="208" t="s">
        <v>247</v>
      </c>
      <c r="E2607" s="209" t="s">
        <v>20</v>
      </c>
      <c r="F2607" s="210" t="s">
        <v>249</v>
      </c>
      <c r="G2607" s="207"/>
      <c r="H2607" s="211" t="s">
        <v>20</v>
      </c>
      <c r="I2607" s="212"/>
      <c r="J2607" s="207"/>
      <c r="K2607" s="207"/>
      <c r="L2607" s="213"/>
      <c r="M2607" s="214"/>
      <c r="N2607" s="215"/>
      <c r="O2607" s="215"/>
      <c r="P2607" s="215"/>
      <c r="Q2607" s="215"/>
      <c r="R2607" s="215"/>
      <c r="S2607" s="215"/>
      <c r="T2607" s="216"/>
      <c r="AT2607" s="217" t="s">
        <v>247</v>
      </c>
      <c r="AU2607" s="217" t="s">
        <v>261</v>
      </c>
      <c r="AV2607" s="12" t="s">
        <v>22</v>
      </c>
      <c r="AW2607" s="12" t="s">
        <v>37</v>
      </c>
      <c r="AX2607" s="12" t="s">
        <v>73</v>
      </c>
      <c r="AY2607" s="217" t="s">
        <v>238</v>
      </c>
    </row>
    <row r="2608" spans="2:65" s="12" customFormat="1" ht="13.5">
      <c r="B2608" s="206"/>
      <c r="C2608" s="207"/>
      <c r="D2608" s="208" t="s">
        <v>247</v>
      </c>
      <c r="E2608" s="209" t="s">
        <v>20</v>
      </c>
      <c r="F2608" s="210" t="s">
        <v>2534</v>
      </c>
      <c r="G2608" s="207"/>
      <c r="H2608" s="211" t="s">
        <v>20</v>
      </c>
      <c r="I2608" s="212"/>
      <c r="J2608" s="207"/>
      <c r="K2608" s="207"/>
      <c r="L2608" s="213"/>
      <c r="M2608" s="214"/>
      <c r="N2608" s="215"/>
      <c r="O2608" s="215"/>
      <c r="P2608" s="215"/>
      <c r="Q2608" s="215"/>
      <c r="R2608" s="215"/>
      <c r="S2608" s="215"/>
      <c r="T2608" s="216"/>
      <c r="AT2608" s="217" t="s">
        <v>247</v>
      </c>
      <c r="AU2608" s="217" t="s">
        <v>261</v>
      </c>
      <c r="AV2608" s="12" t="s">
        <v>22</v>
      </c>
      <c r="AW2608" s="12" t="s">
        <v>37</v>
      </c>
      <c r="AX2608" s="12" t="s">
        <v>73</v>
      </c>
      <c r="AY2608" s="217" t="s">
        <v>238</v>
      </c>
    </row>
    <row r="2609" spans="2:65" s="13" customFormat="1" ht="13.5">
      <c r="B2609" s="218"/>
      <c r="C2609" s="219"/>
      <c r="D2609" s="208" t="s">
        <v>247</v>
      </c>
      <c r="E2609" s="230" t="s">
        <v>20</v>
      </c>
      <c r="F2609" s="231" t="s">
        <v>2535</v>
      </c>
      <c r="G2609" s="219"/>
      <c r="H2609" s="232">
        <v>25</v>
      </c>
      <c r="I2609" s="224"/>
      <c r="J2609" s="219"/>
      <c r="K2609" s="219"/>
      <c r="L2609" s="225"/>
      <c r="M2609" s="226"/>
      <c r="N2609" s="227"/>
      <c r="O2609" s="227"/>
      <c r="P2609" s="227"/>
      <c r="Q2609" s="227"/>
      <c r="R2609" s="227"/>
      <c r="S2609" s="227"/>
      <c r="T2609" s="228"/>
      <c r="AT2609" s="229" t="s">
        <v>247</v>
      </c>
      <c r="AU2609" s="229" t="s">
        <v>261</v>
      </c>
      <c r="AV2609" s="13" t="s">
        <v>81</v>
      </c>
      <c r="AW2609" s="13" t="s">
        <v>37</v>
      </c>
      <c r="AX2609" s="13" t="s">
        <v>73</v>
      </c>
      <c r="AY2609" s="229" t="s">
        <v>238</v>
      </c>
    </row>
    <row r="2610" spans="2:65" s="13" customFormat="1" ht="13.5">
      <c r="B2610" s="218"/>
      <c r="C2610" s="219"/>
      <c r="D2610" s="220" t="s">
        <v>247</v>
      </c>
      <c r="E2610" s="221" t="s">
        <v>20</v>
      </c>
      <c r="F2610" s="222" t="s">
        <v>2536</v>
      </c>
      <c r="G2610" s="219"/>
      <c r="H2610" s="223">
        <v>50</v>
      </c>
      <c r="I2610" s="224"/>
      <c r="J2610" s="219"/>
      <c r="K2610" s="219"/>
      <c r="L2610" s="225"/>
      <c r="M2610" s="226"/>
      <c r="N2610" s="227"/>
      <c r="O2610" s="227"/>
      <c r="P2610" s="227"/>
      <c r="Q2610" s="227"/>
      <c r="R2610" s="227"/>
      <c r="S2610" s="227"/>
      <c r="T2610" s="228"/>
      <c r="AT2610" s="229" t="s">
        <v>247</v>
      </c>
      <c r="AU2610" s="229" t="s">
        <v>261</v>
      </c>
      <c r="AV2610" s="13" t="s">
        <v>81</v>
      </c>
      <c r="AW2610" s="13" t="s">
        <v>37</v>
      </c>
      <c r="AX2610" s="13" t="s">
        <v>73</v>
      </c>
      <c r="AY2610" s="229" t="s">
        <v>238</v>
      </c>
    </row>
    <row r="2611" spans="2:65" s="1" customFormat="1" ht="22.5" customHeight="1">
      <c r="B2611" s="35"/>
      <c r="C2611" s="194" t="s">
        <v>2537</v>
      </c>
      <c r="D2611" s="194" t="s">
        <v>240</v>
      </c>
      <c r="E2611" s="195" t="s">
        <v>2538</v>
      </c>
      <c r="F2611" s="196" t="s">
        <v>2539</v>
      </c>
      <c r="G2611" s="197" t="s">
        <v>651</v>
      </c>
      <c r="H2611" s="198">
        <v>60</v>
      </c>
      <c r="I2611" s="199"/>
      <c r="J2611" s="200">
        <f>ROUND(I2611*H2611,2)</f>
        <v>0</v>
      </c>
      <c r="K2611" s="196" t="s">
        <v>244</v>
      </c>
      <c r="L2611" s="55"/>
      <c r="M2611" s="201" t="s">
        <v>20</v>
      </c>
      <c r="N2611" s="202" t="s">
        <v>44</v>
      </c>
      <c r="O2611" s="36"/>
      <c r="P2611" s="203">
        <f>O2611*H2611</f>
        <v>0</v>
      </c>
      <c r="Q2611" s="203">
        <v>0</v>
      </c>
      <c r="R2611" s="203">
        <f>Q2611*H2611</f>
        <v>0</v>
      </c>
      <c r="S2611" s="203">
        <v>8.0000000000000002E-3</v>
      </c>
      <c r="T2611" s="204">
        <f>S2611*H2611</f>
        <v>0.48</v>
      </c>
      <c r="AR2611" s="18" t="s">
        <v>245</v>
      </c>
      <c r="AT2611" s="18" t="s">
        <v>240</v>
      </c>
      <c r="AU2611" s="18" t="s">
        <v>261</v>
      </c>
      <c r="AY2611" s="18" t="s">
        <v>238</v>
      </c>
      <c r="BE2611" s="205">
        <f>IF(N2611="základní",J2611,0)</f>
        <v>0</v>
      </c>
      <c r="BF2611" s="205">
        <f>IF(N2611="snížená",J2611,0)</f>
        <v>0</v>
      </c>
      <c r="BG2611" s="205">
        <f>IF(N2611="zákl. přenesená",J2611,0)</f>
        <v>0</v>
      </c>
      <c r="BH2611" s="205">
        <f>IF(N2611="sníž. přenesená",J2611,0)</f>
        <v>0</v>
      </c>
      <c r="BI2611" s="205">
        <f>IF(N2611="nulová",J2611,0)</f>
        <v>0</v>
      </c>
      <c r="BJ2611" s="18" t="s">
        <v>22</v>
      </c>
      <c r="BK2611" s="205">
        <f>ROUND(I2611*H2611,2)</f>
        <v>0</v>
      </c>
      <c r="BL2611" s="18" t="s">
        <v>245</v>
      </c>
      <c r="BM2611" s="18" t="s">
        <v>2540</v>
      </c>
    </row>
    <row r="2612" spans="2:65" s="12" customFormat="1" ht="13.5">
      <c r="B2612" s="206"/>
      <c r="C2612" s="207"/>
      <c r="D2612" s="208" t="s">
        <v>247</v>
      </c>
      <c r="E2612" s="209" t="s">
        <v>20</v>
      </c>
      <c r="F2612" s="210" t="s">
        <v>2532</v>
      </c>
      <c r="G2612" s="207"/>
      <c r="H2612" s="211" t="s">
        <v>20</v>
      </c>
      <c r="I2612" s="212"/>
      <c r="J2612" s="207"/>
      <c r="K2612" s="207"/>
      <c r="L2612" s="213"/>
      <c r="M2612" s="214"/>
      <c r="N2612" s="215"/>
      <c r="O2612" s="215"/>
      <c r="P2612" s="215"/>
      <c r="Q2612" s="215"/>
      <c r="R2612" s="215"/>
      <c r="S2612" s="215"/>
      <c r="T2612" s="216"/>
      <c r="AT2612" s="217" t="s">
        <v>247</v>
      </c>
      <c r="AU2612" s="217" t="s">
        <v>261</v>
      </c>
      <c r="AV2612" s="12" t="s">
        <v>22</v>
      </c>
      <c r="AW2612" s="12" t="s">
        <v>37</v>
      </c>
      <c r="AX2612" s="12" t="s">
        <v>73</v>
      </c>
      <c r="AY2612" s="217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2533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2" customFormat="1" ht="13.5">
      <c r="B2614" s="206"/>
      <c r="C2614" s="207"/>
      <c r="D2614" s="208" t="s">
        <v>247</v>
      </c>
      <c r="E2614" s="209" t="s">
        <v>20</v>
      </c>
      <c r="F2614" s="210" t="s">
        <v>249</v>
      </c>
      <c r="G2614" s="207"/>
      <c r="H2614" s="211" t="s">
        <v>20</v>
      </c>
      <c r="I2614" s="212"/>
      <c r="J2614" s="207"/>
      <c r="K2614" s="207"/>
      <c r="L2614" s="213"/>
      <c r="M2614" s="214"/>
      <c r="N2614" s="215"/>
      <c r="O2614" s="215"/>
      <c r="P2614" s="215"/>
      <c r="Q2614" s="215"/>
      <c r="R2614" s="215"/>
      <c r="S2614" s="215"/>
      <c r="T2614" s="216"/>
      <c r="AT2614" s="217" t="s">
        <v>247</v>
      </c>
      <c r="AU2614" s="217" t="s">
        <v>261</v>
      </c>
      <c r="AV2614" s="12" t="s">
        <v>22</v>
      </c>
      <c r="AW2614" s="12" t="s">
        <v>37</v>
      </c>
      <c r="AX2614" s="12" t="s">
        <v>73</v>
      </c>
      <c r="AY2614" s="217" t="s">
        <v>238</v>
      </c>
    </row>
    <row r="2615" spans="2:65" s="12" customFormat="1" ht="13.5">
      <c r="B2615" s="206"/>
      <c r="C2615" s="207"/>
      <c r="D2615" s="208" t="s">
        <v>247</v>
      </c>
      <c r="E2615" s="209" t="s">
        <v>20</v>
      </c>
      <c r="F2615" s="210" t="s">
        <v>2534</v>
      </c>
      <c r="G2615" s="207"/>
      <c r="H2615" s="211" t="s">
        <v>20</v>
      </c>
      <c r="I2615" s="212"/>
      <c r="J2615" s="207"/>
      <c r="K2615" s="207"/>
      <c r="L2615" s="213"/>
      <c r="M2615" s="214"/>
      <c r="N2615" s="215"/>
      <c r="O2615" s="215"/>
      <c r="P2615" s="215"/>
      <c r="Q2615" s="215"/>
      <c r="R2615" s="215"/>
      <c r="S2615" s="215"/>
      <c r="T2615" s="216"/>
      <c r="AT2615" s="217" t="s">
        <v>247</v>
      </c>
      <c r="AU2615" s="217" t="s">
        <v>261</v>
      </c>
      <c r="AV2615" s="12" t="s">
        <v>22</v>
      </c>
      <c r="AW2615" s="12" t="s">
        <v>37</v>
      </c>
      <c r="AX2615" s="12" t="s">
        <v>73</v>
      </c>
      <c r="AY2615" s="217" t="s">
        <v>238</v>
      </c>
    </row>
    <row r="2616" spans="2:65" s="13" customFormat="1" ht="13.5">
      <c r="B2616" s="218"/>
      <c r="C2616" s="219"/>
      <c r="D2616" s="208" t="s">
        <v>247</v>
      </c>
      <c r="E2616" s="230" t="s">
        <v>20</v>
      </c>
      <c r="F2616" s="231" t="s">
        <v>2541</v>
      </c>
      <c r="G2616" s="219"/>
      <c r="H2616" s="232">
        <v>20</v>
      </c>
      <c r="I2616" s="224"/>
      <c r="J2616" s="219"/>
      <c r="K2616" s="219"/>
      <c r="L2616" s="225"/>
      <c r="M2616" s="226"/>
      <c r="N2616" s="227"/>
      <c r="O2616" s="227"/>
      <c r="P2616" s="227"/>
      <c r="Q2616" s="227"/>
      <c r="R2616" s="227"/>
      <c r="S2616" s="227"/>
      <c r="T2616" s="228"/>
      <c r="AT2616" s="229" t="s">
        <v>247</v>
      </c>
      <c r="AU2616" s="229" t="s">
        <v>261</v>
      </c>
      <c r="AV2616" s="13" t="s">
        <v>81</v>
      </c>
      <c r="AW2616" s="13" t="s">
        <v>37</v>
      </c>
      <c r="AX2616" s="13" t="s">
        <v>73</v>
      </c>
      <c r="AY2616" s="229" t="s">
        <v>238</v>
      </c>
    </row>
    <row r="2617" spans="2:65" s="13" customFormat="1" ht="13.5">
      <c r="B2617" s="218"/>
      <c r="C2617" s="219"/>
      <c r="D2617" s="220" t="s">
        <v>247</v>
      </c>
      <c r="E2617" s="221" t="s">
        <v>20</v>
      </c>
      <c r="F2617" s="222" t="s">
        <v>2542</v>
      </c>
      <c r="G2617" s="219"/>
      <c r="H2617" s="223">
        <v>40</v>
      </c>
      <c r="I2617" s="224"/>
      <c r="J2617" s="219"/>
      <c r="K2617" s="219"/>
      <c r="L2617" s="225"/>
      <c r="M2617" s="226"/>
      <c r="N2617" s="227"/>
      <c r="O2617" s="227"/>
      <c r="P2617" s="227"/>
      <c r="Q2617" s="227"/>
      <c r="R2617" s="227"/>
      <c r="S2617" s="227"/>
      <c r="T2617" s="228"/>
      <c r="AT2617" s="229" t="s">
        <v>247</v>
      </c>
      <c r="AU2617" s="229" t="s">
        <v>261</v>
      </c>
      <c r="AV2617" s="13" t="s">
        <v>81</v>
      </c>
      <c r="AW2617" s="13" t="s">
        <v>37</v>
      </c>
      <c r="AX2617" s="13" t="s">
        <v>73</v>
      </c>
      <c r="AY2617" s="229" t="s">
        <v>238</v>
      </c>
    </row>
    <row r="2618" spans="2:65" s="1" customFormat="1" ht="22.5" customHeight="1">
      <c r="B2618" s="35"/>
      <c r="C2618" s="194" t="s">
        <v>2543</v>
      </c>
      <c r="D2618" s="194" t="s">
        <v>240</v>
      </c>
      <c r="E2618" s="195" t="s">
        <v>2544</v>
      </c>
      <c r="F2618" s="196" t="s">
        <v>2545</v>
      </c>
      <c r="G2618" s="197" t="s">
        <v>651</v>
      </c>
      <c r="H2618" s="198">
        <v>65</v>
      </c>
      <c r="I2618" s="199"/>
      <c r="J2618" s="200">
        <f>ROUND(I2618*H2618,2)</f>
        <v>0</v>
      </c>
      <c r="K2618" s="196" t="s">
        <v>244</v>
      </c>
      <c r="L2618" s="55"/>
      <c r="M2618" s="201" t="s">
        <v>20</v>
      </c>
      <c r="N2618" s="202" t="s">
        <v>44</v>
      </c>
      <c r="O2618" s="36"/>
      <c r="P2618" s="203">
        <f>O2618*H2618</f>
        <v>0</v>
      </c>
      <c r="Q2618" s="203">
        <v>0</v>
      </c>
      <c r="R2618" s="203">
        <f>Q2618*H2618</f>
        <v>0</v>
      </c>
      <c r="S2618" s="203">
        <v>2.5000000000000001E-2</v>
      </c>
      <c r="T2618" s="204">
        <f>S2618*H2618</f>
        <v>1.625</v>
      </c>
      <c r="AR2618" s="18" t="s">
        <v>245</v>
      </c>
      <c r="AT2618" s="18" t="s">
        <v>240</v>
      </c>
      <c r="AU2618" s="18" t="s">
        <v>261</v>
      </c>
      <c r="AY2618" s="18" t="s">
        <v>238</v>
      </c>
      <c r="BE2618" s="205">
        <f>IF(N2618="základní",J2618,0)</f>
        <v>0</v>
      </c>
      <c r="BF2618" s="205">
        <f>IF(N2618="snížená",J2618,0)</f>
        <v>0</v>
      </c>
      <c r="BG2618" s="205">
        <f>IF(N2618="zákl. přenesená",J2618,0)</f>
        <v>0</v>
      </c>
      <c r="BH2618" s="205">
        <f>IF(N2618="sníž. přenesená",J2618,0)</f>
        <v>0</v>
      </c>
      <c r="BI2618" s="205">
        <f>IF(N2618="nulová",J2618,0)</f>
        <v>0</v>
      </c>
      <c r="BJ2618" s="18" t="s">
        <v>22</v>
      </c>
      <c r="BK2618" s="205">
        <f>ROUND(I2618*H2618,2)</f>
        <v>0</v>
      </c>
      <c r="BL2618" s="18" t="s">
        <v>245</v>
      </c>
      <c r="BM2618" s="18" t="s">
        <v>2546</v>
      </c>
    </row>
    <row r="2619" spans="2:65" s="12" customFormat="1" ht="13.5">
      <c r="B2619" s="206"/>
      <c r="C2619" s="207"/>
      <c r="D2619" s="208" t="s">
        <v>247</v>
      </c>
      <c r="E2619" s="209" t="s">
        <v>20</v>
      </c>
      <c r="F2619" s="210" t="s">
        <v>2532</v>
      </c>
      <c r="G2619" s="207"/>
      <c r="H2619" s="211" t="s">
        <v>20</v>
      </c>
      <c r="I2619" s="212"/>
      <c r="J2619" s="207"/>
      <c r="K2619" s="207"/>
      <c r="L2619" s="213"/>
      <c r="M2619" s="214"/>
      <c r="N2619" s="215"/>
      <c r="O2619" s="215"/>
      <c r="P2619" s="215"/>
      <c r="Q2619" s="215"/>
      <c r="R2619" s="215"/>
      <c r="S2619" s="215"/>
      <c r="T2619" s="216"/>
      <c r="AT2619" s="217" t="s">
        <v>247</v>
      </c>
      <c r="AU2619" s="217" t="s">
        <v>261</v>
      </c>
      <c r="AV2619" s="12" t="s">
        <v>22</v>
      </c>
      <c r="AW2619" s="12" t="s">
        <v>37</v>
      </c>
      <c r="AX2619" s="12" t="s">
        <v>73</v>
      </c>
      <c r="AY2619" s="217" t="s">
        <v>238</v>
      </c>
    </row>
    <row r="2620" spans="2:65" s="12" customFormat="1" ht="13.5">
      <c r="B2620" s="206"/>
      <c r="C2620" s="207"/>
      <c r="D2620" s="208" t="s">
        <v>247</v>
      </c>
      <c r="E2620" s="209" t="s">
        <v>20</v>
      </c>
      <c r="F2620" s="210" t="s">
        <v>2533</v>
      </c>
      <c r="G2620" s="207"/>
      <c r="H2620" s="211" t="s">
        <v>20</v>
      </c>
      <c r="I2620" s="212"/>
      <c r="J2620" s="207"/>
      <c r="K2620" s="207"/>
      <c r="L2620" s="213"/>
      <c r="M2620" s="214"/>
      <c r="N2620" s="215"/>
      <c r="O2620" s="215"/>
      <c r="P2620" s="215"/>
      <c r="Q2620" s="215"/>
      <c r="R2620" s="215"/>
      <c r="S2620" s="215"/>
      <c r="T2620" s="216"/>
      <c r="AT2620" s="217" t="s">
        <v>247</v>
      </c>
      <c r="AU2620" s="217" t="s">
        <v>261</v>
      </c>
      <c r="AV2620" s="12" t="s">
        <v>22</v>
      </c>
      <c r="AW2620" s="12" t="s">
        <v>37</v>
      </c>
      <c r="AX2620" s="12" t="s">
        <v>73</v>
      </c>
      <c r="AY2620" s="217" t="s">
        <v>238</v>
      </c>
    </row>
    <row r="2621" spans="2:65" s="12" customFormat="1" ht="13.5">
      <c r="B2621" s="206"/>
      <c r="C2621" s="207"/>
      <c r="D2621" s="208" t="s">
        <v>247</v>
      </c>
      <c r="E2621" s="209" t="s">
        <v>20</v>
      </c>
      <c r="F2621" s="210" t="s">
        <v>249</v>
      </c>
      <c r="G2621" s="207"/>
      <c r="H2621" s="211" t="s">
        <v>20</v>
      </c>
      <c r="I2621" s="212"/>
      <c r="J2621" s="207"/>
      <c r="K2621" s="207"/>
      <c r="L2621" s="213"/>
      <c r="M2621" s="214"/>
      <c r="N2621" s="215"/>
      <c r="O2621" s="215"/>
      <c r="P2621" s="215"/>
      <c r="Q2621" s="215"/>
      <c r="R2621" s="215"/>
      <c r="S2621" s="215"/>
      <c r="T2621" s="216"/>
      <c r="AT2621" s="217" t="s">
        <v>247</v>
      </c>
      <c r="AU2621" s="217" t="s">
        <v>261</v>
      </c>
      <c r="AV2621" s="12" t="s">
        <v>22</v>
      </c>
      <c r="AW2621" s="12" t="s">
        <v>37</v>
      </c>
      <c r="AX2621" s="12" t="s">
        <v>73</v>
      </c>
      <c r="AY2621" s="217" t="s">
        <v>238</v>
      </c>
    </row>
    <row r="2622" spans="2:65" s="12" customFormat="1" ht="13.5">
      <c r="B2622" s="206"/>
      <c r="C2622" s="207"/>
      <c r="D2622" s="208" t="s">
        <v>247</v>
      </c>
      <c r="E2622" s="209" t="s">
        <v>20</v>
      </c>
      <c r="F2622" s="210" t="s">
        <v>2534</v>
      </c>
      <c r="G2622" s="207"/>
      <c r="H2622" s="211" t="s">
        <v>20</v>
      </c>
      <c r="I2622" s="212"/>
      <c r="J2622" s="207"/>
      <c r="K2622" s="207"/>
      <c r="L2622" s="213"/>
      <c r="M2622" s="214"/>
      <c r="N2622" s="215"/>
      <c r="O2622" s="215"/>
      <c r="P2622" s="215"/>
      <c r="Q2622" s="215"/>
      <c r="R2622" s="215"/>
      <c r="S2622" s="215"/>
      <c r="T2622" s="216"/>
      <c r="AT2622" s="217" t="s">
        <v>247</v>
      </c>
      <c r="AU2622" s="217" t="s">
        <v>261</v>
      </c>
      <c r="AV2622" s="12" t="s">
        <v>22</v>
      </c>
      <c r="AW2622" s="12" t="s">
        <v>37</v>
      </c>
      <c r="AX2622" s="12" t="s">
        <v>73</v>
      </c>
      <c r="AY2622" s="217" t="s">
        <v>238</v>
      </c>
    </row>
    <row r="2623" spans="2:65" s="13" customFormat="1" ht="13.5">
      <c r="B2623" s="218"/>
      <c r="C2623" s="219"/>
      <c r="D2623" s="208" t="s">
        <v>247</v>
      </c>
      <c r="E2623" s="230" t="s">
        <v>20</v>
      </c>
      <c r="F2623" s="231" t="s">
        <v>2535</v>
      </c>
      <c r="G2623" s="219"/>
      <c r="H2623" s="232">
        <v>25</v>
      </c>
      <c r="I2623" s="224"/>
      <c r="J2623" s="219"/>
      <c r="K2623" s="219"/>
      <c r="L2623" s="225"/>
      <c r="M2623" s="226"/>
      <c r="N2623" s="227"/>
      <c r="O2623" s="227"/>
      <c r="P2623" s="227"/>
      <c r="Q2623" s="227"/>
      <c r="R2623" s="227"/>
      <c r="S2623" s="227"/>
      <c r="T2623" s="228"/>
      <c r="AT2623" s="229" t="s">
        <v>247</v>
      </c>
      <c r="AU2623" s="229" t="s">
        <v>261</v>
      </c>
      <c r="AV2623" s="13" t="s">
        <v>81</v>
      </c>
      <c r="AW2623" s="13" t="s">
        <v>37</v>
      </c>
      <c r="AX2623" s="13" t="s">
        <v>73</v>
      </c>
      <c r="AY2623" s="229" t="s">
        <v>238</v>
      </c>
    </row>
    <row r="2624" spans="2:65" s="13" customFormat="1" ht="13.5">
      <c r="B2624" s="218"/>
      <c r="C2624" s="219"/>
      <c r="D2624" s="220" t="s">
        <v>247</v>
      </c>
      <c r="E2624" s="221" t="s">
        <v>20</v>
      </c>
      <c r="F2624" s="222" t="s">
        <v>2542</v>
      </c>
      <c r="G2624" s="219"/>
      <c r="H2624" s="223">
        <v>40</v>
      </c>
      <c r="I2624" s="224"/>
      <c r="J2624" s="219"/>
      <c r="K2624" s="219"/>
      <c r="L2624" s="225"/>
      <c r="M2624" s="226"/>
      <c r="N2624" s="227"/>
      <c r="O2624" s="227"/>
      <c r="P2624" s="227"/>
      <c r="Q2624" s="227"/>
      <c r="R2624" s="227"/>
      <c r="S2624" s="227"/>
      <c r="T2624" s="228"/>
      <c r="AT2624" s="229" t="s">
        <v>247</v>
      </c>
      <c r="AU2624" s="229" t="s">
        <v>261</v>
      </c>
      <c r="AV2624" s="13" t="s">
        <v>81</v>
      </c>
      <c r="AW2624" s="13" t="s">
        <v>37</v>
      </c>
      <c r="AX2624" s="13" t="s">
        <v>73</v>
      </c>
      <c r="AY2624" s="229" t="s">
        <v>238</v>
      </c>
    </row>
    <row r="2625" spans="2:65" s="1" customFormat="1" ht="22.5" customHeight="1">
      <c r="B2625" s="35"/>
      <c r="C2625" s="194" t="s">
        <v>2547</v>
      </c>
      <c r="D2625" s="194" t="s">
        <v>240</v>
      </c>
      <c r="E2625" s="195" t="s">
        <v>2548</v>
      </c>
      <c r="F2625" s="196" t="s">
        <v>2549</v>
      </c>
      <c r="G2625" s="197" t="s">
        <v>651</v>
      </c>
      <c r="H2625" s="198">
        <v>50</v>
      </c>
      <c r="I2625" s="199"/>
      <c r="J2625" s="200">
        <f>ROUND(I2625*H2625,2)</f>
        <v>0</v>
      </c>
      <c r="K2625" s="196" t="s">
        <v>244</v>
      </c>
      <c r="L2625" s="55"/>
      <c r="M2625" s="201" t="s">
        <v>20</v>
      </c>
      <c r="N2625" s="202" t="s">
        <v>44</v>
      </c>
      <c r="O2625" s="36"/>
      <c r="P2625" s="203">
        <f>O2625*H2625</f>
        <v>0</v>
      </c>
      <c r="Q2625" s="203">
        <v>0</v>
      </c>
      <c r="R2625" s="203">
        <f>Q2625*H2625</f>
        <v>0</v>
      </c>
      <c r="S2625" s="203">
        <v>5.3999999999999999E-2</v>
      </c>
      <c r="T2625" s="204">
        <f>S2625*H2625</f>
        <v>2.7</v>
      </c>
      <c r="AR2625" s="18" t="s">
        <v>245</v>
      </c>
      <c r="AT2625" s="18" t="s">
        <v>240</v>
      </c>
      <c r="AU2625" s="18" t="s">
        <v>261</v>
      </c>
      <c r="AY2625" s="18" t="s">
        <v>238</v>
      </c>
      <c r="BE2625" s="205">
        <f>IF(N2625="základní",J2625,0)</f>
        <v>0</v>
      </c>
      <c r="BF2625" s="205">
        <f>IF(N2625="snížená",J2625,0)</f>
        <v>0</v>
      </c>
      <c r="BG2625" s="205">
        <f>IF(N2625="zákl. přenesená",J2625,0)</f>
        <v>0</v>
      </c>
      <c r="BH2625" s="205">
        <f>IF(N2625="sníž. přenesená",J2625,0)</f>
        <v>0</v>
      </c>
      <c r="BI2625" s="205">
        <f>IF(N2625="nulová",J2625,0)</f>
        <v>0</v>
      </c>
      <c r="BJ2625" s="18" t="s">
        <v>22</v>
      </c>
      <c r="BK2625" s="205">
        <f>ROUND(I2625*H2625,2)</f>
        <v>0</v>
      </c>
      <c r="BL2625" s="18" t="s">
        <v>245</v>
      </c>
      <c r="BM2625" s="18" t="s">
        <v>2550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2532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2533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2" customFormat="1" ht="13.5">
      <c r="B2628" s="206"/>
      <c r="C2628" s="207"/>
      <c r="D2628" s="208" t="s">
        <v>247</v>
      </c>
      <c r="E2628" s="209" t="s">
        <v>20</v>
      </c>
      <c r="F2628" s="210" t="s">
        <v>249</v>
      </c>
      <c r="G2628" s="207"/>
      <c r="H2628" s="211" t="s">
        <v>20</v>
      </c>
      <c r="I2628" s="212"/>
      <c r="J2628" s="207"/>
      <c r="K2628" s="207"/>
      <c r="L2628" s="213"/>
      <c r="M2628" s="214"/>
      <c r="N2628" s="215"/>
      <c r="O2628" s="215"/>
      <c r="P2628" s="215"/>
      <c r="Q2628" s="215"/>
      <c r="R2628" s="215"/>
      <c r="S2628" s="215"/>
      <c r="T2628" s="216"/>
      <c r="AT2628" s="217" t="s">
        <v>247</v>
      </c>
      <c r="AU2628" s="217" t="s">
        <v>261</v>
      </c>
      <c r="AV2628" s="12" t="s">
        <v>22</v>
      </c>
      <c r="AW2628" s="12" t="s">
        <v>37</v>
      </c>
      <c r="AX2628" s="12" t="s">
        <v>73</v>
      </c>
      <c r="AY2628" s="217" t="s">
        <v>238</v>
      </c>
    </row>
    <row r="2629" spans="2:65" s="12" customFormat="1" ht="13.5">
      <c r="B2629" s="206"/>
      <c r="C2629" s="207"/>
      <c r="D2629" s="208" t="s">
        <v>247</v>
      </c>
      <c r="E2629" s="209" t="s">
        <v>20</v>
      </c>
      <c r="F2629" s="210" t="s">
        <v>2534</v>
      </c>
      <c r="G2629" s="207"/>
      <c r="H2629" s="211" t="s">
        <v>20</v>
      </c>
      <c r="I2629" s="212"/>
      <c r="J2629" s="207"/>
      <c r="K2629" s="207"/>
      <c r="L2629" s="213"/>
      <c r="M2629" s="214"/>
      <c r="N2629" s="215"/>
      <c r="O2629" s="215"/>
      <c r="P2629" s="215"/>
      <c r="Q2629" s="215"/>
      <c r="R2629" s="215"/>
      <c r="S2629" s="215"/>
      <c r="T2629" s="216"/>
      <c r="AT2629" s="217" t="s">
        <v>247</v>
      </c>
      <c r="AU2629" s="217" t="s">
        <v>261</v>
      </c>
      <c r="AV2629" s="12" t="s">
        <v>22</v>
      </c>
      <c r="AW2629" s="12" t="s">
        <v>37</v>
      </c>
      <c r="AX2629" s="12" t="s">
        <v>73</v>
      </c>
      <c r="AY2629" s="217" t="s">
        <v>238</v>
      </c>
    </row>
    <row r="2630" spans="2:65" s="13" customFormat="1" ht="13.5">
      <c r="B2630" s="218"/>
      <c r="C2630" s="219"/>
      <c r="D2630" s="208" t="s">
        <v>247</v>
      </c>
      <c r="E2630" s="230" t="s">
        <v>20</v>
      </c>
      <c r="F2630" s="231" t="s">
        <v>2541</v>
      </c>
      <c r="G2630" s="219"/>
      <c r="H2630" s="232">
        <v>20</v>
      </c>
      <c r="I2630" s="224"/>
      <c r="J2630" s="219"/>
      <c r="K2630" s="219"/>
      <c r="L2630" s="225"/>
      <c r="M2630" s="226"/>
      <c r="N2630" s="227"/>
      <c r="O2630" s="227"/>
      <c r="P2630" s="227"/>
      <c r="Q2630" s="227"/>
      <c r="R2630" s="227"/>
      <c r="S2630" s="227"/>
      <c r="T2630" s="228"/>
      <c r="AT2630" s="229" t="s">
        <v>247</v>
      </c>
      <c r="AU2630" s="229" t="s">
        <v>261</v>
      </c>
      <c r="AV2630" s="13" t="s">
        <v>81</v>
      </c>
      <c r="AW2630" s="13" t="s">
        <v>37</v>
      </c>
      <c r="AX2630" s="13" t="s">
        <v>73</v>
      </c>
      <c r="AY2630" s="229" t="s">
        <v>238</v>
      </c>
    </row>
    <row r="2631" spans="2:65" s="13" customFormat="1" ht="13.5">
      <c r="B2631" s="218"/>
      <c r="C2631" s="219"/>
      <c r="D2631" s="220" t="s">
        <v>247</v>
      </c>
      <c r="E2631" s="221" t="s">
        <v>20</v>
      </c>
      <c r="F2631" s="222" t="s">
        <v>2551</v>
      </c>
      <c r="G2631" s="219"/>
      <c r="H2631" s="223">
        <v>30</v>
      </c>
      <c r="I2631" s="224"/>
      <c r="J2631" s="219"/>
      <c r="K2631" s="219"/>
      <c r="L2631" s="225"/>
      <c r="M2631" s="226"/>
      <c r="N2631" s="227"/>
      <c r="O2631" s="227"/>
      <c r="P2631" s="227"/>
      <c r="Q2631" s="227"/>
      <c r="R2631" s="227"/>
      <c r="S2631" s="227"/>
      <c r="T2631" s="228"/>
      <c r="AT2631" s="229" t="s">
        <v>247</v>
      </c>
      <c r="AU2631" s="229" t="s">
        <v>261</v>
      </c>
      <c r="AV2631" s="13" t="s">
        <v>81</v>
      </c>
      <c r="AW2631" s="13" t="s">
        <v>37</v>
      </c>
      <c r="AX2631" s="13" t="s">
        <v>73</v>
      </c>
      <c r="AY2631" s="229" t="s">
        <v>238</v>
      </c>
    </row>
    <row r="2632" spans="2:65" s="1" customFormat="1" ht="22.5" customHeight="1">
      <c r="B2632" s="35"/>
      <c r="C2632" s="194" t="s">
        <v>2552</v>
      </c>
      <c r="D2632" s="194" t="s">
        <v>240</v>
      </c>
      <c r="E2632" s="195" t="s">
        <v>2553</v>
      </c>
      <c r="F2632" s="196" t="s">
        <v>2554</v>
      </c>
      <c r="G2632" s="197" t="s">
        <v>651</v>
      </c>
      <c r="H2632" s="198">
        <v>150</v>
      </c>
      <c r="I2632" s="199"/>
      <c r="J2632" s="200">
        <f>ROUND(I2632*H2632,2)</f>
        <v>0</v>
      </c>
      <c r="K2632" s="196" t="s">
        <v>244</v>
      </c>
      <c r="L2632" s="55"/>
      <c r="M2632" s="201" t="s">
        <v>20</v>
      </c>
      <c r="N2632" s="202" t="s">
        <v>44</v>
      </c>
      <c r="O2632" s="36"/>
      <c r="P2632" s="203">
        <f>O2632*H2632</f>
        <v>0</v>
      </c>
      <c r="Q2632" s="203">
        <v>0</v>
      </c>
      <c r="R2632" s="203">
        <f>Q2632*H2632</f>
        <v>0</v>
      </c>
      <c r="S2632" s="203">
        <v>1E-3</v>
      </c>
      <c r="T2632" s="204">
        <f>S2632*H2632</f>
        <v>0.15</v>
      </c>
      <c r="AR2632" s="18" t="s">
        <v>245</v>
      </c>
      <c r="AT2632" s="18" t="s">
        <v>240</v>
      </c>
      <c r="AU2632" s="18" t="s">
        <v>261</v>
      </c>
      <c r="AY2632" s="18" t="s">
        <v>238</v>
      </c>
      <c r="BE2632" s="205">
        <f>IF(N2632="základní",J2632,0)</f>
        <v>0</v>
      </c>
      <c r="BF2632" s="205">
        <f>IF(N2632="snížená",J2632,0)</f>
        <v>0</v>
      </c>
      <c r="BG2632" s="205">
        <f>IF(N2632="zákl. přenesená",J2632,0)</f>
        <v>0</v>
      </c>
      <c r="BH2632" s="205">
        <f>IF(N2632="sníž. přenesená",J2632,0)</f>
        <v>0</v>
      </c>
      <c r="BI2632" s="205">
        <f>IF(N2632="nulová",J2632,0)</f>
        <v>0</v>
      </c>
      <c r="BJ2632" s="18" t="s">
        <v>22</v>
      </c>
      <c r="BK2632" s="205">
        <f>ROUND(I2632*H2632,2)</f>
        <v>0</v>
      </c>
      <c r="BL2632" s="18" t="s">
        <v>245</v>
      </c>
      <c r="BM2632" s="18" t="s">
        <v>2555</v>
      </c>
    </row>
    <row r="2633" spans="2:65" s="12" customFormat="1" ht="13.5">
      <c r="B2633" s="206"/>
      <c r="C2633" s="207"/>
      <c r="D2633" s="208" t="s">
        <v>247</v>
      </c>
      <c r="E2633" s="209" t="s">
        <v>20</v>
      </c>
      <c r="F2633" s="210" t="s">
        <v>2532</v>
      </c>
      <c r="G2633" s="207"/>
      <c r="H2633" s="211" t="s">
        <v>20</v>
      </c>
      <c r="I2633" s="212"/>
      <c r="J2633" s="207"/>
      <c r="K2633" s="207"/>
      <c r="L2633" s="213"/>
      <c r="M2633" s="214"/>
      <c r="N2633" s="215"/>
      <c r="O2633" s="215"/>
      <c r="P2633" s="215"/>
      <c r="Q2633" s="215"/>
      <c r="R2633" s="215"/>
      <c r="S2633" s="215"/>
      <c r="T2633" s="216"/>
      <c r="AT2633" s="217" t="s">
        <v>247</v>
      </c>
      <c r="AU2633" s="217" t="s">
        <v>261</v>
      </c>
      <c r="AV2633" s="12" t="s">
        <v>22</v>
      </c>
      <c r="AW2633" s="12" t="s">
        <v>37</v>
      </c>
      <c r="AX2633" s="12" t="s">
        <v>73</v>
      </c>
      <c r="AY2633" s="217" t="s">
        <v>238</v>
      </c>
    </row>
    <row r="2634" spans="2:65" s="12" customFormat="1" ht="13.5">
      <c r="B2634" s="206"/>
      <c r="C2634" s="207"/>
      <c r="D2634" s="208" t="s">
        <v>247</v>
      </c>
      <c r="E2634" s="209" t="s">
        <v>20</v>
      </c>
      <c r="F2634" s="210" t="s">
        <v>2533</v>
      </c>
      <c r="G2634" s="207"/>
      <c r="H2634" s="211" t="s">
        <v>20</v>
      </c>
      <c r="I2634" s="212"/>
      <c r="J2634" s="207"/>
      <c r="K2634" s="207"/>
      <c r="L2634" s="213"/>
      <c r="M2634" s="214"/>
      <c r="N2634" s="215"/>
      <c r="O2634" s="215"/>
      <c r="P2634" s="215"/>
      <c r="Q2634" s="215"/>
      <c r="R2634" s="215"/>
      <c r="S2634" s="215"/>
      <c r="T2634" s="216"/>
      <c r="AT2634" s="217" t="s">
        <v>247</v>
      </c>
      <c r="AU2634" s="217" t="s">
        <v>261</v>
      </c>
      <c r="AV2634" s="12" t="s">
        <v>22</v>
      </c>
      <c r="AW2634" s="12" t="s">
        <v>37</v>
      </c>
      <c r="AX2634" s="12" t="s">
        <v>73</v>
      </c>
      <c r="AY2634" s="217" t="s">
        <v>238</v>
      </c>
    </row>
    <row r="2635" spans="2:65" s="12" customFormat="1" ht="13.5">
      <c r="B2635" s="206"/>
      <c r="C2635" s="207"/>
      <c r="D2635" s="208" t="s">
        <v>247</v>
      </c>
      <c r="E2635" s="209" t="s">
        <v>20</v>
      </c>
      <c r="F2635" s="210" t="s">
        <v>249</v>
      </c>
      <c r="G2635" s="207"/>
      <c r="H2635" s="211" t="s">
        <v>20</v>
      </c>
      <c r="I2635" s="212"/>
      <c r="J2635" s="207"/>
      <c r="K2635" s="207"/>
      <c r="L2635" s="213"/>
      <c r="M2635" s="214"/>
      <c r="N2635" s="215"/>
      <c r="O2635" s="215"/>
      <c r="P2635" s="215"/>
      <c r="Q2635" s="215"/>
      <c r="R2635" s="215"/>
      <c r="S2635" s="215"/>
      <c r="T2635" s="216"/>
      <c r="AT2635" s="217" t="s">
        <v>247</v>
      </c>
      <c r="AU2635" s="217" t="s">
        <v>261</v>
      </c>
      <c r="AV2635" s="12" t="s">
        <v>22</v>
      </c>
      <c r="AW2635" s="12" t="s">
        <v>37</v>
      </c>
      <c r="AX2635" s="12" t="s">
        <v>73</v>
      </c>
      <c r="AY2635" s="217" t="s">
        <v>238</v>
      </c>
    </row>
    <row r="2636" spans="2:65" s="12" customFormat="1" ht="13.5">
      <c r="B2636" s="206"/>
      <c r="C2636" s="207"/>
      <c r="D2636" s="208" t="s">
        <v>247</v>
      </c>
      <c r="E2636" s="209" t="s">
        <v>20</v>
      </c>
      <c r="F2636" s="210" t="s">
        <v>2534</v>
      </c>
      <c r="G2636" s="207"/>
      <c r="H2636" s="211" t="s">
        <v>20</v>
      </c>
      <c r="I2636" s="212"/>
      <c r="J2636" s="207"/>
      <c r="K2636" s="207"/>
      <c r="L2636" s="213"/>
      <c r="M2636" s="214"/>
      <c r="N2636" s="215"/>
      <c r="O2636" s="215"/>
      <c r="P2636" s="215"/>
      <c r="Q2636" s="215"/>
      <c r="R2636" s="215"/>
      <c r="S2636" s="215"/>
      <c r="T2636" s="216"/>
      <c r="AT2636" s="217" t="s">
        <v>247</v>
      </c>
      <c r="AU2636" s="217" t="s">
        <v>261</v>
      </c>
      <c r="AV2636" s="12" t="s">
        <v>22</v>
      </c>
      <c r="AW2636" s="12" t="s">
        <v>37</v>
      </c>
      <c r="AX2636" s="12" t="s">
        <v>73</v>
      </c>
      <c r="AY2636" s="217" t="s">
        <v>238</v>
      </c>
    </row>
    <row r="2637" spans="2:65" s="13" customFormat="1" ht="13.5">
      <c r="B2637" s="218"/>
      <c r="C2637" s="219"/>
      <c r="D2637" s="220" t="s">
        <v>247</v>
      </c>
      <c r="E2637" s="221" t="s">
        <v>20</v>
      </c>
      <c r="F2637" s="222" t="s">
        <v>1561</v>
      </c>
      <c r="G2637" s="219"/>
      <c r="H2637" s="223">
        <v>150</v>
      </c>
      <c r="I2637" s="224"/>
      <c r="J2637" s="219"/>
      <c r="K2637" s="219"/>
      <c r="L2637" s="225"/>
      <c r="M2637" s="226"/>
      <c r="N2637" s="227"/>
      <c r="O2637" s="227"/>
      <c r="P2637" s="227"/>
      <c r="Q2637" s="227"/>
      <c r="R2637" s="227"/>
      <c r="S2637" s="227"/>
      <c r="T2637" s="228"/>
      <c r="AT2637" s="229" t="s">
        <v>247</v>
      </c>
      <c r="AU2637" s="229" t="s">
        <v>261</v>
      </c>
      <c r="AV2637" s="13" t="s">
        <v>81</v>
      </c>
      <c r="AW2637" s="13" t="s">
        <v>37</v>
      </c>
      <c r="AX2637" s="13" t="s">
        <v>73</v>
      </c>
      <c r="AY2637" s="229" t="s">
        <v>238</v>
      </c>
    </row>
    <row r="2638" spans="2:65" s="1" customFormat="1" ht="22.5" customHeight="1">
      <c r="B2638" s="35"/>
      <c r="C2638" s="194" t="s">
        <v>2556</v>
      </c>
      <c r="D2638" s="194" t="s">
        <v>240</v>
      </c>
      <c r="E2638" s="195" t="s">
        <v>2557</v>
      </c>
      <c r="F2638" s="196" t="s">
        <v>2558</v>
      </c>
      <c r="G2638" s="197" t="s">
        <v>651</v>
      </c>
      <c r="H2638" s="198">
        <v>50</v>
      </c>
      <c r="I2638" s="199"/>
      <c r="J2638" s="200">
        <f>ROUND(I2638*H2638,2)</f>
        <v>0</v>
      </c>
      <c r="K2638" s="196" t="s">
        <v>244</v>
      </c>
      <c r="L2638" s="55"/>
      <c r="M2638" s="201" t="s">
        <v>20</v>
      </c>
      <c r="N2638" s="202" t="s">
        <v>44</v>
      </c>
      <c r="O2638" s="36"/>
      <c r="P2638" s="203">
        <f>O2638*H2638</f>
        <v>0</v>
      </c>
      <c r="Q2638" s="203">
        <v>0</v>
      </c>
      <c r="R2638" s="203">
        <f>Q2638*H2638</f>
        <v>0</v>
      </c>
      <c r="S2638" s="203">
        <v>1E-3</v>
      </c>
      <c r="T2638" s="204">
        <f>S2638*H2638</f>
        <v>0.05</v>
      </c>
      <c r="AR2638" s="18" t="s">
        <v>245</v>
      </c>
      <c r="AT2638" s="18" t="s">
        <v>240</v>
      </c>
      <c r="AU2638" s="18" t="s">
        <v>261</v>
      </c>
      <c r="AY2638" s="18" t="s">
        <v>238</v>
      </c>
      <c r="BE2638" s="205">
        <f>IF(N2638="základní",J2638,0)</f>
        <v>0</v>
      </c>
      <c r="BF2638" s="205">
        <f>IF(N2638="snížená",J2638,0)</f>
        <v>0</v>
      </c>
      <c r="BG2638" s="205">
        <f>IF(N2638="zákl. přenesená",J2638,0)</f>
        <v>0</v>
      </c>
      <c r="BH2638" s="205">
        <f>IF(N2638="sníž. přenesená",J2638,0)</f>
        <v>0</v>
      </c>
      <c r="BI2638" s="205">
        <f>IF(N2638="nulová",J2638,0)</f>
        <v>0</v>
      </c>
      <c r="BJ2638" s="18" t="s">
        <v>22</v>
      </c>
      <c r="BK2638" s="205">
        <f>ROUND(I2638*H2638,2)</f>
        <v>0</v>
      </c>
      <c r="BL2638" s="18" t="s">
        <v>245</v>
      </c>
      <c r="BM2638" s="18" t="s">
        <v>2559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2532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2533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2" customFormat="1" ht="13.5">
      <c r="B2641" s="206"/>
      <c r="C2641" s="207"/>
      <c r="D2641" s="208" t="s">
        <v>247</v>
      </c>
      <c r="E2641" s="209" t="s">
        <v>20</v>
      </c>
      <c r="F2641" s="210" t="s">
        <v>249</v>
      </c>
      <c r="G2641" s="207"/>
      <c r="H2641" s="211" t="s">
        <v>20</v>
      </c>
      <c r="I2641" s="212"/>
      <c r="J2641" s="207"/>
      <c r="K2641" s="207"/>
      <c r="L2641" s="213"/>
      <c r="M2641" s="214"/>
      <c r="N2641" s="215"/>
      <c r="O2641" s="215"/>
      <c r="P2641" s="215"/>
      <c r="Q2641" s="215"/>
      <c r="R2641" s="215"/>
      <c r="S2641" s="215"/>
      <c r="T2641" s="216"/>
      <c r="AT2641" s="217" t="s">
        <v>247</v>
      </c>
      <c r="AU2641" s="217" t="s">
        <v>261</v>
      </c>
      <c r="AV2641" s="12" t="s">
        <v>22</v>
      </c>
      <c r="AW2641" s="12" t="s">
        <v>37</v>
      </c>
      <c r="AX2641" s="12" t="s">
        <v>73</v>
      </c>
      <c r="AY2641" s="217" t="s">
        <v>238</v>
      </c>
    </row>
    <row r="2642" spans="2:65" s="12" customFormat="1" ht="13.5">
      <c r="B2642" s="206"/>
      <c r="C2642" s="207"/>
      <c r="D2642" s="208" t="s">
        <v>247</v>
      </c>
      <c r="E2642" s="209" t="s">
        <v>20</v>
      </c>
      <c r="F2642" s="210" t="s">
        <v>2534</v>
      </c>
      <c r="G2642" s="207"/>
      <c r="H2642" s="211" t="s">
        <v>20</v>
      </c>
      <c r="I2642" s="212"/>
      <c r="J2642" s="207"/>
      <c r="K2642" s="207"/>
      <c r="L2642" s="213"/>
      <c r="M2642" s="214"/>
      <c r="N2642" s="215"/>
      <c r="O2642" s="215"/>
      <c r="P2642" s="215"/>
      <c r="Q2642" s="215"/>
      <c r="R2642" s="215"/>
      <c r="S2642" s="215"/>
      <c r="T2642" s="216"/>
      <c r="AT2642" s="217" t="s">
        <v>247</v>
      </c>
      <c r="AU2642" s="217" t="s">
        <v>261</v>
      </c>
      <c r="AV2642" s="12" t="s">
        <v>22</v>
      </c>
      <c r="AW2642" s="12" t="s">
        <v>37</v>
      </c>
      <c r="AX2642" s="12" t="s">
        <v>73</v>
      </c>
      <c r="AY2642" s="217" t="s">
        <v>238</v>
      </c>
    </row>
    <row r="2643" spans="2:65" s="13" customFormat="1" ht="13.5">
      <c r="B2643" s="218"/>
      <c r="C2643" s="219"/>
      <c r="D2643" s="220" t="s">
        <v>247</v>
      </c>
      <c r="E2643" s="221" t="s">
        <v>20</v>
      </c>
      <c r="F2643" s="222" t="s">
        <v>642</v>
      </c>
      <c r="G2643" s="219"/>
      <c r="H2643" s="223">
        <v>50</v>
      </c>
      <c r="I2643" s="224"/>
      <c r="J2643" s="219"/>
      <c r="K2643" s="219"/>
      <c r="L2643" s="225"/>
      <c r="M2643" s="226"/>
      <c r="N2643" s="227"/>
      <c r="O2643" s="227"/>
      <c r="P2643" s="227"/>
      <c r="Q2643" s="227"/>
      <c r="R2643" s="227"/>
      <c r="S2643" s="227"/>
      <c r="T2643" s="228"/>
      <c r="AT2643" s="229" t="s">
        <v>247</v>
      </c>
      <c r="AU2643" s="229" t="s">
        <v>261</v>
      </c>
      <c r="AV2643" s="13" t="s">
        <v>81</v>
      </c>
      <c r="AW2643" s="13" t="s">
        <v>37</v>
      </c>
      <c r="AX2643" s="13" t="s">
        <v>73</v>
      </c>
      <c r="AY2643" s="229" t="s">
        <v>238</v>
      </c>
    </row>
    <row r="2644" spans="2:65" s="1" customFormat="1" ht="22.5" customHeight="1">
      <c r="B2644" s="35"/>
      <c r="C2644" s="194" t="s">
        <v>2560</v>
      </c>
      <c r="D2644" s="194" t="s">
        <v>240</v>
      </c>
      <c r="E2644" s="195" t="s">
        <v>2561</v>
      </c>
      <c r="F2644" s="196" t="s">
        <v>2562</v>
      </c>
      <c r="G2644" s="197" t="s">
        <v>517</v>
      </c>
      <c r="H2644" s="198">
        <v>240</v>
      </c>
      <c r="I2644" s="199"/>
      <c r="J2644" s="200">
        <f>ROUND(I2644*H2644,2)</f>
        <v>0</v>
      </c>
      <c r="K2644" s="196" t="s">
        <v>244</v>
      </c>
      <c r="L2644" s="55"/>
      <c r="M2644" s="201" t="s">
        <v>20</v>
      </c>
      <c r="N2644" s="202" t="s">
        <v>44</v>
      </c>
      <c r="O2644" s="36"/>
      <c r="P2644" s="203">
        <f>O2644*H2644</f>
        <v>0</v>
      </c>
      <c r="Q2644" s="203">
        <v>0</v>
      </c>
      <c r="R2644" s="203">
        <f>Q2644*H2644</f>
        <v>0</v>
      </c>
      <c r="S2644" s="203">
        <v>8.9999999999999993E-3</v>
      </c>
      <c r="T2644" s="204">
        <f>S2644*H2644</f>
        <v>2.1599999999999997</v>
      </c>
      <c r="AR2644" s="18" t="s">
        <v>245</v>
      </c>
      <c r="AT2644" s="18" t="s">
        <v>240</v>
      </c>
      <c r="AU2644" s="18" t="s">
        <v>261</v>
      </c>
      <c r="AY2644" s="18" t="s">
        <v>238</v>
      </c>
      <c r="BE2644" s="205">
        <f>IF(N2644="základní",J2644,0)</f>
        <v>0</v>
      </c>
      <c r="BF2644" s="205">
        <f>IF(N2644="snížená",J2644,0)</f>
        <v>0</v>
      </c>
      <c r="BG2644" s="205">
        <f>IF(N2644="zákl. přenesená",J2644,0)</f>
        <v>0</v>
      </c>
      <c r="BH2644" s="205">
        <f>IF(N2644="sníž. přenesená",J2644,0)</f>
        <v>0</v>
      </c>
      <c r="BI2644" s="205">
        <f>IF(N2644="nulová",J2644,0)</f>
        <v>0</v>
      </c>
      <c r="BJ2644" s="18" t="s">
        <v>22</v>
      </c>
      <c r="BK2644" s="205">
        <f>ROUND(I2644*H2644,2)</f>
        <v>0</v>
      </c>
      <c r="BL2644" s="18" t="s">
        <v>245</v>
      </c>
      <c r="BM2644" s="18" t="s">
        <v>2563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2532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2" customFormat="1" ht="13.5">
      <c r="B2646" s="206"/>
      <c r="C2646" s="207"/>
      <c r="D2646" s="208" t="s">
        <v>247</v>
      </c>
      <c r="E2646" s="209" t="s">
        <v>20</v>
      </c>
      <c r="F2646" s="210" t="s">
        <v>2533</v>
      </c>
      <c r="G2646" s="207"/>
      <c r="H2646" s="211" t="s">
        <v>20</v>
      </c>
      <c r="I2646" s="212"/>
      <c r="J2646" s="207"/>
      <c r="K2646" s="207"/>
      <c r="L2646" s="213"/>
      <c r="M2646" s="214"/>
      <c r="N2646" s="215"/>
      <c r="O2646" s="215"/>
      <c r="P2646" s="215"/>
      <c r="Q2646" s="215"/>
      <c r="R2646" s="215"/>
      <c r="S2646" s="215"/>
      <c r="T2646" s="216"/>
      <c r="AT2646" s="217" t="s">
        <v>247</v>
      </c>
      <c r="AU2646" s="217" t="s">
        <v>261</v>
      </c>
      <c r="AV2646" s="12" t="s">
        <v>22</v>
      </c>
      <c r="AW2646" s="12" t="s">
        <v>37</v>
      </c>
      <c r="AX2646" s="12" t="s">
        <v>73</v>
      </c>
      <c r="AY2646" s="217" t="s">
        <v>238</v>
      </c>
    </row>
    <row r="2647" spans="2:65" s="12" customFormat="1" ht="13.5">
      <c r="B2647" s="206"/>
      <c r="C2647" s="207"/>
      <c r="D2647" s="208" t="s">
        <v>247</v>
      </c>
      <c r="E2647" s="209" t="s">
        <v>20</v>
      </c>
      <c r="F2647" s="210" t="s">
        <v>249</v>
      </c>
      <c r="G2647" s="207"/>
      <c r="H2647" s="211" t="s">
        <v>20</v>
      </c>
      <c r="I2647" s="212"/>
      <c r="J2647" s="207"/>
      <c r="K2647" s="207"/>
      <c r="L2647" s="213"/>
      <c r="M2647" s="214"/>
      <c r="N2647" s="215"/>
      <c r="O2647" s="215"/>
      <c r="P2647" s="215"/>
      <c r="Q2647" s="215"/>
      <c r="R2647" s="215"/>
      <c r="S2647" s="215"/>
      <c r="T2647" s="216"/>
      <c r="AT2647" s="217" t="s">
        <v>247</v>
      </c>
      <c r="AU2647" s="217" t="s">
        <v>261</v>
      </c>
      <c r="AV2647" s="12" t="s">
        <v>22</v>
      </c>
      <c r="AW2647" s="12" t="s">
        <v>37</v>
      </c>
      <c r="AX2647" s="12" t="s">
        <v>73</v>
      </c>
      <c r="AY2647" s="217" t="s">
        <v>238</v>
      </c>
    </row>
    <row r="2648" spans="2:65" s="12" customFormat="1" ht="13.5">
      <c r="B2648" s="206"/>
      <c r="C2648" s="207"/>
      <c r="D2648" s="208" t="s">
        <v>247</v>
      </c>
      <c r="E2648" s="209" t="s">
        <v>20</v>
      </c>
      <c r="F2648" s="210" t="s">
        <v>2534</v>
      </c>
      <c r="G2648" s="207"/>
      <c r="H2648" s="211" t="s">
        <v>20</v>
      </c>
      <c r="I2648" s="212"/>
      <c r="J2648" s="207"/>
      <c r="K2648" s="207"/>
      <c r="L2648" s="213"/>
      <c r="M2648" s="214"/>
      <c r="N2648" s="215"/>
      <c r="O2648" s="215"/>
      <c r="P2648" s="215"/>
      <c r="Q2648" s="215"/>
      <c r="R2648" s="215"/>
      <c r="S2648" s="215"/>
      <c r="T2648" s="216"/>
      <c r="AT2648" s="217" t="s">
        <v>247</v>
      </c>
      <c r="AU2648" s="217" t="s">
        <v>261</v>
      </c>
      <c r="AV2648" s="12" t="s">
        <v>22</v>
      </c>
      <c r="AW2648" s="12" t="s">
        <v>37</v>
      </c>
      <c r="AX2648" s="12" t="s">
        <v>73</v>
      </c>
      <c r="AY2648" s="217" t="s">
        <v>238</v>
      </c>
    </row>
    <row r="2649" spans="2:65" s="13" customFormat="1" ht="13.5">
      <c r="B2649" s="218"/>
      <c r="C2649" s="219"/>
      <c r="D2649" s="208" t="s">
        <v>247</v>
      </c>
      <c r="E2649" s="230" t="s">
        <v>20</v>
      </c>
      <c r="F2649" s="231" t="s">
        <v>2564</v>
      </c>
      <c r="G2649" s="219"/>
      <c r="H2649" s="232">
        <v>50</v>
      </c>
      <c r="I2649" s="224"/>
      <c r="J2649" s="219"/>
      <c r="K2649" s="219"/>
      <c r="L2649" s="225"/>
      <c r="M2649" s="226"/>
      <c r="N2649" s="227"/>
      <c r="O2649" s="227"/>
      <c r="P2649" s="227"/>
      <c r="Q2649" s="227"/>
      <c r="R2649" s="227"/>
      <c r="S2649" s="227"/>
      <c r="T2649" s="228"/>
      <c r="AT2649" s="229" t="s">
        <v>247</v>
      </c>
      <c r="AU2649" s="229" t="s">
        <v>261</v>
      </c>
      <c r="AV2649" s="13" t="s">
        <v>81</v>
      </c>
      <c r="AW2649" s="13" t="s">
        <v>37</v>
      </c>
      <c r="AX2649" s="13" t="s">
        <v>73</v>
      </c>
      <c r="AY2649" s="229" t="s">
        <v>238</v>
      </c>
    </row>
    <row r="2650" spans="2:65" s="13" customFormat="1" ht="13.5">
      <c r="B2650" s="218"/>
      <c r="C2650" s="219"/>
      <c r="D2650" s="220" t="s">
        <v>247</v>
      </c>
      <c r="E2650" s="221" t="s">
        <v>20</v>
      </c>
      <c r="F2650" s="222" t="s">
        <v>2565</v>
      </c>
      <c r="G2650" s="219"/>
      <c r="H2650" s="223">
        <v>190</v>
      </c>
      <c r="I2650" s="224"/>
      <c r="J2650" s="219"/>
      <c r="K2650" s="219"/>
      <c r="L2650" s="225"/>
      <c r="M2650" s="226"/>
      <c r="N2650" s="227"/>
      <c r="O2650" s="227"/>
      <c r="P2650" s="227"/>
      <c r="Q2650" s="227"/>
      <c r="R2650" s="227"/>
      <c r="S2650" s="227"/>
      <c r="T2650" s="228"/>
      <c r="AT2650" s="229" t="s">
        <v>247</v>
      </c>
      <c r="AU2650" s="229" t="s">
        <v>261</v>
      </c>
      <c r="AV2650" s="13" t="s">
        <v>81</v>
      </c>
      <c r="AW2650" s="13" t="s">
        <v>37</v>
      </c>
      <c r="AX2650" s="13" t="s">
        <v>73</v>
      </c>
      <c r="AY2650" s="229" t="s">
        <v>238</v>
      </c>
    </row>
    <row r="2651" spans="2:65" s="1" customFormat="1" ht="22.5" customHeight="1">
      <c r="B2651" s="35"/>
      <c r="C2651" s="194" t="s">
        <v>2566</v>
      </c>
      <c r="D2651" s="194" t="s">
        <v>240</v>
      </c>
      <c r="E2651" s="195" t="s">
        <v>2567</v>
      </c>
      <c r="F2651" s="196" t="s">
        <v>2568</v>
      </c>
      <c r="G2651" s="197" t="s">
        <v>517</v>
      </c>
      <c r="H2651" s="198">
        <v>240</v>
      </c>
      <c r="I2651" s="199"/>
      <c r="J2651" s="200">
        <f>ROUND(I2651*H2651,2)</f>
        <v>0</v>
      </c>
      <c r="K2651" s="196" t="s">
        <v>244</v>
      </c>
      <c r="L2651" s="55"/>
      <c r="M2651" s="201" t="s">
        <v>20</v>
      </c>
      <c r="N2651" s="202" t="s">
        <v>44</v>
      </c>
      <c r="O2651" s="36"/>
      <c r="P2651" s="203">
        <f>O2651*H2651</f>
        <v>0</v>
      </c>
      <c r="Q2651" s="203">
        <v>0</v>
      </c>
      <c r="R2651" s="203">
        <f>Q2651*H2651</f>
        <v>0</v>
      </c>
      <c r="S2651" s="203">
        <v>8.9999999999999993E-3</v>
      </c>
      <c r="T2651" s="204">
        <f>S2651*H2651</f>
        <v>2.1599999999999997</v>
      </c>
      <c r="AR2651" s="18" t="s">
        <v>245</v>
      </c>
      <c r="AT2651" s="18" t="s">
        <v>240</v>
      </c>
      <c r="AU2651" s="18" t="s">
        <v>261</v>
      </c>
      <c r="AY2651" s="18" t="s">
        <v>238</v>
      </c>
      <c r="BE2651" s="205">
        <f>IF(N2651="základní",J2651,0)</f>
        <v>0</v>
      </c>
      <c r="BF2651" s="205">
        <f>IF(N2651="snížená",J2651,0)</f>
        <v>0</v>
      </c>
      <c r="BG2651" s="205">
        <f>IF(N2651="zákl. přenesená",J2651,0)</f>
        <v>0</v>
      </c>
      <c r="BH2651" s="205">
        <f>IF(N2651="sníž. přenesená",J2651,0)</f>
        <v>0</v>
      </c>
      <c r="BI2651" s="205">
        <f>IF(N2651="nulová",J2651,0)</f>
        <v>0</v>
      </c>
      <c r="BJ2651" s="18" t="s">
        <v>22</v>
      </c>
      <c r="BK2651" s="205">
        <f>ROUND(I2651*H2651,2)</f>
        <v>0</v>
      </c>
      <c r="BL2651" s="18" t="s">
        <v>245</v>
      </c>
      <c r="BM2651" s="18" t="s">
        <v>2569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2532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2" customFormat="1" ht="13.5">
      <c r="B2653" s="206"/>
      <c r="C2653" s="207"/>
      <c r="D2653" s="208" t="s">
        <v>247</v>
      </c>
      <c r="E2653" s="209" t="s">
        <v>20</v>
      </c>
      <c r="F2653" s="210" t="s">
        <v>2533</v>
      </c>
      <c r="G2653" s="207"/>
      <c r="H2653" s="211" t="s">
        <v>20</v>
      </c>
      <c r="I2653" s="212"/>
      <c r="J2653" s="207"/>
      <c r="K2653" s="207"/>
      <c r="L2653" s="213"/>
      <c r="M2653" s="214"/>
      <c r="N2653" s="215"/>
      <c r="O2653" s="215"/>
      <c r="P2653" s="215"/>
      <c r="Q2653" s="215"/>
      <c r="R2653" s="215"/>
      <c r="S2653" s="215"/>
      <c r="T2653" s="216"/>
      <c r="AT2653" s="217" t="s">
        <v>247</v>
      </c>
      <c r="AU2653" s="217" t="s">
        <v>261</v>
      </c>
      <c r="AV2653" s="12" t="s">
        <v>22</v>
      </c>
      <c r="AW2653" s="12" t="s">
        <v>37</v>
      </c>
      <c r="AX2653" s="12" t="s">
        <v>73</v>
      </c>
      <c r="AY2653" s="217" t="s">
        <v>238</v>
      </c>
    </row>
    <row r="2654" spans="2:65" s="12" customFormat="1" ht="13.5">
      <c r="B2654" s="206"/>
      <c r="C2654" s="207"/>
      <c r="D2654" s="208" t="s">
        <v>247</v>
      </c>
      <c r="E2654" s="209" t="s">
        <v>20</v>
      </c>
      <c r="F2654" s="210" t="s">
        <v>249</v>
      </c>
      <c r="G2654" s="207"/>
      <c r="H2654" s="211" t="s">
        <v>20</v>
      </c>
      <c r="I2654" s="212"/>
      <c r="J2654" s="207"/>
      <c r="K2654" s="207"/>
      <c r="L2654" s="213"/>
      <c r="M2654" s="214"/>
      <c r="N2654" s="215"/>
      <c r="O2654" s="215"/>
      <c r="P2654" s="215"/>
      <c r="Q2654" s="215"/>
      <c r="R2654" s="215"/>
      <c r="S2654" s="215"/>
      <c r="T2654" s="216"/>
      <c r="AT2654" s="217" t="s">
        <v>247</v>
      </c>
      <c r="AU2654" s="217" t="s">
        <v>261</v>
      </c>
      <c r="AV2654" s="12" t="s">
        <v>22</v>
      </c>
      <c r="AW2654" s="12" t="s">
        <v>37</v>
      </c>
      <c r="AX2654" s="12" t="s">
        <v>73</v>
      </c>
      <c r="AY2654" s="217" t="s">
        <v>238</v>
      </c>
    </row>
    <row r="2655" spans="2:65" s="12" customFormat="1" ht="13.5">
      <c r="B2655" s="206"/>
      <c r="C2655" s="207"/>
      <c r="D2655" s="208" t="s">
        <v>247</v>
      </c>
      <c r="E2655" s="209" t="s">
        <v>20</v>
      </c>
      <c r="F2655" s="210" t="s">
        <v>2570</v>
      </c>
      <c r="G2655" s="207"/>
      <c r="H2655" s="211" t="s">
        <v>20</v>
      </c>
      <c r="I2655" s="212"/>
      <c r="J2655" s="207"/>
      <c r="K2655" s="207"/>
      <c r="L2655" s="213"/>
      <c r="M2655" s="214"/>
      <c r="N2655" s="215"/>
      <c r="O2655" s="215"/>
      <c r="P2655" s="215"/>
      <c r="Q2655" s="215"/>
      <c r="R2655" s="215"/>
      <c r="S2655" s="215"/>
      <c r="T2655" s="216"/>
      <c r="AT2655" s="217" t="s">
        <v>247</v>
      </c>
      <c r="AU2655" s="217" t="s">
        <v>261</v>
      </c>
      <c r="AV2655" s="12" t="s">
        <v>22</v>
      </c>
      <c r="AW2655" s="12" t="s">
        <v>37</v>
      </c>
      <c r="AX2655" s="12" t="s">
        <v>73</v>
      </c>
      <c r="AY2655" s="217" t="s">
        <v>238</v>
      </c>
    </row>
    <row r="2656" spans="2:65" s="13" customFormat="1" ht="13.5">
      <c r="B2656" s="218"/>
      <c r="C2656" s="219"/>
      <c r="D2656" s="208" t="s">
        <v>247</v>
      </c>
      <c r="E2656" s="230" t="s">
        <v>20</v>
      </c>
      <c r="F2656" s="231" t="s">
        <v>2571</v>
      </c>
      <c r="G2656" s="219"/>
      <c r="H2656" s="232">
        <v>90</v>
      </c>
      <c r="I2656" s="224"/>
      <c r="J2656" s="219"/>
      <c r="K2656" s="219"/>
      <c r="L2656" s="225"/>
      <c r="M2656" s="226"/>
      <c r="N2656" s="227"/>
      <c r="O2656" s="227"/>
      <c r="P2656" s="227"/>
      <c r="Q2656" s="227"/>
      <c r="R2656" s="227"/>
      <c r="S2656" s="227"/>
      <c r="T2656" s="228"/>
      <c r="AT2656" s="229" t="s">
        <v>247</v>
      </c>
      <c r="AU2656" s="229" t="s">
        <v>261</v>
      </c>
      <c r="AV2656" s="13" t="s">
        <v>81</v>
      </c>
      <c r="AW2656" s="13" t="s">
        <v>37</v>
      </c>
      <c r="AX2656" s="13" t="s">
        <v>73</v>
      </c>
      <c r="AY2656" s="229" t="s">
        <v>238</v>
      </c>
    </row>
    <row r="2657" spans="2:65" s="13" customFormat="1" ht="13.5">
      <c r="B2657" s="218"/>
      <c r="C2657" s="219"/>
      <c r="D2657" s="220" t="s">
        <v>247</v>
      </c>
      <c r="E2657" s="221" t="s">
        <v>20</v>
      </c>
      <c r="F2657" s="222" t="s">
        <v>2572</v>
      </c>
      <c r="G2657" s="219"/>
      <c r="H2657" s="223">
        <v>150</v>
      </c>
      <c r="I2657" s="224"/>
      <c r="J2657" s="219"/>
      <c r="K2657" s="219"/>
      <c r="L2657" s="225"/>
      <c r="M2657" s="226"/>
      <c r="N2657" s="227"/>
      <c r="O2657" s="227"/>
      <c r="P2657" s="227"/>
      <c r="Q2657" s="227"/>
      <c r="R2657" s="227"/>
      <c r="S2657" s="227"/>
      <c r="T2657" s="228"/>
      <c r="AT2657" s="229" t="s">
        <v>247</v>
      </c>
      <c r="AU2657" s="229" t="s">
        <v>261</v>
      </c>
      <c r="AV2657" s="13" t="s">
        <v>81</v>
      </c>
      <c r="AW2657" s="13" t="s">
        <v>37</v>
      </c>
      <c r="AX2657" s="13" t="s">
        <v>73</v>
      </c>
      <c r="AY2657" s="229" t="s">
        <v>238</v>
      </c>
    </row>
    <row r="2658" spans="2:65" s="1" customFormat="1" ht="22.5" customHeight="1">
      <c r="B2658" s="35"/>
      <c r="C2658" s="194" t="s">
        <v>2573</v>
      </c>
      <c r="D2658" s="194" t="s">
        <v>240</v>
      </c>
      <c r="E2658" s="195" t="s">
        <v>2574</v>
      </c>
      <c r="F2658" s="196" t="s">
        <v>2575</v>
      </c>
      <c r="G2658" s="197" t="s">
        <v>517</v>
      </c>
      <c r="H2658" s="198">
        <v>100</v>
      </c>
      <c r="I2658" s="199"/>
      <c r="J2658" s="200">
        <f>ROUND(I2658*H2658,2)</f>
        <v>0</v>
      </c>
      <c r="K2658" s="196" t="s">
        <v>244</v>
      </c>
      <c r="L2658" s="55"/>
      <c r="M2658" s="201" t="s">
        <v>20</v>
      </c>
      <c r="N2658" s="202" t="s">
        <v>44</v>
      </c>
      <c r="O2658" s="36"/>
      <c r="P2658" s="203">
        <f>O2658*H2658</f>
        <v>0</v>
      </c>
      <c r="Q2658" s="203">
        <v>0</v>
      </c>
      <c r="R2658" s="203">
        <f>Q2658*H2658</f>
        <v>0</v>
      </c>
      <c r="S2658" s="203">
        <v>1.7999999999999999E-2</v>
      </c>
      <c r="T2658" s="204">
        <f>S2658*H2658</f>
        <v>1.7999999999999998</v>
      </c>
      <c r="AR2658" s="18" t="s">
        <v>245</v>
      </c>
      <c r="AT2658" s="18" t="s">
        <v>240</v>
      </c>
      <c r="AU2658" s="18" t="s">
        <v>261</v>
      </c>
      <c r="AY2658" s="18" t="s">
        <v>238</v>
      </c>
      <c r="BE2658" s="205">
        <f>IF(N2658="základní",J2658,0)</f>
        <v>0</v>
      </c>
      <c r="BF2658" s="205">
        <f>IF(N2658="snížená",J2658,0)</f>
        <v>0</v>
      </c>
      <c r="BG2658" s="205">
        <f>IF(N2658="zákl. přenesená",J2658,0)</f>
        <v>0</v>
      </c>
      <c r="BH2658" s="205">
        <f>IF(N2658="sníž. přenesená",J2658,0)</f>
        <v>0</v>
      </c>
      <c r="BI2658" s="205">
        <f>IF(N2658="nulová",J2658,0)</f>
        <v>0</v>
      </c>
      <c r="BJ2658" s="18" t="s">
        <v>22</v>
      </c>
      <c r="BK2658" s="205">
        <f>ROUND(I2658*H2658,2)</f>
        <v>0</v>
      </c>
      <c r="BL2658" s="18" t="s">
        <v>245</v>
      </c>
      <c r="BM2658" s="18" t="s">
        <v>2576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2532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2" customFormat="1" ht="13.5">
      <c r="B2660" s="206"/>
      <c r="C2660" s="207"/>
      <c r="D2660" s="208" t="s">
        <v>247</v>
      </c>
      <c r="E2660" s="209" t="s">
        <v>20</v>
      </c>
      <c r="F2660" s="210" t="s">
        <v>2533</v>
      </c>
      <c r="G2660" s="207"/>
      <c r="H2660" s="211" t="s">
        <v>20</v>
      </c>
      <c r="I2660" s="212"/>
      <c r="J2660" s="207"/>
      <c r="K2660" s="207"/>
      <c r="L2660" s="213"/>
      <c r="M2660" s="214"/>
      <c r="N2660" s="215"/>
      <c r="O2660" s="215"/>
      <c r="P2660" s="215"/>
      <c r="Q2660" s="215"/>
      <c r="R2660" s="215"/>
      <c r="S2660" s="215"/>
      <c r="T2660" s="216"/>
      <c r="AT2660" s="217" t="s">
        <v>247</v>
      </c>
      <c r="AU2660" s="217" t="s">
        <v>261</v>
      </c>
      <c r="AV2660" s="12" t="s">
        <v>22</v>
      </c>
      <c r="AW2660" s="12" t="s">
        <v>37</v>
      </c>
      <c r="AX2660" s="12" t="s">
        <v>73</v>
      </c>
      <c r="AY2660" s="217" t="s">
        <v>238</v>
      </c>
    </row>
    <row r="2661" spans="2:65" s="12" customFormat="1" ht="13.5">
      <c r="B2661" s="206"/>
      <c r="C2661" s="207"/>
      <c r="D2661" s="208" t="s">
        <v>247</v>
      </c>
      <c r="E2661" s="209" t="s">
        <v>20</v>
      </c>
      <c r="F2661" s="210" t="s">
        <v>249</v>
      </c>
      <c r="G2661" s="207"/>
      <c r="H2661" s="211" t="s">
        <v>20</v>
      </c>
      <c r="I2661" s="212"/>
      <c r="J2661" s="207"/>
      <c r="K2661" s="207"/>
      <c r="L2661" s="213"/>
      <c r="M2661" s="214"/>
      <c r="N2661" s="215"/>
      <c r="O2661" s="215"/>
      <c r="P2661" s="215"/>
      <c r="Q2661" s="215"/>
      <c r="R2661" s="215"/>
      <c r="S2661" s="215"/>
      <c r="T2661" s="216"/>
      <c r="AT2661" s="217" t="s">
        <v>247</v>
      </c>
      <c r="AU2661" s="217" t="s">
        <v>261</v>
      </c>
      <c r="AV2661" s="12" t="s">
        <v>22</v>
      </c>
      <c r="AW2661" s="12" t="s">
        <v>37</v>
      </c>
      <c r="AX2661" s="12" t="s">
        <v>73</v>
      </c>
      <c r="AY2661" s="217" t="s">
        <v>238</v>
      </c>
    </row>
    <row r="2662" spans="2:65" s="12" customFormat="1" ht="13.5">
      <c r="B2662" s="206"/>
      <c r="C2662" s="207"/>
      <c r="D2662" s="208" t="s">
        <v>247</v>
      </c>
      <c r="E2662" s="209" t="s">
        <v>20</v>
      </c>
      <c r="F2662" s="210" t="s">
        <v>2570</v>
      </c>
      <c r="G2662" s="207"/>
      <c r="H2662" s="211" t="s">
        <v>20</v>
      </c>
      <c r="I2662" s="212"/>
      <c r="J2662" s="207"/>
      <c r="K2662" s="207"/>
      <c r="L2662" s="213"/>
      <c r="M2662" s="214"/>
      <c r="N2662" s="215"/>
      <c r="O2662" s="215"/>
      <c r="P2662" s="215"/>
      <c r="Q2662" s="215"/>
      <c r="R2662" s="215"/>
      <c r="S2662" s="215"/>
      <c r="T2662" s="216"/>
      <c r="AT2662" s="217" t="s">
        <v>247</v>
      </c>
      <c r="AU2662" s="217" t="s">
        <v>261</v>
      </c>
      <c r="AV2662" s="12" t="s">
        <v>22</v>
      </c>
      <c r="AW2662" s="12" t="s">
        <v>37</v>
      </c>
      <c r="AX2662" s="12" t="s">
        <v>73</v>
      </c>
      <c r="AY2662" s="217" t="s">
        <v>238</v>
      </c>
    </row>
    <row r="2663" spans="2:65" s="13" customFormat="1" ht="13.5">
      <c r="B2663" s="218"/>
      <c r="C2663" s="219"/>
      <c r="D2663" s="208" t="s">
        <v>247</v>
      </c>
      <c r="E2663" s="230" t="s">
        <v>20</v>
      </c>
      <c r="F2663" s="231" t="s">
        <v>2577</v>
      </c>
      <c r="G2663" s="219"/>
      <c r="H2663" s="232">
        <v>50</v>
      </c>
      <c r="I2663" s="224"/>
      <c r="J2663" s="219"/>
      <c r="K2663" s="219"/>
      <c r="L2663" s="225"/>
      <c r="M2663" s="226"/>
      <c r="N2663" s="227"/>
      <c r="O2663" s="227"/>
      <c r="P2663" s="227"/>
      <c r="Q2663" s="227"/>
      <c r="R2663" s="227"/>
      <c r="S2663" s="227"/>
      <c r="T2663" s="228"/>
      <c r="AT2663" s="229" t="s">
        <v>247</v>
      </c>
      <c r="AU2663" s="229" t="s">
        <v>261</v>
      </c>
      <c r="AV2663" s="13" t="s">
        <v>81</v>
      </c>
      <c r="AW2663" s="13" t="s">
        <v>37</v>
      </c>
      <c r="AX2663" s="13" t="s">
        <v>73</v>
      </c>
      <c r="AY2663" s="229" t="s">
        <v>238</v>
      </c>
    </row>
    <row r="2664" spans="2:65" s="13" customFormat="1" ht="13.5">
      <c r="B2664" s="218"/>
      <c r="C2664" s="219"/>
      <c r="D2664" s="220" t="s">
        <v>247</v>
      </c>
      <c r="E2664" s="221" t="s">
        <v>20</v>
      </c>
      <c r="F2664" s="222" t="s">
        <v>2578</v>
      </c>
      <c r="G2664" s="219"/>
      <c r="H2664" s="223">
        <v>50</v>
      </c>
      <c r="I2664" s="224"/>
      <c r="J2664" s="219"/>
      <c r="K2664" s="219"/>
      <c r="L2664" s="225"/>
      <c r="M2664" s="226"/>
      <c r="N2664" s="227"/>
      <c r="O2664" s="227"/>
      <c r="P2664" s="227"/>
      <c r="Q2664" s="227"/>
      <c r="R2664" s="227"/>
      <c r="S2664" s="227"/>
      <c r="T2664" s="228"/>
      <c r="AT2664" s="229" t="s">
        <v>247</v>
      </c>
      <c r="AU2664" s="229" t="s">
        <v>261</v>
      </c>
      <c r="AV2664" s="13" t="s">
        <v>81</v>
      </c>
      <c r="AW2664" s="13" t="s">
        <v>37</v>
      </c>
      <c r="AX2664" s="13" t="s">
        <v>73</v>
      </c>
      <c r="AY2664" s="229" t="s">
        <v>238</v>
      </c>
    </row>
    <row r="2665" spans="2:65" s="1" customFormat="1" ht="22.5" customHeight="1">
      <c r="B2665" s="35"/>
      <c r="C2665" s="194" t="s">
        <v>2579</v>
      </c>
      <c r="D2665" s="194" t="s">
        <v>240</v>
      </c>
      <c r="E2665" s="195" t="s">
        <v>2580</v>
      </c>
      <c r="F2665" s="196" t="s">
        <v>2581</v>
      </c>
      <c r="G2665" s="197" t="s">
        <v>517</v>
      </c>
      <c r="H2665" s="198">
        <v>190</v>
      </c>
      <c r="I2665" s="199"/>
      <c r="J2665" s="200">
        <f>ROUND(I2665*H2665,2)</f>
        <v>0</v>
      </c>
      <c r="K2665" s="196" t="s">
        <v>244</v>
      </c>
      <c r="L2665" s="55"/>
      <c r="M2665" s="201" t="s">
        <v>20</v>
      </c>
      <c r="N2665" s="202" t="s">
        <v>44</v>
      </c>
      <c r="O2665" s="36"/>
      <c r="P2665" s="203">
        <f>O2665*H2665</f>
        <v>0</v>
      </c>
      <c r="Q2665" s="203">
        <v>0</v>
      </c>
      <c r="R2665" s="203">
        <f>Q2665*H2665</f>
        <v>0</v>
      </c>
      <c r="S2665" s="203">
        <v>2.7E-2</v>
      </c>
      <c r="T2665" s="204">
        <f>S2665*H2665</f>
        <v>5.13</v>
      </c>
      <c r="AR2665" s="18" t="s">
        <v>245</v>
      </c>
      <c r="AT2665" s="18" t="s">
        <v>240</v>
      </c>
      <c r="AU2665" s="18" t="s">
        <v>261</v>
      </c>
      <c r="AY2665" s="18" t="s">
        <v>238</v>
      </c>
      <c r="BE2665" s="205">
        <f>IF(N2665="základní",J2665,0)</f>
        <v>0</v>
      </c>
      <c r="BF2665" s="205">
        <f>IF(N2665="snížená",J2665,0)</f>
        <v>0</v>
      </c>
      <c r="BG2665" s="205">
        <f>IF(N2665="zákl. přenesená",J2665,0)</f>
        <v>0</v>
      </c>
      <c r="BH2665" s="205">
        <f>IF(N2665="sníž. přenesená",J2665,0)</f>
        <v>0</v>
      </c>
      <c r="BI2665" s="205">
        <f>IF(N2665="nulová",J2665,0)</f>
        <v>0</v>
      </c>
      <c r="BJ2665" s="18" t="s">
        <v>22</v>
      </c>
      <c r="BK2665" s="205">
        <f>ROUND(I2665*H2665,2)</f>
        <v>0</v>
      </c>
      <c r="BL2665" s="18" t="s">
        <v>245</v>
      </c>
      <c r="BM2665" s="18" t="s">
        <v>2582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2532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2" customFormat="1" ht="13.5">
      <c r="B2667" s="206"/>
      <c r="C2667" s="207"/>
      <c r="D2667" s="208" t="s">
        <v>247</v>
      </c>
      <c r="E2667" s="209" t="s">
        <v>20</v>
      </c>
      <c r="F2667" s="210" t="s">
        <v>2533</v>
      </c>
      <c r="G2667" s="207"/>
      <c r="H2667" s="211" t="s">
        <v>20</v>
      </c>
      <c r="I2667" s="212"/>
      <c r="J2667" s="207"/>
      <c r="K2667" s="207"/>
      <c r="L2667" s="213"/>
      <c r="M2667" s="214"/>
      <c r="N2667" s="215"/>
      <c r="O2667" s="215"/>
      <c r="P2667" s="215"/>
      <c r="Q2667" s="215"/>
      <c r="R2667" s="215"/>
      <c r="S2667" s="215"/>
      <c r="T2667" s="216"/>
      <c r="AT2667" s="217" t="s">
        <v>247</v>
      </c>
      <c r="AU2667" s="217" t="s">
        <v>261</v>
      </c>
      <c r="AV2667" s="12" t="s">
        <v>22</v>
      </c>
      <c r="AW2667" s="12" t="s">
        <v>37</v>
      </c>
      <c r="AX2667" s="12" t="s">
        <v>73</v>
      </c>
      <c r="AY2667" s="217" t="s">
        <v>238</v>
      </c>
    </row>
    <row r="2668" spans="2:65" s="12" customFormat="1" ht="13.5">
      <c r="B2668" s="206"/>
      <c r="C2668" s="207"/>
      <c r="D2668" s="208" t="s">
        <v>247</v>
      </c>
      <c r="E2668" s="209" t="s">
        <v>20</v>
      </c>
      <c r="F2668" s="210" t="s">
        <v>249</v>
      </c>
      <c r="G2668" s="207"/>
      <c r="H2668" s="211" t="s">
        <v>20</v>
      </c>
      <c r="I2668" s="212"/>
      <c r="J2668" s="207"/>
      <c r="K2668" s="207"/>
      <c r="L2668" s="213"/>
      <c r="M2668" s="214"/>
      <c r="N2668" s="215"/>
      <c r="O2668" s="215"/>
      <c r="P2668" s="215"/>
      <c r="Q2668" s="215"/>
      <c r="R2668" s="215"/>
      <c r="S2668" s="215"/>
      <c r="T2668" s="216"/>
      <c r="AT2668" s="217" t="s">
        <v>247</v>
      </c>
      <c r="AU2668" s="217" t="s">
        <v>261</v>
      </c>
      <c r="AV2668" s="12" t="s">
        <v>22</v>
      </c>
      <c r="AW2668" s="12" t="s">
        <v>37</v>
      </c>
      <c r="AX2668" s="12" t="s">
        <v>73</v>
      </c>
      <c r="AY2668" s="217" t="s">
        <v>238</v>
      </c>
    </row>
    <row r="2669" spans="2:65" s="12" customFormat="1" ht="13.5">
      <c r="B2669" s="206"/>
      <c r="C2669" s="207"/>
      <c r="D2669" s="208" t="s">
        <v>247</v>
      </c>
      <c r="E2669" s="209" t="s">
        <v>20</v>
      </c>
      <c r="F2669" s="210" t="s">
        <v>2534</v>
      </c>
      <c r="G2669" s="207"/>
      <c r="H2669" s="211" t="s">
        <v>20</v>
      </c>
      <c r="I2669" s="212"/>
      <c r="J2669" s="207"/>
      <c r="K2669" s="207"/>
      <c r="L2669" s="213"/>
      <c r="M2669" s="214"/>
      <c r="N2669" s="215"/>
      <c r="O2669" s="215"/>
      <c r="P2669" s="215"/>
      <c r="Q2669" s="215"/>
      <c r="R2669" s="215"/>
      <c r="S2669" s="215"/>
      <c r="T2669" s="216"/>
      <c r="AT2669" s="217" t="s">
        <v>247</v>
      </c>
      <c r="AU2669" s="217" t="s">
        <v>261</v>
      </c>
      <c r="AV2669" s="12" t="s">
        <v>22</v>
      </c>
      <c r="AW2669" s="12" t="s">
        <v>37</v>
      </c>
      <c r="AX2669" s="12" t="s">
        <v>73</v>
      </c>
      <c r="AY2669" s="217" t="s">
        <v>238</v>
      </c>
    </row>
    <row r="2670" spans="2:65" s="13" customFormat="1" ht="13.5">
      <c r="B2670" s="218"/>
      <c r="C2670" s="219"/>
      <c r="D2670" s="208" t="s">
        <v>247</v>
      </c>
      <c r="E2670" s="230" t="s">
        <v>20</v>
      </c>
      <c r="F2670" s="231" t="s">
        <v>2583</v>
      </c>
      <c r="G2670" s="219"/>
      <c r="H2670" s="232">
        <v>90</v>
      </c>
      <c r="I2670" s="224"/>
      <c r="J2670" s="219"/>
      <c r="K2670" s="219"/>
      <c r="L2670" s="225"/>
      <c r="M2670" s="226"/>
      <c r="N2670" s="227"/>
      <c r="O2670" s="227"/>
      <c r="P2670" s="227"/>
      <c r="Q2670" s="227"/>
      <c r="R2670" s="227"/>
      <c r="S2670" s="227"/>
      <c r="T2670" s="228"/>
      <c r="AT2670" s="229" t="s">
        <v>247</v>
      </c>
      <c r="AU2670" s="229" t="s">
        <v>261</v>
      </c>
      <c r="AV2670" s="13" t="s">
        <v>81</v>
      </c>
      <c r="AW2670" s="13" t="s">
        <v>37</v>
      </c>
      <c r="AX2670" s="13" t="s">
        <v>73</v>
      </c>
      <c r="AY2670" s="229" t="s">
        <v>238</v>
      </c>
    </row>
    <row r="2671" spans="2:65" s="13" customFormat="1" ht="13.5">
      <c r="B2671" s="218"/>
      <c r="C2671" s="219"/>
      <c r="D2671" s="220" t="s">
        <v>247</v>
      </c>
      <c r="E2671" s="221" t="s">
        <v>20</v>
      </c>
      <c r="F2671" s="222" t="s">
        <v>2584</v>
      </c>
      <c r="G2671" s="219"/>
      <c r="H2671" s="223">
        <v>100</v>
      </c>
      <c r="I2671" s="224"/>
      <c r="J2671" s="219"/>
      <c r="K2671" s="219"/>
      <c r="L2671" s="225"/>
      <c r="M2671" s="226"/>
      <c r="N2671" s="227"/>
      <c r="O2671" s="227"/>
      <c r="P2671" s="227"/>
      <c r="Q2671" s="227"/>
      <c r="R2671" s="227"/>
      <c r="S2671" s="227"/>
      <c r="T2671" s="228"/>
      <c r="AT2671" s="229" t="s">
        <v>247</v>
      </c>
      <c r="AU2671" s="229" t="s">
        <v>261</v>
      </c>
      <c r="AV2671" s="13" t="s">
        <v>81</v>
      </c>
      <c r="AW2671" s="13" t="s">
        <v>37</v>
      </c>
      <c r="AX2671" s="13" t="s">
        <v>73</v>
      </c>
      <c r="AY2671" s="229" t="s">
        <v>238</v>
      </c>
    </row>
    <row r="2672" spans="2:65" s="1" customFormat="1" ht="22.5" customHeight="1">
      <c r="B2672" s="35"/>
      <c r="C2672" s="194" t="s">
        <v>2585</v>
      </c>
      <c r="D2672" s="194" t="s">
        <v>240</v>
      </c>
      <c r="E2672" s="195" t="s">
        <v>2586</v>
      </c>
      <c r="F2672" s="196" t="s">
        <v>2587</v>
      </c>
      <c r="G2672" s="197" t="s">
        <v>517</v>
      </c>
      <c r="H2672" s="198">
        <v>120</v>
      </c>
      <c r="I2672" s="199"/>
      <c r="J2672" s="200">
        <f>ROUND(I2672*H2672,2)</f>
        <v>0</v>
      </c>
      <c r="K2672" s="196" t="s">
        <v>244</v>
      </c>
      <c r="L2672" s="55"/>
      <c r="M2672" s="201" t="s">
        <v>20</v>
      </c>
      <c r="N2672" s="202" t="s">
        <v>44</v>
      </c>
      <c r="O2672" s="36"/>
      <c r="P2672" s="203">
        <f>O2672*H2672</f>
        <v>0</v>
      </c>
      <c r="Q2672" s="203">
        <v>0</v>
      </c>
      <c r="R2672" s="203">
        <f>Q2672*H2672</f>
        <v>0</v>
      </c>
      <c r="S2672" s="203">
        <v>0.04</v>
      </c>
      <c r="T2672" s="204">
        <f>S2672*H2672</f>
        <v>4.8</v>
      </c>
      <c r="AR2672" s="18" t="s">
        <v>245</v>
      </c>
      <c r="AT2672" s="18" t="s">
        <v>240</v>
      </c>
      <c r="AU2672" s="18" t="s">
        <v>261</v>
      </c>
      <c r="AY2672" s="18" t="s">
        <v>238</v>
      </c>
      <c r="BE2672" s="205">
        <f>IF(N2672="základní",J2672,0)</f>
        <v>0</v>
      </c>
      <c r="BF2672" s="205">
        <f>IF(N2672="snížená",J2672,0)</f>
        <v>0</v>
      </c>
      <c r="BG2672" s="205">
        <f>IF(N2672="zákl. přenesená",J2672,0)</f>
        <v>0</v>
      </c>
      <c r="BH2672" s="205">
        <f>IF(N2672="sníž. přenesená",J2672,0)</f>
        <v>0</v>
      </c>
      <c r="BI2672" s="205">
        <f>IF(N2672="nulová",J2672,0)</f>
        <v>0</v>
      </c>
      <c r="BJ2672" s="18" t="s">
        <v>22</v>
      </c>
      <c r="BK2672" s="205">
        <f>ROUND(I2672*H2672,2)</f>
        <v>0</v>
      </c>
      <c r="BL2672" s="18" t="s">
        <v>245</v>
      </c>
      <c r="BM2672" s="18" t="s">
        <v>2588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2532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2" customFormat="1" ht="13.5">
      <c r="B2674" s="206"/>
      <c r="C2674" s="207"/>
      <c r="D2674" s="208" t="s">
        <v>247</v>
      </c>
      <c r="E2674" s="209" t="s">
        <v>20</v>
      </c>
      <c r="F2674" s="210" t="s">
        <v>2533</v>
      </c>
      <c r="G2674" s="207"/>
      <c r="H2674" s="211" t="s">
        <v>20</v>
      </c>
      <c r="I2674" s="212"/>
      <c r="J2674" s="207"/>
      <c r="K2674" s="207"/>
      <c r="L2674" s="213"/>
      <c r="M2674" s="214"/>
      <c r="N2674" s="215"/>
      <c r="O2674" s="215"/>
      <c r="P2674" s="215"/>
      <c r="Q2674" s="215"/>
      <c r="R2674" s="215"/>
      <c r="S2674" s="215"/>
      <c r="T2674" s="216"/>
      <c r="AT2674" s="217" t="s">
        <v>247</v>
      </c>
      <c r="AU2674" s="217" t="s">
        <v>261</v>
      </c>
      <c r="AV2674" s="12" t="s">
        <v>22</v>
      </c>
      <c r="AW2674" s="12" t="s">
        <v>37</v>
      </c>
      <c r="AX2674" s="12" t="s">
        <v>73</v>
      </c>
      <c r="AY2674" s="217" t="s">
        <v>238</v>
      </c>
    </row>
    <row r="2675" spans="2:65" s="12" customFormat="1" ht="13.5">
      <c r="B2675" s="206"/>
      <c r="C2675" s="207"/>
      <c r="D2675" s="208" t="s">
        <v>247</v>
      </c>
      <c r="E2675" s="209" t="s">
        <v>20</v>
      </c>
      <c r="F2675" s="210" t="s">
        <v>249</v>
      </c>
      <c r="G2675" s="207"/>
      <c r="H2675" s="211" t="s">
        <v>20</v>
      </c>
      <c r="I2675" s="212"/>
      <c r="J2675" s="207"/>
      <c r="K2675" s="207"/>
      <c r="L2675" s="213"/>
      <c r="M2675" s="214"/>
      <c r="N2675" s="215"/>
      <c r="O2675" s="215"/>
      <c r="P2675" s="215"/>
      <c r="Q2675" s="215"/>
      <c r="R2675" s="215"/>
      <c r="S2675" s="215"/>
      <c r="T2675" s="216"/>
      <c r="AT2675" s="217" t="s">
        <v>247</v>
      </c>
      <c r="AU2675" s="217" t="s">
        <v>261</v>
      </c>
      <c r="AV2675" s="12" t="s">
        <v>22</v>
      </c>
      <c r="AW2675" s="12" t="s">
        <v>37</v>
      </c>
      <c r="AX2675" s="12" t="s">
        <v>73</v>
      </c>
      <c r="AY2675" s="217" t="s">
        <v>238</v>
      </c>
    </row>
    <row r="2676" spans="2:65" s="12" customFormat="1" ht="13.5">
      <c r="B2676" s="206"/>
      <c r="C2676" s="207"/>
      <c r="D2676" s="208" t="s">
        <v>247</v>
      </c>
      <c r="E2676" s="209" t="s">
        <v>20</v>
      </c>
      <c r="F2676" s="210" t="s">
        <v>2534</v>
      </c>
      <c r="G2676" s="207"/>
      <c r="H2676" s="211" t="s">
        <v>20</v>
      </c>
      <c r="I2676" s="212"/>
      <c r="J2676" s="207"/>
      <c r="K2676" s="207"/>
      <c r="L2676" s="213"/>
      <c r="M2676" s="214"/>
      <c r="N2676" s="215"/>
      <c r="O2676" s="215"/>
      <c r="P2676" s="215"/>
      <c r="Q2676" s="215"/>
      <c r="R2676" s="215"/>
      <c r="S2676" s="215"/>
      <c r="T2676" s="216"/>
      <c r="AT2676" s="217" t="s">
        <v>247</v>
      </c>
      <c r="AU2676" s="217" t="s">
        <v>261</v>
      </c>
      <c r="AV2676" s="12" t="s">
        <v>22</v>
      </c>
      <c r="AW2676" s="12" t="s">
        <v>37</v>
      </c>
      <c r="AX2676" s="12" t="s">
        <v>73</v>
      </c>
      <c r="AY2676" s="217" t="s">
        <v>238</v>
      </c>
    </row>
    <row r="2677" spans="2:65" s="13" customFormat="1" ht="13.5">
      <c r="B2677" s="218"/>
      <c r="C2677" s="219"/>
      <c r="D2677" s="208" t="s">
        <v>247</v>
      </c>
      <c r="E2677" s="230" t="s">
        <v>20</v>
      </c>
      <c r="F2677" s="231" t="s">
        <v>2589</v>
      </c>
      <c r="G2677" s="219"/>
      <c r="H2677" s="232">
        <v>100</v>
      </c>
      <c r="I2677" s="224"/>
      <c r="J2677" s="219"/>
      <c r="K2677" s="219"/>
      <c r="L2677" s="225"/>
      <c r="M2677" s="226"/>
      <c r="N2677" s="227"/>
      <c r="O2677" s="227"/>
      <c r="P2677" s="227"/>
      <c r="Q2677" s="227"/>
      <c r="R2677" s="227"/>
      <c r="S2677" s="227"/>
      <c r="T2677" s="228"/>
      <c r="AT2677" s="229" t="s">
        <v>247</v>
      </c>
      <c r="AU2677" s="229" t="s">
        <v>261</v>
      </c>
      <c r="AV2677" s="13" t="s">
        <v>81</v>
      </c>
      <c r="AW2677" s="13" t="s">
        <v>37</v>
      </c>
      <c r="AX2677" s="13" t="s">
        <v>73</v>
      </c>
      <c r="AY2677" s="229" t="s">
        <v>238</v>
      </c>
    </row>
    <row r="2678" spans="2:65" s="13" customFormat="1" ht="13.5">
      <c r="B2678" s="218"/>
      <c r="C2678" s="219"/>
      <c r="D2678" s="220" t="s">
        <v>247</v>
      </c>
      <c r="E2678" s="221" t="s">
        <v>20</v>
      </c>
      <c r="F2678" s="222" t="s">
        <v>2590</v>
      </c>
      <c r="G2678" s="219"/>
      <c r="H2678" s="223">
        <v>20</v>
      </c>
      <c r="I2678" s="224"/>
      <c r="J2678" s="219"/>
      <c r="K2678" s="219"/>
      <c r="L2678" s="225"/>
      <c r="M2678" s="226"/>
      <c r="N2678" s="227"/>
      <c r="O2678" s="227"/>
      <c r="P2678" s="227"/>
      <c r="Q2678" s="227"/>
      <c r="R2678" s="227"/>
      <c r="S2678" s="227"/>
      <c r="T2678" s="228"/>
      <c r="AT2678" s="229" t="s">
        <v>247</v>
      </c>
      <c r="AU2678" s="229" t="s">
        <v>261</v>
      </c>
      <c r="AV2678" s="13" t="s">
        <v>81</v>
      </c>
      <c r="AW2678" s="13" t="s">
        <v>37</v>
      </c>
      <c r="AX2678" s="13" t="s">
        <v>73</v>
      </c>
      <c r="AY2678" s="229" t="s">
        <v>238</v>
      </c>
    </row>
    <row r="2679" spans="2:65" s="1" customFormat="1" ht="22.5" customHeight="1">
      <c r="B2679" s="35"/>
      <c r="C2679" s="194" t="s">
        <v>2591</v>
      </c>
      <c r="D2679" s="194" t="s">
        <v>240</v>
      </c>
      <c r="E2679" s="195" t="s">
        <v>2592</v>
      </c>
      <c r="F2679" s="196" t="s">
        <v>2593</v>
      </c>
      <c r="G2679" s="197" t="s">
        <v>517</v>
      </c>
      <c r="H2679" s="198">
        <v>28</v>
      </c>
      <c r="I2679" s="199"/>
      <c r="J2679" s="200">
        <f>ROUND(I2679*H2679,2)</f>
        <v>0</v>
      </c>
      <c r="K2679" s="196" t="s">
        <v>244</v>
      </c>
      <c r="L2679" s="55"/>
      <c r="M2679" s="201" t="s">
        <v>20</v>
      </c>
      <c r="N2679" s="202" t="s">
        <v>44</v>
      </c>
      <c r="O2679" s="36"/>
      <c r="P2679" s="203">
        <f>O2679*H2679</f>
        <v>0</v>
      </c>
      <c r="Q2679" s="203">
        <v>7.3999999999999999E-4</v>
      </c>
      <c r="R2679" s="203">
        <f>Q2679*H2679</f>
        <v>2.0719999999999999E-2</v>
      </c>
      <c r="S2679" s="203">
        <v>8.0000000000000002E-3</v>
      </c>
      <c r="T2679" s="204">
        <f>S2679*H2679</f>
        <v>0.224</v>
      </c>
      <c r="AR2679" s="18" t="s">
        <v>245</v>
      </c>
      <c r="AT2679" s="18" t="s">
        <v>240</v>
      </c>
      <c r="AU2679" s="18" t="s">
        <v>261</v>
      </c>
      <c r="AY2679" s="18" t="s">
        <v>238</v>
      </c>
      <c r="BE2679" s="205">
        <f>IF(N2679="základní",J2679,0)</f>
        <v>0</v>
      </c>
      <c r="BF2679" s="205">
        <f>IF(N2679="snížená",J2679,0)</f>
        <v>0</v>
      </c>
      <c r="BG2679" s="205">
        <f>IF(N2679="zákl. přenesená",J2679,0)</f>
        <v>0</v>
      </c>
      <c r="BH2679" s="205">
        <f>IF(N2679="sníž. přenesená",J2679,0)</f>
        <v>0</v>
      </c>
      <c r="BI2679" s="205">
        <f>IF(N2679="nulová",J2679,0)</f>
        <v>0</v>
      </c>
      <c r="BJ2679" s="18" t="s">
        <v>22</v>
      </c>
      <c r="BK2679" s="205">
        <f>ROUND(I2679*H2679,2)</f>
        <v>0</v>
      </c>
      <c r="BL2679" s="18" t="s">
        <v>245</v>
      </c>
      <c r="BM2679" s="18" t="s">
        <v>2594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2532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2" customFormat="1" ht="13.5">
      <c r="B2681" s="206"/>
      <c r="C2681" s="207"/>
      <c r="D2681" s="208" t="s">
        <v>247</v>
      </c>
      <c r="E2681" s="209" t="s">
        <v>20</v>
      </c>
      <c r="F2681" s="210" t="s">
        <v>2533</v>
      </c>
      <c r="G2681" s="207"/>
      <c r="H2681" s="211" t="s">
        <v>20</v>
      </c>
      <c r="I2681" s="212"/>
      <c r="J2681" s="207"/>
      <c r="K2681" s="207"/>
      <c r="L2681" s="213"/>
      <c r="M2681" s="214"/>
      <c r="N2681" s="215"/>
      <c r="O2681" s="215"/>
      <c r="P2681" s="215"/>
      <c r="Q2681" s="215"/>
      <c r="R2681" s="215"/>
      <c r="S2681" s="215"/>
      <c r="T2681" s="216"/>
      <c r="AT2681" s="217" t="s">
        <v>247</v>
      </c>
      <c r="AU2681" s="217" t="s">
        <v>261</v>
      </c>
      <c r="AV2681" s="12" t="s">
        <v>22</v>
      </c>
      <c r="AW2681" s="12" t="s">
        <v>37</v>
      </c>
      <c r="AX2681" s="12" t="s">
        <v>73</v>
      </c>
      <c r="AY2681" s="217" t="s">
        <v>238</v>
      </c>
    </row>
    <row r="2682" spans="2:65" s="12" customFormat="1" ht="13.5">
      <c r="B2682" s="206"/>
      <c r="C2682" s="207"/>
      <c r="D2682" s="208" t="s">
        <v>247</v>
      </c>
      <c r="E2682" s="209" t="s">
        <v>20</v>
      </c>
      <c r="F2682" s="210" t="s">
        <v>249</v>
      </c>
      <c r="G2682" s="207"/>
      <c r="H2682" s="211" t="s">
        <v>20</v>
      </c>
      <c r="I2682" s="212"/>
      <c r="J2682" s="207"/>
      <c r="K2682" s="207"/>
      <c r="L2682" s="213"/>
      <c r="M2682" s="214"/>
      <c r="N2682" s="215"/>
      <c r="O2682" s="215"/>
      <c r="P2682" s="215"/>
      <c r="Q2682" s="215"/>
      <c r="R2682" s="215"/>
      <c r="S2682" s="215"/>
      <c r="T2682" s="216"/>
      <c r="AT2682" s="217" t="s">
        <v>247</v>
      </c>
      <c r="AU2682" s="217" t="s">
        <v>261</v>
      </c>
      <c r="AV2682" s="12" t="s">
        <v>22</v>
      </c>
      <c r="AW2682" s="12" t="s">
        <v>37</v>
      </c>
      <c r="AX2682" s="12" t="s">
        <v>73</v>
      </c>
      <c r="AY2682" s="217" t="s">
        <v>238</v>
      </c>
    </row>
    <row r="2683" spans="2:65" s="12" customFormat="1" ht="13.5">
      <c r="B2683" s="206"/>
      <c r="C2683" s="207"/>
      <c r="D2683" s="208" t="s">
        <v>247</v>
      </c>
      <c r="E2683" s="209" t="s">
        <v>20</v>
      </c>
      <c r="F2683" s="210" t="s">
        <v>2595</v>
      </c>
      <c r="G2683" s="207"/>
      <c r="H2683" s="211" t="s">
        <v>20</v>
      </c>
      <c r="I2683" s="212"/>
      <c r="J2683" s="207"/>
      <c r="K2683" s="207"/>
      <c r="L2683" s="213"/>
      <c r="M2683" s="214"/>
      <c r="N2683" s="215"/>
      <c r="O2683" s="215"/>
      <c r="P2683" s="215"/>
      <c r="Q2683" s="215"/>
      <c r="R2683" s="215"/>
      <c r="S2683" s="215"/>
      <c r="T2683" s="216"/>
      <c r="AT2683" s="217" t="s">
        <v>247</v>
      </c>
      <c r="AU2683" s="217" t="s">
        <v>261</v>
      </c>
      <c r="AV2683" s="12" t="s">
        <v>22</v>
      </c>
      <c r="AW2683" s="12" t="s">
        <v>37</v>
      </c>
      <c r="AX2683" s="12" t="s">
        <v>73</v>
      </c>
      <c r="AY2683" s="217" t="s">
        <v>238</v>
      </c>
    </row>
    <row r="2684" spans="2:65" s="13" customFormat="1" ht="13.5">
      <c r="B2684" s="218"/>
      <c r="C2684" s="219"/>
      <c r="D2684" s="208" t="s">
        <v>247</v>
      </c>
      <c r="E2684" s="230" t="s">
        <v>20</v>
      </c>
      <c r="F2684" s="231" t="s">
        <v>2596</v>
      </c>
      <c r="G2684" s="219"/>
      <c r="H2684" s="232">
        <v>19.600000000000001</v>
      </c>
      <c r="I2684" s="224"/>
      <c r="J2684" s="219"/>
      <c r="K2684" s="219"/>
      <c r="L2684" s="225"/>
      <c r="M2684" s="226"/>
      <c r="N2684" s="227"/>
      <c r="O2684" s="227"/>
      <c r="P2684" s="227"/>
      <c r="Q2684" s="227"/>
      <c r="R2684" s="227"/>
      <c r="S2684" s="227"/>
      <c r="T2684" s="228"/>
      <c r="AT2684" s="229" t="s">
        <v>247</v>
      </c>
      <c r="AU2684" s="229" t="s">
        <v>261</v>
      </c>
      <c r="AV2684" s="13" t="s">
        <v>81</v>
      </c>
      <c r="AW2684" s="13" t="s">
        <v>37</v>
      </c>
      <c r="AX2684" s="13" t="s">
        <v>73</v>
      </c>
      <c r="AY2684" s="229" t="s">
        <v>238</v>
      </c>
    </row>
    <row r="2685" spans="2:65" s="13" customFormat="1" ht="13.5">
      <c r="B2685" s="218"/>
      <c r="C2685" s="219"/>
      <c r="D2685" s="220" t="s">
        <v>247</v>
      </c>
      <c r="E2685" s="221" t="s">
        <v>20</v>
      </c>
      <c r="F2685" s="222" t="s">
        <v>2597</v>
      </c>
      <c r="G2685" s="219"/>
      <c r="H2685" s="223">
        <v>8.4</v>
      </c>
      <c r="I2685" s="224"/>
      <c r="J2685" s="219"/>
      <c r="K2685" s="219"/>
      <c r="L2685" s="225"/>
      <c r="M2685" s="226"/>
      <c r="N2685" s="227"/>
      <c r="O2685" s="227"/>
      <c r="P2685" s="227"/>
      <c r="Q2685" s="227"/>
      <c r="R2685" s="227"/>
      <c r="S2685" s="227"/>
      <c r="T2685" s="228"/>
      <c r="AT2685" s="229" t="s">
        <v>247</v>
      </c>
      <c r="AU2685" s="229" t="s">
        <v>261</v>
      </c>
      <c r="AV2685" s="13" t="s">
        <v>81</v>
      </c>
      <c r="AW2685" s="13" t="s">
        <v>37</v>
      </c>
      <c r="AX2685" s="13" t="s">
        <v>73</v>
      </c>
      <c r="AY2685" s="229" t="s">
        <v>238</v>
      </c>
    </row>
    <row r="2686" spans="2:65" s="1" customFormat="1" ht="22.5" customHeight="1">
      <c r="B2686" s="35"/>
      <c r="C2686" s="194" t="s">
        <v>2598</v>
      </c>
      <c r="D2686" s="194" t="s">
        <v>240</v>
      </c>
      <c r="E2686" s="195" t="s">
        <v>2599</v>
      </c>
      <c r="F2686" s="196" t="s">
        <v>2600</v>
      </c>
      <c r="G2686" s="197" t="s">
        <v>517</v>
      </c>
      <c r="H2686" s="198">
        <v>11.2</v>
      </c>
      <c r="I2686" s="199"/>
      <c r="J2686" s="200">
        <f>ROUND(I2686*H2686,2)</f>
        <v>0</v>
      </c>
      <c r="K2686" s="196" t="s">
        <v>244</v>
      </c>
      <c r="L2686" s="55"/>
      <c r="M2686" s="201" t="s">
        <v>20</v>
      </c>
      <c r="N2686" s="202" t="s">
        <v>44</v>
      </c>
      <c r="O2686" s="36"/>
      <c r="P2686" s="203">
        <f>O2686*H2686</f>
        <v>0</v>
      </c>
      <c r="Q2686" s="203">
        <v>9.6000000000000002E-4</v>
      </c>
      <c r="R2686" s="203">
        <f>Q2686*H2686</f>
        <v>1.0751999999999999E-2</v>
      </c>
      <c r="S2686" s="203">
        <v>3.1E-2</v>
      </c>
      <c r="T2686" s="204">
        <f>S2686*H2686</f>
        <v>0.34719999999999995</v>
      </c>
      <c r="AR2686" s="18" t="s">
        <v>245</v>
      </c>
      <c r="AT2686" s="18" t="s">
        <v>240</v>
      </c>
      <c r="AU2686" s="18" t="s">
        <v>261</v>
      </c>
      <c r="AY2686" s="18" t="s">
        <v>238</v>
      </c>
      <c r="BE2686" s="205">
        <f>IF(N2686="základní",J2686,0)</f>
        <v>0</v>
      </c>
      <c r="BF2686" s="205">
        <f>IF(N2686="snížená",J2686,0)</f>
        <v>0</v>
      </c>
      <c r="BG2686" s="205">
        <f>IF(N2686="zákl. přenesená",J2686,0)</f>
        <v>0</v>
      </c>
      <c r="BH2686" s="205">
        <f>IF(N2686="sníž. přenesená",J2686,0)</f>
        <v>0</v>
      </c>
      <c r="BI2686" s="205">
        <f>IF(N2686="nulová",J2686,0)</f>
        <v>0</v>
      </c>
      <c r="BJ2686" s="18" t="s">
        <v>22</v>
      </c>
      <c r="BK2686" s="205">
        <f>ROUND(I2686*H2686,2)</f>
        <v>0</v>
      </c>
      <c r="BL2686" s="18" t="s">
        <v>245</v>
      </c>
      <c r="BM2686" s="18" t="s">
        <v>2601</v>
      </c>
    </row>
    <row r="2687" spans="2:65" s="12" customFormat="1" ht="13.5">
      <c r="B2687" s="206"/>
      <c r="C2687" s="207"/>
      <c r="D2687" s="208" t="s">
        <v>247</v>
      </c>
      <c r="E2687" s="209" t="s">
        <v>20</v>
      </c>
      <c r="F2687" s="210" t="s">
        <v>2532</v>
      </c>
      <c r="G2687" s="207"/>
      <c r="H2687" s="211" t="s">
        <v>20</v>
      </c>
      <c r="I2687" s="212"/>
      <c r="J2687" s="207"/>
      <c r="K2687" s="207"/>
      <c r="L2687" s="213"/>
      <c r="M2687" s="214"/>
      <c r="N2687" s="215"/>
      <c r="O2687" s="215"/>
      <c r="P2687" s="215"/>
      <c r="Q2687" s="215"/>
      <c r="R2687" s="215"/>
      <c r="S2687" s="215"/>
      <c r="T2687" s="216"/>
      <c r="AT2687" s="217" t="s">
        <v>247</v>
      </c>
      <c r="AU2687" s="217" t="s">
        <v>261</v>
      </c>
      <c r="AV2687" s="12" t="s">
        <v>22</v>
      </c>
      <c r="AW2687" s="12" t="s">
        <v>37</v>
      </c>
      <c r="AX2687" s="12" t="s">
        <v>73</v>
      </c>
      <c r="AY2687" s="217" t="s">
        <v>238</v>
      </c>
    </row>
    <row r="2688" spans="2:65" s="12" customFormat="1" ht="13.5">
      <c r="B2688" s="206"/>
      <c r="C2688" s="207"/>
      <c r="D2688" s="208" t="s">
        <v>247</v>
      </c>
      <c r="E2688" s="209" t="s">
        <v>20</v>
      </c>
      <c r="F2688" s="210" t="s">
        <v>2533</v>
      </c>
      <c r="G2688" s="207"/>
      <c r="H2688" s="211" t="s">
        <v>20</v>
      </c>
      <c r="I2688" s="212"/>
      <c r="J2688" s="207"/>
      <c r="K2688" s="207"/>
      <c r="L2688" s="213"/>
      <c r="M2688" s="214"/>
      <c r="N2688" s="215"/>
      <c r="O2688" s="215"/>
      <c r="P2688" s="215"/>
      <c r="Q2688" s="215"/>
      <c r="R2688" s="215"/>
      <c r="S2688" s="215"/>
      <c r="T2688" s="216"/>
      <c r="AT2688" s="217" t="s">
        <v>247</v>
      </c>
      <c r="AU2688" s="217" t="s">
        <v>261</v>
      </c>
      <c r="AV2688" s="12" t="s">
        <v>22</v>
      </c>
      <c r="AW2688" s="12" t="s">
        <v>37</v>
      </c>
      <c r="AX2688" s="12" t="s">
        <v>73</v>
      </c>
      <c r="AY2688" s="217" t="s">
        <v>238</v>
      </c>
    </row>
    <row r="2689" spans="2:65" s="12" customFormat="1" ht="13.5">
      <c r="B2689" s="206"/>
      <c r="C2689" s="207"/>
      <c r="D2689" s="208" t="s">
        <v>247</v>
      </c>
      <c r="E2689" s="209" t="s">
        <v>20</v>
      </c>
      <c r="F2689" s="210" t="s">
        <v>249</v>
      </c>
      <c r="G2689" s="207"/>
      <c r="H2689" s="211" t="s">
        <v>20</v>
      </c>
      <c r="I2689" s="212"/>
      <c r="J2689" s="207"/>
      <c r="K2689" s="207"/>
      <c r="L2689" s="213"/>
      <c r="M2689" s="214"/>
      <c r="N2689" s="215"/>
      <c r="O2689" s="215"/>
      <c r="P2689" s="215"/>
      <c r="Q2689" s="215"/>
      <c r="R2689" s="215"/>
      <c r="S2689" s="215"/>
      <c r="T2689" s="216"/>
      <c r="AT2689" s="217" t="s">
        <v>247</v>
      </c>
      <c r="AU2689" s="217" t="s">
        <v>261</v>
      </c>
      <c r="AV2689" s="12" t="s">
        <v>22</v>
      </c>
      <c r="AW2689" s="12" t="s">
        <v>37</v>
      </c>
      <c r="AX2689" s="12" t="s">
        <v>73</v>
      </c>
      <c r="AY2689" s="217" t="s">
        <v>238</v>
      </c>
    </row>
    <row r="2690" spans="2:65" s="12" customFormat="1" ht="13.5">
      <c r="B2690" s="206"/>
      <c r="C2690" s="207"/>
      <c r="D2690" s="208" t="s">
        <v>247</v>
      </c>
      <c r="E2690" s="209" t="s">
        <v>20</v>
      </c>
      <c r="F2690" s="210" t="s">
        <v>2534</v>
      </c>
      <c r="G2690" s="207"/>
      <c r="H2690" s="211" t="s">
        <v>20</v>
      </c>
      <c r="I2690" s="212"/>
      <c r="J2690" s="207"/>
      <c r="K2690" s="207"/>
      <c r="L2690" s="213"/>
      <c r="M2690" s="214"/>
      <c r="N2690" s="215"/>
      <c r="O2690" s="215"/>
      <c r="P2690" s="215"/>
      <c r="Q2690" s="215"/>
      <c r="R2690" s="215"/>
      <c r="S2690" s="215"/>
      <c r="T2690" s="216"/>
      <c r="AT2690" s="217" t="s">
        <v>247</v>
      </c>
      <c r="AU2690" s="217" t="s">
        <v>261</v>
      </c>
      <c r="AV2690" s="12" t="s">
        <v>22</v>
      </c>
      <c r="AW2690" s="12" t="s">
        <v>37</v>
      </c>
      <c r="AX2690" s="12" t="s">
        <v>73</v>
      </c>
      <c r="AY2690" s="217" t="s">
        <v>238</v>
      </c>
    </row>
    <row r="2691" spans="2:65" s="13" customFormat="1" ht="13.5">
      <c r="B2691" s="218"/>
      <c r="C2691" s="219"/>
      <c r="D2691" s="220" t="s">
        <v>247</v>
      </c>
      <c r="E2691" s="221" t="s">
        <v>20</v>
      </c>
      <c r="F2691" s="222" t="s">
        <v>2602</v>
      </c>
      <c r="G2691" s="219"/>
      <c r="H2691" s="223">
        <v>11.2</v>
      </c>
      <c r="I2691" s="224"/>
      <c r="J2691" s="219"/>
      <c r="K2691" s="219"/>
      <c r="L2691" s="225"/>
      <c r="M2691" s="226"/>
      <c r="N2691" s="227"/>
      <c r="O2691" s="227"/>
      <c r="P2691" s="227"/>
      <c r="Q2691" s="227"/>
      <c r="R2691" s="227"/>
      <c r="S2691" s="227"/>
      <c r="T2691" s="228"/>
      <c r="AT2691" s="229" t="s">
        <v>247</v>
      </c>
      <c r="AU2691" s="229" t="s">
        <v>261</v>
      </c>
      <c r="AV2691" s="13" t="s">
        <v>81</v>
      </c>
      <c r="AW2691" s="13" t="s">
        <v>37</v>
      </c>
      <c r="AX2691" s="13" t="s">
        <v>73</v>
      </c>
      <c r="AY2691" s="229" t="s">
        <v>238</v>
      </c>
    </row>
    <row r="2692" spans="2:65" s="1" customFormat="1" ht="22.5" customHeight="1">
      <c r="B2692" s="35"/>
      <c r="C2692" s="194" t="s">
        <v>2603</v>
      </c>
      <c r="D2692" s="194" t="s">
        <v>240</v>
      </c>
      <c r="E2692" s="195" t="s">
        <v>2604</v>
      </c>
      <c r="F2692" s="196" t="s">
        <v>2605</v>
      </c>
      <c r="G2692" s="197" t="s">
        <v>517</v>
      </c>
      <c r="H2692" s="198">
        <v>21</v>
      </c>
      <c r="I2692" s="199"/>
      <c r="J2692" s="200">
        <f>ROUND(I2692*H2692,2)</f>
        <v>0</v>
      </c>
      <c r="K2692" s="196" t="s">
        <v>244</v>
      </c>
      <c r="L2692" s="55"/>
      <c r="M2692" s="201" t="s">
        <v>20</v>
      </c>
      <c r="N2692" s="202" t="s">
        <v>44</v>
      </c>
      <c r="O2692" s="36"/>
      <c r="P2692" s="203">
        <f>O2692*H2692</f>
        <v>0</v>
      </c>
      <c r="Q2692" s="203">
        <v>1.2199999999999999E-3</v>
      </c>
      <c r="R2692" s="203">
        <f>Q2692*H2692</f>
        <v>2.562E-2</v>
      </c>
      <c r="S2692" s="203">
        <v>7.0000000000000007E-2</v>
      </c>
      <c r="T2692" s="204">
        <f>S2692*H2692</f>
        <v>1.4700000000000002</v>
      </c>
      <c r="AR2692" s="18" t="s">
        <v>245</v>
      </c>
      <c r="AT2692" s="18" t="s">
        <v>240</v>
      </c>
      <c r="AU2692" s="18" t="s">
        <v>261</v>
      </c>
      <c r="AY2692" s="18" t="s">
        <v>238</v>
      </c>
      <c r="BE2692" s="205">
        <f>IF(N2692="základní",J2692,0)</f>
        <v>0</v>
      </c>
      <c r="BF2692" s="205">
        <f>IF(N2692="snížená",J2692,0)</f>
        <v>0</v>
      </c>
      <c r="BG2692" s="205">
        <f>IF(N2692="zákl. přenesená",J2692,0)</f>
        <v>0</v>
      </c>
      <c r="BH2692" s="205">
        <f>IF(N2692="sníž. přenesená",J2692,0)</f>
        <v>0</v>
      </c>
      <c r="BI2692" s="205">
        <f>IF(N2692="nulová",J2692,0)</f>
        <v>0</v>
      </c>
      <c r="BJ2692" s="18" t="s">
        <v>22</v>
      </c>
      <c r="BK2692" s="205">
        <f>ROUND(I2692*H2692,2)</f>
        <v>0</v>
      </c>
      <c r="BL2692" s="18" t="s">
        <v>245</v>
      </c>
      <c r="BM2692" s="18" t="s">
        <v>2606</v>
      </c>
    </row>
    <row r="2693" spans="2:65" s="12" customFormat="1" ht="13.5">
      <c r="B2693" s="206"/>
      <c r="C2693" s="207"/>
      <c r="D2693" s="208" t="s">
        <v>247</v>
      </c>
      <c r="E2693" s="209" t="s">
        <v>20</v>
      </c>
      <c r="F2693" s="210" t="s">
        <v>2532</v>
      </c>
      <c r="G2693" s="207"/>
      <c r="H2693" s="211" t="s">
        <v>20</v>
      </c>
      <c r="I2693" s="212"/>
      <c r="J2693" s="207"/>
      <c r="K2693" s="207"/>
      <c r="L2693" s="213"/>
      <c r="M2693" s="214"/>
      <c r="N2693" s="215"/>
      <c r="O2693" s="215"/>
      <c r="P2693" s="215"/>
      <c r="Q2693" s="215"/>
      <c r="R2693" s="215"/>
      <c r="S2693" s="215"/>
      <c r="T2693" s="216"/>
      <c r="AT2693" s="217" t="s">
        <v>247</v>
      </c>
      <c r="AU2693" s="217" t="s">
        <v>261</v>
      </c>
      <c r="AV2693" s="12" t="s">
        <v>22</v>
      </c>
      <c r="AW2693" s="12" t="s">
        <v>37</v>
      </c>
      <c r="AX2693" s="12" t="s">
        <v>73</v>
      </c>
      <c r="AY2693" s="217" t="s">
        <v>238</v>
      </c>
    </row>
    <row r="2694" spans="2:65" s="12" customFormat="1" ht="13.5">
      <c r="B2694" s="206"/>
      <c r="C2694" s="207"/>
      <c r="D2694" s="208" t="s">
        <v>247</v>
      </c>
      <c r="E2694" s="209" t="s">
        <v>20</v>
      </c>
      <c r="F2694" s="210" t="s">
        <v>2533</v>
      </c>
      <c r="G2694" s="207"/>
      <c r="H2694" s="211" t="s">
        <v>20</v>
      </c>
      <c r="I2694" s="212"/>
      <c r="J2694" s="207"/>
      <c r="K2694" s="207"/>
      <c r="L2694" s="213"/>
      <c r="M2694" s="214"/>
      <c r="N2694" s="215"/>
      <c r="O2694" s="215"/>
      <c r="P2694" s="215"/>
      <c r="Q2694" s="215"/>
      <c r="R2694" s="215"/>
      <c r="S2694" s="215"/>
      <c r="T2694" s="216"/>
      <c r="AT2694" s="217" t="s">
        <v>247</v>
      </c>
      <c r="AU2694" s="217" t="s">
        <v>261</v>
      </c>
      <c r="AV2694" s="12" t="s">
        <v>22</v>
      </c>
      <c r="AW2694" s="12" t="s">
        <v>37</v>
      </c>
      <c r="AX2694" s="12" t="s">
        <v>73</v>
      </c>
      <c r="AY2694" s="217" t="s">
        <v>238</v>
      </c>
    </row>
    <row r="2695" spans="2:65" s="12" customFormat="1" ht="13.5">
      <c r="B2695" s="206"/>
      <c r="C2695" s="207"/>
      <c r="D2695" s="208" t="s">
        <v>247</v>
      </c>
      <c r="E2695" s="209" t="s">
        <v>20</v>
      </c>
      <c r="F2695" s="210" t="s">
        <v>249</v>
      </c>
      <c r="G2695" s="207"/>
      <c r="H2695" s="211" t="s">
        <v>20</v>
      </c>
      <c r="I2695" s="212"/>
      <c r="J2695" s="207"/>
      <c r="K2695" s="207"/>
      <c r="L2695" s="213"/>
      <c r="M2695" s="214"/>
      <c r="N2695" s="215"/>
      <c r="O2695" s="215"/>
      <c r="P2695" s="215"/>
      <c r="Q2695" s="215"/>
      <c r="R2695" s="215"/>
      <c r="S2695" s="215"/>
      <c r="T2695" s="216"/>
      <c r="AT2695" s="217" t="s">
        <v>247</v>
      </c>
      <c r="AU2695" s="217" t="s">
        <v>261</v>
      </c>
      <c r="AV2695" s="12" t="s">
        <v>22</v>
      </c>
      <c r="AW2695" s="12" t="s">
        <v>37</v>
      </c>
      <c r="AX2695" s="12" t="s">
        <v>73</v>
      </c>
      <c r="AY2695" s="217" t="s">
        <v>238</v>
      </c>
    </row>
    <row r="2696" spans="2:65" s="12" customFormat="1" ht="13.5">
      <c r="B2696" s="206"/>
      <c r="C2696" s="207"/>
      <c r="D2696" s="208" t="s">
        <v>247</v>
      </c>
      <c r="E2696" s="209" t="s">
        <v>20</v>
      </c>
      <c r="F2696" s="210" t="s">
        <v>2534</v>
      </c>
      <c r="G2696" s="207"/>
      <c r="H2696" s="211" t="s">
        <v>20</v>
      </c>
      <c r="I2696" s="212"/>
      <c r="J2696" s="207"/>
      <c r="K2696" s="207"/>
      <c r="L2696" s="213"/>
      <c r="M2696" s="214"/>
      <c r="N2696" s="215"/>
      <c r="O2696" s="215"/>
      <c r="P2696" s="215"/>
      <c r="Q2696" s="215"/>
      <c r="R2696" s="215"/>
      <c r="S2696" s="215"/>
      <c r="T2696" s="216"/>
      <c r="AT2696" s="217" t="s">
        <v>247</v>
      </c>
      <c r="AU2696" s="217" t="s">
        <v>261</v>
      </c>
      <c r="AV2696" s="12" t="s">
        <v>22</v>
      </c>
      <c r="AW2696" s="12" t="s">
        <v>37</v>
      </c>
      <c r="AX2696" s="12" t="s">
        <v>73</v>
      </c>
      <c r="AY2696" s="217" t="s">
        <v>238</v>
      </c>
    </row>
    <row r="2697" spans="2:65" s="13" customFormat="1" ht="13.5">
      <c r="B2697" s="218"/>
      <c r="C2697" s="219"/>
      <c r="D2697" s="220" t="s">
        <v>247</v>
      </c>
      <c r="E2697" s="221" t="s">
        <v>20</v>
      </c>
      <c r="F2697" s="222" t="s">
        <v>2607</v>
      </c>
      <c r="G2697" s="219"/>
      <c r="H2697" s="223">
        <v>21</v>
      </c>
      <c r="I2697" s="224"/>
      <c r="J2697" s="219"/>
      <c r="K2697" s="219"/>
      <c r="L2697" s="225"/>
      <c r="M2697" s="226"/>
      <c r="N2697" s="227"/>
      <c r="O2697" s="227"/>
      <c r="P2697" s="227"/>
      <c r="Q2697" s="227"/>
      <c r="R2697" s="227"/>
      <c r="S2697" s="227"/>
      <c r="T2697" s="228"/>
      <c r="AT2697" s="229" t="s">
        <v>247</v>
      </c>
      <c r="AU2697" s="229" t="s">
        <v>261</v>
      </c>
      <c r="AV2697" s="13" t="s">
        <v>81</v>
      </c>
      <c r="AW2697" s="13" t="s">
        <v>37</v>
      </c>
      <c r="AX2697" s="13" t="s">
        <v>73</v>
      </c>
      <c r="AY2697" s="229" t="s">
        <v>238</v>
      </c>
    </row>
    <row r="2698" spans="2:65" s="1" customFormat="1" ht="31.5" customHeight="1">
      <c r="B2698" s="35"/>
      <c r="C2698" s="194" t="s">
        <v>979</v>
      </c>
      <c r="D2698" s="194" t="s">
        <v>240</v>
      </c>
      <c r="E2698" s="195" t="s">
        <v>2608</v>
      </c>
      <c r="F2698" s="196" t="s">
        <v>2609</v>
      </c>
      <c r="G2698" s="197" t="s">
        <v>444</v>
      </c>
      <c r="H2698" s="198">
        <v>38.298999999999999</v>
      </c>
      <c r="I2698" s="199"/>
      <c r="J2698" s="200">
        <f>ROUND(I2698*H2698,2)</f>
        <v>0</v>
      </c>
      <c r="K2698" s="196" t="s">
        <v>244</v>
      </c>
      <c r="L2698" s="55"/>
      <c r="M2698" s="201" t="s">
        <v>20</v>
      </c>
      <c r="N2698" s="202" t="s">
        <v>44</v>
      </c>
      <c r="O2698" s="36"/>
      <c r="P2698" s="203">
        <f>O2698*H2698</f>
        <v>0</v>
      </c>
      <c r="Q2698" s="203">
        <v>0</v>
      </c>
      <c r="R2698" s="203">
        <f>Q2698*H2698</f>
        <v>0</v>
      </c>
      <c r="S2698" s="203">
        <v>0</v>
      </c>
      <c r="T2698" s="204">
        <f>S2698*H2698</f>
        <v>0</v>
      </c>
      <c r="AR2698" s="18" t="s">
        <v>245</v>
      </c>
      <c r="AT2698" s="18" t="s">
        <v>240</v>
      </c>
      <c r="AU2698" s="18" t="s">
        <v>261</v>
      </c>
      <c r="AY2698" s="18" t="s">
        <v>238</v>
      </c>
      <c r="BE2698" s="205">
        <f>IF(N2698="základní",J2698,0)</f>
        <v>0</v>
      </c>
      <c r="BF2698" s="205">
        <f>IF(N2698="snížená",J2698,0)</f>
        <v>0</v>
      </c>
      <c r="BG2698" s="205">
        <f>IF(N2698="zákl. přenesená",J2698,0)</f>
        <v>0</v>
      </c>
      <c r="BH2698" s="205">
        <f>IF(N2698="sníž. přenesená",J2698,0)</f>
        <v>0</v>
      </c>
      <c r="BI2698" s="205">
        <f>IF(N2698="nulová",J2698,0)</f>
        <v>0</v>
      </c>
      <c r="BJ2698" s="18" t="s">
        <v>22</v>
      </c>
      <c r="BK2698" s="205">
        <f>ROUND(I2698*H2698,2)</f>
        <v>0</v>
      </c>
      <c r="BL2698" s="18" t="s">
        <v>245</v>
      </c>
      <c r="BM2698" s="18" t="s">
        <v>2610</v>
      </c>
    </row>
    <row r="2699" spans="2:65" s="1" customFormat="1" ht="22.5" customHeight="1">
      <c r="B2699" s="35"/>
      <c r="C2699" s="194" t="s">
        <v>2611</v>
      </c>
      <c r="D2699" s="194" t="s">
        <v>240</v>
      </c>
      <c r="E2699" s="195" t="s">
        <v>2612</v>
      </c>
      <c r="F2699" s="196" t="s">
        <v>2613</v>
      </c>
      <c r="G2699" s="197" t="s">
        <v>444</v>
      </c>
      <c r="H2699" s="198">
        <v>38.298999999999999</v>
      </c>
      <c r="I2699" s="199"/>
      <c r="J2699" s="200">
        <f>ROUND(I2699*H2699,2)</f>
        <v>0</v>
      </c>
      <c r="K2699" s="196" t="s">
        <v>20</v>
      </c>
      <c r="L2699" s="55"/>
      <c r="M2699" s="201" t="s">
        <v>20</v>
      </c>
      <c r="N2699" s="202" t="s">
        <v>44</v>
      </c>
      <c r="O2699" s="36"/>
      <c r="P2699" s="203">
        <f>O2699*H2699</f>
        <v>0</v>
      </c>
      <c r="Q2699" s="203">
        <v>0</v>
      </c>
      <c r="R2699" s="203">
        <f>Q2699*H2699</f>
        <v>0</v>
      </c>
      <c r="S2699" s="203">
        <v>0</v>
      </c>
      <c r="T2699" s="204">
        <f>S2699*H2699</f>
        <v>0</v>
      </c>
      <c r="AR2699" s="18" t="s">
        <v>245</v>
      </c>
      <c r="AT2699" s="18" t="s">
        <v>240</v>
      </c>
      <c r="AU2699" s="18" t="s">
        <v>261</v>
      </c>
      <c r="AY2699" s="18" t="s">
        <v>238</v>
      </c>
      <c r="BE2699" s="205">
        <f>IF(N2699="základní",J2699,0)</f>
        <v>0</v>
      </c>
      <c r="BF2699" s="205">
        <f>IF(N2699="snížená",J2699,0)</f>
        <v>0</v>
      </c>
      <c r="BG2699" s="205">
        <f>IF(N2699="zákl. přenesená",J2699,0)</f>
        <v>0</v>
      </c>
      <c r="BH2699" s="205">
        <f>IF(N2699="sníž. přenesená",J2699,0)</f>
        <v>0</v>
      </c>
      <c r="BI2699" s="205">
        <f>IF(N2699="nulová",J2699,0)</f>
        <v>0</v>
      </c>
      <c r="BJ2699" s="18" t="s">
        <v>22</v>
      </c>
      <c r="BK2699" s="205">
        <f>ROUND(I2699*H2699,2)</f>
        <v>0</v>
      </c>
      <c r="BL2699" s="18" t="s">
        <v>245</v>
      </c>
      <c r="BM2699" s="18" t="s">
        <v>2614</v>
      </c>
    </row>
    <row r="2700" spans="2:65" s="1" customFormat="1" ht="22.5" customHeight="1">
      <c r="B2700" s="35"/>
      <c r="C2700" s="194" t="s">
        <v>2615</v>
      </c>
      <c r="D2700" s="194" t="s">
        <v>240</v>
      </c>
      <c r="E2700" s="195" t="s">
        <v>2616</v>
      </c>
      <c r="F2700" s="196" t="s">
        <v>2617</v>
      </c>
      <c r="G2700" s="197" t="s">
        <v>444</v>
      </c>
      <c r="H2700" s="198">
        <v>1302.1659999999999</v>
      </c>
      <c r="I2700" s="199"/>
      <c r="J2700" s="200">
        <f>ROUND(I2700*H2700,2)</f>
        <v>0</v>
      </c>
      <c r="K2700" s="196" t="s">
        <v>244</v>
      </c>
      <c r="L2700" s="55"/>
      <c r="M2700" s="201" t="s">
        <v>20</v>
      </c>
      <c r="N2700" s="202" t="s">
        <v>44</v>
      </c>
      <c r="O2700" s="36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AR2700" s="18" t="s">
        <v>245</v>
      </c>
      <c r="AT2700" s="18" t="s">
        <v>240</v>
      </c>
      <c r="AU2700" s="18" t="s">
        <v>261</v>
      </c>
      <c r="AY2700" s="18" t="s">
        <v>238</v>
      </c>
      <c r="BE2700" s="205">
        <f>IF(N2700="základní",J2700,0)</f>
        <v>0</v>
      </c>
      <c r="BF2700" s="205">
        <f>IF(N2700="snížená",J2700,0)</f>
        <v>0</v>
      </c>
      <c r="BG2700" s="205">
        <f>IF(N2700="zákl. přenesená",J2700,0)</f>
        <v>0</v>
      </c>
      <c r="BH2700" s="205">
        <f>IF(N2700="sníž. přenesená",J2700,0)</f>
        <v>0</v>
      </c>
      <c r="BI2700" s="205">
        <f>IF(N2700="nulová",J2700,0)</f>
        <v>0</v>
      </c>
      <c r="BJ2700" s="18" t="s">
        <v>22</v>
      </c>
      <c r="BK2700" s="205">
        <f>ROUND(I2700*H2700,2)</f>
        <v>0</v>
      </c>
      <c r="BL2700" s="18" t="s">
        <v>245</v>
      </c>
      <c r="BM2700" s="18" t="s">
        <v>2618</v>
      </c>
    </row>
    <row r="2701" spans="2:65" s="13" customFormat="1" ht="13.5">
      <c r="B2701" s="218"/>
      <c r="C2701" s="219"/>
      <c r="D2701" s="220" t="s">
        <v>247</v>
      </c>
      <c r="E2701" s="219"/>
      <c r="F2701" s="222" t="s">
        <v>2619</v>
      </c>
      <c r="G2701" s="219"/>
      <c r="H2701" s="223">
        <v>1302.1659999999999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4</v>
      </c>
      <c r="AX2701" s="13" t="s">
        <v>22</v>
      </c>
      <c r="AY2701" s="229" t="s">
        <v>238</v>
      </c>
    </row>
    <row r="2702" spans="2:65" s="1" customFormat="1" ht="22.5" customHeight="1">
      <c r="B2702" s="35"/>
      <c r="C2702" s="194" t="s">
        <v>2620</v>
      </c>
      <c r="D2702" s="194" t="s">
        <v>240</v>
      </c>
      <c r="E2702" s="195" t="s">
        <v>448</v>
      </c>
      <c r="F2702" s="196" t="s">
        <v>449</v>
      </c>
      <c r="G2702" s="197" t="s">
        <v>444</v>
      </c>
      <c r="H2702" s="198">
        <v>26.809000000000001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0</v>
      </c>
      <c r="T2702" s="204">
        <f>S2702*H2702</f>
        <v>0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2621</v>
      </c>
    </row>
    <row r="2703" spans="2:65" s="13" customFormat="1" ht="13.5">
      <c r="B2703" s="218"/>
      <c r="C2703" s="219"/>
      <c r="D2703" s="220" t="s">
        <v>247</v>
      </c>
      <c r="E2703" s="219"/>
      <c r="F2703" s="222" t="s">
        <v>2622</v>
      </c>
      <c r="G2703" s="219"/>
      <c r="H2703" s="223">
        <v>26.809000000000001</v>
      </c>
      <c r="I2703" s="224"/>
      <c r="J2703" s="219"/>
      <c r="K2703" s="219"/>
      <c r="L2703" s="225"/>
      <c r="M2703" s="226"/>
      <c r="N2703" s="227"/>
      <c r="O2703" s="227"/>
      <c r="P2703" s="227"/>
      <c r="Q2703" s="227"/>
      <c r="R2703" s="227"/>
      <c r="S2703" s="227"/>
      <c r="T2703" s="228"/>
      <c r="AT2703" s="229" t="s">
        <v>247</v>
      </c>
      <c r="AU2703" s="229" t="s">
        <v>261</v>
      </c>
      <c r="AV2703" s="13" t="s">
        <v>81</v>
      </c>
      <c r="AW2703" s="13" t="s">
        <v>4</v>
      </c>
      <c r="AX2703" s="13" t="s">
        <v>22</v>
      </c>
      <c r="AY2703" s="229" t="s">
        <v>238</v>
      </c>
    </row>
    <row r="2704" spans="2:65" s="1" customFormat="1" ht="22.5" customHeight="1">
      <c r="B2704" s="35"/>
      <c r="C2704" s="194" t="s">
        <v>2623</v>
      </c>
      <c r="D2704" s="194" t="s">
        <v>240</v>
      </c>
      <c r="E2704" s="195" t="s">
        <v>2624</v>
      </c>
      <c r="F2704" s="196" t="s">
        <v>2625</v>
      </c>
      <c r="G2704" s="197" t="s">
        <v>444</v>
      </c>
      <c r="H2704" s="198">
        <v>11.49</v>
      </c>
      <c r="I2704" s="199"/>
      <c r="J2704" s="200">
        <f>ROUND(I2704*H2704,2)</f>
        <v>0</v>
      </c>
      <c r="K2704" s="196" t="s">
        <v>244</v>
      </c>
      <c r="L2704" s="55"/>
      <c r="M2704" s="201" t="s">
        <v>20</v>
      </c>
      <c r="N2704" s="202" t="s">
        <v>44</v>
      </c>
      <c r="O2704" s="36"/>
      <c r="P2704" s="203">
        <f>O2704*H2704</f>
        <v>0</v>
      </c>
      <c r="Q2704" s="203">
        <v>0</v>
      </c>
      <c r="R2704" s="203">
        <f>Q2704*H2704</f>
        <v>0</v>
      </c>
      <c r="S2704" s="203">
        <v>0</v>
      </c>
      <c r="T2704" s="204">
        <f>S2704*H2704</f>
        <v>0</v>
      </c>
      <c r="AR2704" s="18" t="s">
        <v>245</v>
      </c>
      <c r="AT2704" s="18" t="s">
        <v>240</v>
      </c>
      <c r="AU2704" s="18" t="s">
        <v>261</v>
      </c>
      <c r="AY2704" s="18" t="s">
        <v>238</v>
      </c>
      <c r="BE2704" s="205">
        <f>IF(N2704="základní",J2704,0)</f>
        <v>0</v>
      </c>
      <c r="BF2704" s="205">
        <f>IF(N2704="snížená",J2704,0)</f>
        <v>0</v>
      </c>
      <c r="BG2704" s="205">
        <f>IF(N2704="zákl. přenesená",J2704,0)</f>
        <v>0</v>
      </c>
      <c r="BH2704" s="205">
        <f>IF(N2704="sníž. přenesená",J2704,0)</f>
        <v>0</v>
      </c>
      <c r="BI2704" s="205">
        <f>IF(N2704="nulová",J2704,0)</f>
        <v>0</v>
      </c>
      <c r="BJ2704" s="18" t="s">
        <v>22</v>
      </c>
      <c r="BK2704" s="205">
        <f>ROUND(I2704*H2704,2)</f>
        <v>0</v>
      </c>
      <c r="BL2704" s="18" t="s">
        <v>245</v>
      </c>
      <c r="BM2704" s="18" t="s">
        <v>2626</v>
      </c>
    </row>
    <row r="2705" spans="2:65" s="13" customFormat="1" ht="13.5">
      <c r="B2705" s="218"/>
      <c r="C2705" s="219"/>
      <c r="D2705" s="208" t="s">
        <v>247</v>
      </c>
      <c r="E2705" s="219"/>
      <c r="F2705" s="231" t="s">
        <v>2627</v>
      </c>
      <c r="G2705" s="219"/>
      <c r="H2705" s="232">
        <v>11.49</v>
      </c>
      <c r="I2705" s="224"/>
      <c r="J2705" s="219"/>
      <c r="K2705" s="219"/>
      <c r="L2705" s="225"/>
      <c r="M2705" s="226"/>
      <c r="N2705" s="227"/>
      <c r="O2705" s="227"/>
      <c r="P2705" s="227"/>
      <c r="Q2705" s="227"/>
      <c r="R2705" s="227"/>
      <c r="S2705" s="227"/>
      <c r="T2705" s="228"/>
      <c r="AT2705" s="229" t="s">
        <v>247</v>
      </c>
      <c r="AU2705" s="229" t="s">
        <v>261</v>
      </c>
      <c r="AV2705" s="13" t="s">
        <v>81</v>
      </c>
      <c r="AW2705" s="13" t="s">
        <v>4</v>
      </c>
      <c r="AX2705" s="13" t="s">
        <v>22</v>
      </c>
      <c r="AY2705" s="229" t="s">
        <v>238</v>
      </c>
    </row>
    <row r="2706" spans="2:65" s="11" customFormat="1" ht="22.35" customHeight="1">
      <c r="B2706" s="177"/>
      <c r="C2706" s="178"/>
      <c r="D2706" s="191" t="s">
        <v>72</v>
      </c>
      <c r="E2706" s="192" t="s">
        <v>1110</v>
      </c>
      <c r="F2706" s="192" t="s">
        <v>2628</v>
      </c>
      <c r="G2706" s="178"/>
      <c r="H2706" s="178"/>
      <c r="I2706" s="181"/>
      <c r="J2706" s="193">
        <f>BK2706</f>
        <v>0</v>
      </c>
      <c r="K2706" s="178"/>
      <c r="L2706" s="183"/>
      <c r="M2706" s="184"/>
      <c r="N2706" s="185"/>
      <c r="O2706" s="185"/>
      <c r="P2706" s="186">
        <f>P2707</f>
        <v>0</v>
      </c>
      <c r="Q2706" s="185"/>
      <c r="R2706" s="186">
        <f>R2707</f>
        <v>0</v>
      </c>
      <c r="S2706" s="185"/>
      <c r="T2706" s="187">
        <f>T2707</f>
        <v>0</v>
      </c>
      <c r="AR2706" s="188" t="s">
        <v>22</v>
      </c>
      <c r="AT2706" s="189" t="s">
        <v>72</v>
      </c>
      <c r="AU2706" s="189" t="s">
        <v>81</v>
      </c>
      <c r="AY2706" s="188" t="s">
        <v>238</v>
      </c>
      <c r="BK2706" s="190">
        <f>BK2707</f>
        <v>0</v>
      </c>
    </row>
    <row r="2707" spans="2:65" s="1" customFormat="1" ht="22.5" customHeight="1">
      <c r="B2707" s="35"/>
      <c r="C2707" s="194" t="s">
        <v>2629</v>
      </c>
      <c r="D2707" s="194" t="s">
        <v>240</v>
      </c>
      <c r="E2707" s="195" t="s">
        <v>2630</v>
      </c>
      <c r="F2707" s="196" t="s">
        <v>2631</v>
      </c>
      <c r="G2707" s="197" t="s">
        <v>444</v>
      </c>
      <c r="H2707" s="198">
        <v>13657.441999999999</v>
      </c>
      <c r="I2707" s="199"/>
      <c r="J2707" s="200">
        <f>ROUND(I2707*H2707,2)</f>
        <v>0</v>
      </c>
      <c r="K2707" s="196" t="s">
        <v>244</v>
      </c>
      <c r="L2707" s="55"/>
      <c r="M2707" s="201" t="s">
        <v>20</v>
      </c>
      <c r="N2707" s="202" t="s">
        <v>44</v>
      </c>
      <c r="O2707" s="36"/>
      <c r="P2707" s="203">
        <f>O2707*H2707</f>
        <v>0</v>
      </c>
      <c r="Q2707" s="203">
        <v>0</v>
      </c>
      <c r="R2707" s="203">
        <f>Q2707*H2707</f>
        <v>0</v>
      </c>
      <c r="S2707" s="203">
        <v>0</v>
      </c>
      <c r="T2707" s="204">
        <f>S2707*H2707</f>
        <v>0</v>
      </c>
      <c r="AR2707" s="18" t="s">
        <v>245</v>
      </c>
      <c r="AT2707" s="18" t="s">
        <v>240</v>
      </c>
      <c r="AU2707" s="18" t="s">
        <v>261</v>
      </c>
      <c r="AY2707" s="18" t="s">
        <v>238</v>
      </c>
      <c r="BE2707" s="205">
        <f>IF(N2707="základní",J2707,0)</f>
        <v>0</v>
      </c>
      <c r="BF2707" s="205">
        <f>IF(N2707="snížená",J2707,0)</f>
        <v>0</v>
      </c>
      <c r="BG2707" s="205">
        <f>IF(N2707="zákl. přenesená",J2707,0)</f>
        <v>0</v>
      </c>
      <c r="BH2707" s="205">
        <f>IF(N2707="sníž. přenesená",J2707,0)</f>
        <v>0</v>
      </c>
      <c r="BI2707" s="205">
        <f>IF(N2707="nulová",J2707,0)</f>
        <v>0</v>
      </c>
      <c r="BJ2707" s="18" t="s">
        <v>22</v>
      </c>
      <c r="BK2707" s="205">
        <f>ROUND(I2707*H2707,2)</f>
        <v>0</v>
      </c>
      <c r="BL2707" s="18" t="s">
        <v>245</v>
      </c>
      <c r="BM2707" s="18" t="s">
        <v>2632</v>
      </c>
    </row>
    <row r="2708" spans="2:65" s="11" customFormat="1" ht="37.35" customHeight="1">
      <c r="B2708" s="177"/>
      <c r="C2708" s="178"/>
      <c r="D2708" s="179" t="s">
        <v>72</v>
      </c>
      <c r="E2708" s="180" t="s">
        <v>2633</v>
      </c>
      <c r="F2708" s="180" t="s">
        <v>2634</v>
      </c>
      <c r="G2708" s="178"/>
      <c r="H2708" s="178"/>
      <c r="I2708" s="181"/>
      <c r="J2708" s="182">
        <f>BK2708</f>
        <v>0</v>
      </c>
      <c r="K2708" s="178"/>
      <c r="L2708" s="183"/>
      <c r="M2708" s="184"/>
      <c r="N2708" s="185"/>
      <c r="O2708" s="185"/>
      <c r="P2708" s="186">
        <f>P2709+P2928+P3093+P3635+P3695+P3710+P3896+P3923+P4113+P4906+P5190+P5275+P5493+P5667+P5918+P5934</f>
        <v>0</v>
      </c>
      <c r="Q2708" s="185"/>
      <c r="R2708" s="186">
        <f>R2709+R2928+R3093+R3635+R3695+R3710+R3896+R3923+R4113+R4906+R5190+R5275+R5493+R5667+R5918+R5934</f>
        <v>148.87134082299997</v>
      </c>
      <c r="S2708" s="185"/>
      <c r="T2708" s="187">
        <f>T2709+T2928+T3093+T3635+T3695+T3710+T3896+T3923+T4113+T4906+T5190+T5275+T5493+T5667+T5918+T5934</f>
        <v>0</v>
      </c>
      <c r="AR2708" s="188" t="s">
        <v>81</v>
      </c>
      <c r="AT2708" s="189" t="s">
        <v>72</v>
      </c>
      <c r="AU2708" s="189" t="s">
        <v>73</v>
      </c>
      <c r="AY2708" s="188" t="s">
        <v>238</v>
      </c>
      <c r="BK2708" s="190">
        <f>BK2709+BK2928+BK3093+BK3635+BK3695+BK3710+BK3896+BK3923+BK4113+BK4906+BK5190+BK5275+BK5493+BK5667+BK5918+BK5934</f>
        <v>0</v>
      </c>
    </row>
    <row r="2709" spans="2:65" s="11" customFormat="1" ht="19.899999999999999" customHeight="1">
      <c r="B2709" s="177"/>
      <c r="C2709" s="178"/>
      <c r="D2709" s="191" t="s">
        <v>72</v>
      </c>
      <c r="E2709" s="192" t="s">
        <v>2635</v>
      </c>
      <c r="F2709" s="192" t="s">
        <v>2636</v>
      </c>
      <c r="G2709" s="178"/>
      <c r="H2709" s="178"/>
      <c r="I2709" s="181"/>
      <c r="J2709" s="193">
        <f>BK2709</f>
        <v>0</v>
      </c>
      <c r="K2709" s="178"/>
      <c r="L2709" s="183"/>
      <c r="M2709" s="184"/>
      <c r="N2709" s="185"/>
      <c r="O2709" s="185"/>
      <c r="P2709" s="186">
        <f>SUM(P2710:P2927)</f>
        <v>0</v>
      </c>
      <c r="Q2709" s="185"/>
      <c r="R2709" s="186">
        <f>SUM(R2710:R2927)</f>
        <v>3.1273106299999998</v>
      </c>
      <c r="S2709" s="185"/>
      <c r="T2709" s="187">
        <f>SUM(T2710:T2927)</f>
        <v>0</v>
      </c>
      <c r="AR2709" s="188" t="s">
        <v>81</v>
      </c>
      <c r="AT2709" s="189" t="s">
        <v>72</v>
      </c>
      <c r="AU2709" s="189" t="s">
        <v>22</v>
      </c>
      <c r="AY2709" s="188" t="s">
        <v>238</v>
      </c>
      <c r="BK2709" s="190">
        <f>SUM(BK2710:BK2927)</f>
        <v>0</v>
      </c>
    </row>
    <row r="2710" spans="2:65" s="1" customFormat="1" ht="22.5" customHeight="1">
      <c r="B2710" s="35"/>
      <c r="C2710" s="194" t="s">
        <v>2637</v>
      </c>
      <c r="D2710" s="194" t="s">
        <v>240</v>
      </c>
      <c r="E2710" s="195" t="s">
        <v>2638</v>
      </c>
      <c r="F2710" s="196" t="s">
        <v>2639</v>
      </c>
      <c r="G2710" s="197" t="s">
        <v>375</v>
      </c>
      <c r="H2710" s="198">
        <v>1170.701</v>
      </c>
      <c r="I2710" s="199"/>
      <c r="J2710" s="200">
        <f>ROUND(I2710*H2710,2)</f>
        <v>0</v>
      </c>
      <c r="K2710" s="196" t="s">
        <v>244</v>
      </c>
      <c r="L2710" s="55"/>
      <c r="M2710" s="201" t="s">
        <v>20</v>
      </c>
      <c r="N2710" s="202" t="s">
        <v>44</v>
      </c>
      <c r="O2710" s="36"/>
      <c r="P2710" s="203">
        <f>O2710*H2710</f>
        <v>0</v>
      </c>
      <c r="Q2710" s="203">
        <v>0</v>
      </c>
      <c r="R2710" s="203">
        <f>Q2710*H2710</f>
        <v>0</v>
      </c>
      <c r="S2710" s="203">
        <v>0</v>
      </c>
      <c r="T2710" s="204">
        <f>S2710*H2710</f>
        <v>0</v>
      </c>
      <c r="AR2710" s="18" t="s">
        <v>372</v>
      </c>
      <c r="AT2710" s="18" t="s">
        <v>240</v>
      </c>
      <c r="AU2710" s="18" t="s">
        <v>81</v>
      </c>
      <c r="AY2710" s="18" t="s">
        <v>238</v>
      </c>
      <c r="BE2710" s="205">
        <f>IF(N2710="základní",J2710,0)</f>
        <v>0</v>
      </c>
      <c r="BF2710" s="205">
        <f>IF(N2710="snížená",J2710,0)</f>
        <v>0</v>
      </c>
      <c r="BG2710" s="205">
        <f>IF(N2710="zákl. přenesená",J2710,0)</f>
        <v>0</v>
      </c>
      <c r="BH2710" s="205">
        <f>IF(N2710="sníž. přenesená",J2710,0)</f>
        <v>0</v>
      </c>
      <c r="BI2710" s="205">
        <f>IF(N2710="nulová",J2710,0)</f>
        <v>0</v>
      </c>
      <c r="BJ2710" s="18" t="s">
        <v>22</v>
      </c>
      <c r="BK2710" s="205">
        <f>ROUND(I2710*H2710,2)</f>
        <v>0</v>
      </c>
      <c r="BL2710" s="18" t="s">
        <v>372</v>
      </c>
      <c r="BM2710" s="18" t="s">
        <v>2640</v>
      </c>
    </row>
    <row r="2711" spans="2:65" s="12" customFormat="1" ht="27">
      <c r="B2711" s="206"/>
      <c r="C2711" s="207"/>
      <c r="D2711" s="208" t="s">
        <v>247</v>
      </c>
      <c r="E2711" s="209" t="s">
        <v>20</v>
      </c>
      <c r="F2711" s="210" t="s">
        <v>2170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81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81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2641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81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2" customFormat="1" ht="13.5">
      <c r="B2714" s="206"/>
      <c r="C2714" s="207"/>
      <c r="D2714" s="208" t="s">
        <v>247</v>
      </c>
      <c r="E2714" s="209" t="s">
        <v>20</v>
      </c>
      <c r="F2714" s="210" t="s">
        <v>249</v>
      </c>
      <c r="G2714" s="207"/>
      <c r="H2714" s="211" t="s">
        <v>20</v>
      </c>
      <c r="I2714" s="212"/>
      <c r="J2714" s="207"/>
      <c r="K2714" s="207"/>
      <c r="L2714" s="213"/>
      <c r="M2714" s="214"/>
      <c r="N2714" s="215"/>
      <c r="O2714" s="215"/>
      <c r="P2714" s="215"/>
      <c r="Q2714" s="215"/>
      <c r="R2714" s="215"/>
      <c r="S2714" s="215"/>
      <c r="T2714" s="216"/>
      <c r="AT2714" s="217" t="s">
        <v>247</v>
      </c>
      <c r="AU2714" s="217" t="s">
        <v>81</v>
      </c>
      <c r="AV2714" s="12" t="s">
        <v>22</v>
      </c>
      <c r="AW2714" s="12" t="s">
        <v>37</v>
      </c>
      <c r="AX2714" s="12" t="s">
        <v>73</v>
      </c>
      <c r="AY2714" s="217" t="s">
        <v>238</v>
      </c>
    </row>
    <row r="2715" spans="2:65" s="12" customFormat="1" ht="13.5">
      <c r="B2715" s="206"/>
      <c r="C2715" s="207"/>
      <c r="D2715" s="208" t="s">
        <v>247</v>
      </c>
      <c r="E2715" s="209" t="s">
        <v>20</v>
      </c>
      <c r="F2715" s="210" t="s">
        <v>2642</v>
      </c>
      <c r="G2715" s="207"/>
      <c r="H2715" s="211" t="s">
        <v>20</v>
      </c>
      <c r="I2715" s="212"/>
      <c r="J2715" s="207"/>
      <c r="K2715" s="207"/>
      <c r="L2715" s="213"/>
      <c r="M2715" s="214"/>
      <c r="N2715" s="215"/>
      <c r="O2715" s="215"/>
      <c r="P2715" s="215"/>
      <c r="Q2715" s="215"/>
      <c r="R2715" s="215"/>
      <c r="S2715" s="215"/>
      <c r="T2715" s="216"/>
      <c r="AT2715" s="217" t="s">
        <v>247</v>
      </c>
      <c r="AU2715" s="217" t="s">
        <v>81</v>
      </c>
      <c r="AV2715" s="12" t="s">
        <v>22</v>
      </c>
      <c r="AW2715" s="12" t="s">
        <v>37</v>
      </c>
      <c r="AX2715" s="12" t="s">
        <v>73</v>
      </c>
      <c r="AY2715" s="217" t="s">
        <v>238</v>
      </c>
    </row>
    <row r="2716" spans="2:65" s="12" customFormat="1" ht="13.5">
      <c r="B2716" s="206"/>
      <c r="C2716" s="207"/>
      <c r="D2716" s="208" t="s">
        <v>247</v>
      </c>
      <c r="E2716" s="209" t="s">
        <v>20</v>
      </c>
      <c r="F2716" s="210" t="s">
        <v>249</v>
      </c>
      <c r="G2716" s="207"/>
      <c r="H2716" s="211" t="s">
        <v>20</v>
      </c>
      <c r="I2716" s="212"/>
      <c r="J2716" s="207"/>
      <c r="K2716" s="207"/>
      <c r="L2716" s="213"/>
      <c r="M2716" s="214"/>
      <c r="N2716" s="215"/>
      <c r="O2716" s="215"/>
      <c r="P2716" s="215"/>
      <c r="Q2716" s="215"/>
      <c r="R2716" s="215"/>
      <c r="S2716" s="215"/>
      <c r="T2716" s="216"/>
      <c r="AT2716" s="217" t="s">
        <v>247</v>
      </c>
      <c r="AU2716" s="217" t="s">
        <v>81</v>
      </c>
      <c r="AV2716" s="12" t="s">
        <v>22</v>
      </c>
      <c r="AW2716" s="12" t="s">
        <v>37</v>
      </c>
      <c r="AX2716" s="12" t="s">
        <v>73</v>
      </c>
      <c r="AY2716" s="217" t="s">
        <v>238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2643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81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3" customFormat="1" ht="13.5">
      <c r="B2718" s="218"/>
      <c r="C2718" s="219"/>
      <c r="D2718" s="208" t="s">
        <v>247</v>
      </c>
      <c r="E2718" s="230" t="s">
        <v>20</v>
      </c>
      <c r="F2718" s="231" t="s">
        <v>2644</v>
      </c>
      <c r="G2718" s="219"/>
      <c r="H2718" s="232">
        <v>1013.12</v>
      </c>
      <c r="I2718" s="224"/>
      <c r="J2718" s="219"/>
      <c r="K2718" s="219"/>
      <c r="L2718" s="225"/>
      <c r="M2718" s="226"/>
      <c r="N2718" s="227"/>
      <c r="O2718" s="227"/>
      <c r="P2718" s="227"/>
      <c r="Q2718" s="227"/>
      <c r="R2718" s="227"/>
      <c r="S2718" s="227"/>
      <c r="T2718" s="228"/>
      <c r="AT2718" s="229" t="s">
        <v>247</v>
      </c>
      <c r="AU2718" s="229" t="s">
        <v>81</v>
      </c>
      <c r="AV2718" s="13" t="s">
        <v>81</v>
      </c>
      <c r="AW2718" s="13" t="s">
        <v>37</v>
      </c>
      <c r="AX2718" s="13" t="s">
        <v>73</v>
      </c>
      <c r="AY2718" s="229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695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81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3" customFormat="1" ht="13.5">
      <c r="B2720" s="218"/>
      <c r="C2720" s="219"/>
      <c r="D2720" s="208" t="s">
        <v>247</v>
      </c>
      <c r="E2720" s="230" t="s">
        <v>20</v>
      </c>
      <c r="F2720" s="231" t="s">
        <v>2645</v>
      </c>
      <c r="G2720" s="219"/>
      <c r="H2720" s="232">
        <v>104.556</v>
      </c>
      <c r="I2720" s="224"/>
      <c r="J2720" s="219"/>
      <c r="K2720" s="219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247</v>
      </c>
      <c r="AU2720" s="229" t="s">
        <v>81</v>
      </c>
      <c r="AV2720" s="13" t="s">
        <v>81</v>
      </c>
      <c r="AW2720" s="13" t="s">
        <v>37</v>
      </c>
      <c r="AX2720" s="13" t="s">
        <v>73</v>
      </c>
      <c r="AY2720" s="229" t="s">
        <v>238</v>
      </c>
    </row>
    <row r="2721" spans="2:65" s="12" customFormat="1" ht="13.5">
      <c r="B2721" s="206"/>
      <c r="C2721" s="207"/>
      <c r="D2721" s="208" t="s">
        <v>247</v>
      </c>
      <c r="E2721" s="209" t="s">
        <v>20</v>
      </c>
      <c r="F2721" s="210" t="s">
        <v>2646</v>
      </c>
      <c r="G2721" s="207"/>
      <c r="H2721" s="211" t="s">
        <v>20</v>
      </c>
      <c r="I2721" s="212"/>
      <c r="J2721" s="207"/>
      <c r="K2721" s="207"/>
      <c r="L2721" s="213"/>
      <c r="M2721" s="214"/>
      <c r="N2721" s="215"/>
      <c r="O2721" s="215"/>
      <c r="P2721" s="215"/>
      <c r="Q2721" s="215"/>
      <c r="R2721" s="215"/>
      <c r="S2721" s="215"/>
      <c r="T2721" s="216"/>
      <c r="AT2721" s="217" t="s">
        <v>247</v>
      </c>
      <c r="AU2721" s="217" t="s">
        <v>81</v>
      </c>
      <c r="AV2721" s="12" t="s">
        <v>22</v>
      </c>
      <c r="AW2721" s="12" t="s">
        <v>37</v>
      </c>
      <c r="AX2721" s="12" t="s">
        <v>73</v>
      </c>
      <c r="AY2721" s="217" t="s">
        <v>238</v>
      </c>
    </row>
    <row r="2722" spans="2:65" s="13" customFormat="1" ht="13.5">
      <c r="B2722" s="218"/>
      <c r="C2722" s="219"/>
      <c r="D2722" s="220" t="s">
        <v>247</v>
      </c>
      <c r="E2722" s="221" t="s">
        <v>20</v>
      </c>
      <c r="F2722" s="222" t="s">
        <v>2647</v>
      </c>
      <c r="G2722" s="219"/>
      <c r="H2722" s="223">
        <v>53.024999999999999</v>
      </c>
      <c r="I2722" s="224"/>
      <c r="J2722" s="219"/>
      <c r="K2722" s="219"/>
      <c r="L2722" s="225"/>
      <c r="M2722" s="226"/>
      <c r="N2722" s="227"/>
      <c r="O2722" s="227"/>
      <c r="P2722" s="227"/>
      <c r="Q2722" s="227"/>
      <c r="R2722" s="227"/>
      <c r="S2722" s="227"/>
      <c r="T2722" s="228"/>
      <c r="AT2722" s="229" t="s">
        <v>247</v>
      </c>
      <c r="AU2722" s="229" t="s">
        <v>81</v>
      </c>
      <c r="AV2722" s="13" t="s">
        <v>81</v>
      </c>
      <c r="AW2722" s="13" t="s">
        <v>37</v>
      </c>
      <c r="AX2722" s="13" t="s">
        <v>73</v>
      </c>
      <c r="AY2722" s="229" t="s">
        <v>238</v>
      </c>
    </row>
    <row r="2723" spans="2:65" s="1" customFormat="1" ht="22.5" customHeight="1">
      <c r="B2723" s="35"/>
      <c r="C2723" s="194" t="s">
        <v>2648</v>
      </c>
      <c r="D2723" s="194" t="s">
        <v>240</v>
      </c>
      <c r="E2723" s="195" t="s">
        <v>2649</v>
      </c>
      <c r="F2723" s="196" t="s">
        <v>2650</v>
      </c>
      <c r="G2723" s="197" t="s">
        <v>375</v>
      </c>
      <c r="H2723" s="198">
        <v>413.35</v>
      </c>
      <c r="I2723" s="199"/>
      <c r="J2723" s="200">
        <f>ROUND(I2723*H2723,2)</f>
        <v>0</v>
      </c>
      <c r="K2723" s="196" t="s">
        <v>244</v>
      </c>
      <c r="L2723" s="55"/>
      <c r="M2723" s="201" t="s">
        <v>20</v>
      </c>
      <c r="N2723" s="202" t="s">
        <v>44</v>
      </c>
      <c r="O2723" s="36"/>
      <c r="P2723" s="203">
        <f>O2723*H2723</f>
        <v>0</v>
      </c>
      <c r="Q2723" s="203">
        <v>0</v>
      </c>
      <c r="R2723" s="203">
        <f>Q2723*H2723</f>
        <v>0</v>
      </c>
      <c r="S2723" s="203">
        <v>0</v>
      </c>
      <c r="T2723" s="204">
        <f>S2723*H2723</f>
        <v>0</v>
      </c>
      <c r="AR2723" s="18" t="s">
        <v>372</v>
      </c>
      <c r="AT2723" s="18" t="s">
        <v>240</v>
      </c>
      <c r="AU2723" s="18" t="s">
        <v>81</v>
      </c>
      <c r="AY2723" s="18" t="s">
        <v>238</v>
      </c>
      <c r="BE2723" s="205">
        <f>IF(N2723="základní",J2723,0)</f>
        <v>0</v>
      </c>
      <c r="BF2723" s="205">
        <f>IF(N2723="snížená",J2723,0)</f>
        <v>0</v>
      </c>
      <c r="BG2723" s="205">
        <f>IF(N2723="zákl. přenesená",J2723,0)</f>
        <v>0</v>
      </c>
      <c r="BH2723" s="205">
        <f>IF(N2723="sníž. přenesená",J2723,0)</f>
        <v>0</v>
      </c>
      <c r="BI2723" s="205">
        <f>IF(N2723="nulová",J2723,0)</f>
        <v>0</v>
      </c>
      <c r="BJ2723" s="18" t="s">
        <v>22</v>
      </c>
      <c r="BK2723" s="205">
        <f>ROUND(I2723*H2723,2)</f>
        <v>0</v>
      </c>
      <c r="BL2723" s="18" t="s">
        <v>372</v>
      </c>
      <c r="BM2723" s="18" t="s">
        <v>2651</v>
      </c>
    </row>
    <row r="2724" spans="2:65" s="12" customFormat="1" ht="27">
      <c r="B2724" s="206"/>
      <c r="C2724" s="207"/>
      <c r="D2724" s="208" t="s">
        <v>247</v>
      </c>
      <c r="E2724" s="209" t="s">
        <v>20</v>
      </c>
      <c r="F2724" s="210" t="s">
        <v>2170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81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249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81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2641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81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2" customFormat="1" ht="13.5">
      <c r="B2727" s="206"/>
      <c r="C2727" s="207"/>
      <c r="D2727" s="208" t="s">
        <v>247</v>
      </c>
      <c r="E2727" s="209" t="s">
        <v>20</v>
      </c>
      <c r="F2727" s="210" t="s">
        <v>249</v>
      </c>
      <c r="G2727" s="207"/>
      <c r="H2727" s="211" t="s">
        <v>20</v>
      </c>
      <c r="I2727" s="212"/>
      <c r="J2727" s="207"/>
      <c r="K2727" s="207"/>
      <c r="L2727" s="213"/>
      <c r="M2727" s="214"/>
      <c r="N2727" s="215"/>
      <c r="O2727" s="215"/>
      <c r="P2727" s="215"/>
      <c r="Q2727" s="215"/>
      <c r="R2727" s="215"/>
      <c r="S2727" s="215"/>
      <c r="T2727" s="216"/>
      <c r="AT2727" s="217" t="s">
        <v>247</v>
      </c>
      <c r="AU2727" s="217" t="s">
        <v>81</v>
      </c>
      <c r="AV2727" s="12" t="s">
        <v>22</v>
      </c>
      <c r="AW2727" s="12" t="s">
        <v>37</v>
      </c>
      <c r="AX2727" s="12" t="s">
        <v>73</v>
      </c>
      <c r="AY2727" s="217" t="s">
        <v>238</v>
      </c>
    </row>
    <row r="2728" spans="2:65" s="12" customFormat="1" ht="13.5">
      <c r="B2728" s="206"/>
      <c r="C2728" s="207"/>
      <c r="D2728" s="208" t="s">
        <v>247</v>
      </c>
      <c r="E2728" s="209" t="s">
        <v>20</v>
      </c>
      <c r="F2728" s="210" t="s">
        <v>2652</v>
      </c>
      <c r="G2728" s="207"/>
      <c r="H2728" s="211" t="s">
        <v>20</v>
      </c>
      <c r="I2728" s="212"/>
      <c r="J2728" s="207"/>
      <c r="K2728" s="207"/>
      <c r="L2728" s="213"/>
      <c r="M2728" s="214"/>
      <c r="N2728" s="215"/>
      <c r="O2728" s="215"/>
      <c r="P2728" s="215"/>
      <c r="Q2728" s="215"/>
      <c r="R2728" s="215"/>
      <c r="S2728" s="215"/>
      <c r="T2728" s="216"/>
      <c r="AT2728" s="217" t="s">
        <v>247</v>
      </c>
      <c r="AU2728" s="217" t="s">
        <v>81</v>
      </c>
      <c r="AV2728" s="12" t="s">
        <v>22</v>
      </c>
      <c r="AW2728" s="12" t="s">
        <v>37</v>
      </c>
      <c r="AX2728" s="12" t="s">
        <v>73</v>
      </c>
      <c r="AY2728" s="217" t="s">
        <v>238</v>
      </c>
    </row>
    <row r="2729" spans="2:65" s="13" customFormat="1" ht="13.5">
      <c r="B2729" s="218"/>
      <c r="C2729" s="219"/>
      <c r="D2729" s="208" t="s">
        <v>247</v>
      </c>
      <c r="E2729" s="230" t="s">
        <v>20</v>
      </c>
      <c r="F2729" s="231" t="s">
        <v>2653</v>
      </c>
      <c r="G2729" s="219"/>
      <c r="H2729" s="232">
        <v>208.89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81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2" customFormat="1" ht="13.5">
      <c r="B2730" s="206"/>
      <c r="C2730" s="207"/>
      <c r="D2730" s="208" t="s">
        <v>247</v>
      </c>
      <c r="E2730" s="209" t="s">
        <v>20</v>
      </c>
      <c r="F2730" s="210" t="s">
        <v>259</v>
      </c>
      <c r="G2730" s="207"/>
      <c r="H2730" s="211" t="s">
        <v>20</v>
      </c>
      <c r="I2730" s="212"/>
      <c r="J2730" s="207"/>
      <c r="K2730" s="207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247</v>
      </c>
      <c r="AU2730" s="217" t="s">
        <v>81</v>
      </c>
      <c r="AV2730" s="12" t="s">
        <v>22</v>
      </c>
      <c r="AW2730" s="12" t="s">
        <v>37</v>
      </c>
      <c r="AX2730" s="12" t="s">
        <v>73</v>
      </c>
      <c r="AY2730" s="217" t="s">
        <v>238</v>
      </c>
    </row>
    <row r="2731" spans="2:65" s="13" customFormat="1" ht="13.5">
      <c r="B2731" s="218"/>
      <c r="C2731" s="219"/>
      <c r="D2731" s="208" t="s">
        <v>247</v>
      </c>
      <c r="E2731" s="230" t="s">
        <v>20</v>
      </c>
      <c r="F2731" s="231" t="s">
        <v>2654</v>
      </c>
      <c r="G2731" s="219"/>
      <c r="H2731" s="232">
        <v>23.04</v>
      </c>
      <c r="I2731" s="224"/>
      <c r="J2731" s="219"/>
      <c r="K2731" s="219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247</v>
      </c>
      <c r="AU2731" s="229" t="s">
        <v>81</v>
      </c>
      <c r="AV2731" s="13" t="s">
        <v>81</v>
      </c>
      <c r="AW2731" s="13" t="s">
        <v>37</v>
      </c>
      <c r="AX2731" s="13" t="s">
        <v>73</v>
      </c>
      <c r="AY2731" s="229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266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81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3" customFormat="1" ht="13.5">
      <c r="B2733" s="218"/>
      <c r="C2733" s="219"/>
      <c r="D2733" s="208" t="s">
        <v>247</v>
      </c>
      <c r="E2733" s="230" t="s">
        <v>20</v>
      </c>
      <c r="F2733" s="231" t="s">
        <v>2655</v>
      </c>
      <c r="G2733" s="219"/>
      <c r="H2733" s="232">
        <v>145.28</v>
      </c>
      <c r="I2733" s="224"/>
      <c r="J2733" s="219"/>
      <c r="K2733" s="219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247</v>
      </c>
      <c r="AU2733" s="229" t="s">
        <v>81</v>
      </c>
      <c r="AV2733" s="13" t="s">
        <v>81</v>
      </c>
      <c r="AW2733" s="13" t="s">
        <v>37</v>
      </c>
      <c r="AX2733" s="13" t="s">
        <v>73</v>
      </c>
      <c r="AY2733" s="229" t="s">
        <v>238</v>
      </c>
    </row>
    <row r="2734" spans="2:65" s="12" customFormat="1" ht="13.5">
      <c r="B2734" s="206"/>
      <c r="C2734" s="207"/>
      <c r="D2734" s="208" t="s">
        <v>247</v>
      </c>
      <c r="E2734" s="209" t="s">
        <v>20</v>
      </c>
      <c r="F2734" s="210" t="s">
        <v>257</v>
      </c>
      <c r="G2734" s="207"/>
      <c r="H2734" s="211" t="s">
        <v>20</v>
      </c>
      <c r="I2734" s="212"/>
      <c r="J2734" s="207"/>
      <c r="K2734" s="207"/>
      <c r="L2734" s="213"/>
      <c r="M2734" s="214"/>
      <c r="N2734" s="215"/>
      <c r="O2734" s="215"/>
      <c r="P2734" s="215"/>
      <c r="Q2734" s="215"/>
      <c r="R2734" s="215"/>
      <c r="S2734" s="215"/>
      <c r="T2734" s="216"/>
      <c r="AT2734" s="217" t="s">
        <v>247</v>
      </c>
      <c r="AU2734" s="217" t="s">
        <v>81</v>
      </c>
      <c r="AV2734" s="12" t="s">
        <v>22</v>
      </c>
      <c r="AW2734" s="12" t="s">
        <v>37</v>
      </c>
      <c r="AX2734" s="12" t="s">
        <v>73</v>
      </c>
      <c r="AY2734" s="217" t="s">
        <v>238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2656</v>
      </c>
      <c r="G2735" s="219"/>
      <c r="H2735" s="223">
        <v>36.14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81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233" t="s">
        <v>2657</v>
      </c>
      <c r="D2736" s="233" t="s">
        <v>478</v>
      </c>
      <c r="E2736" s="234" t="s">
        <v>2658</v>
      </c>
      <c r="F2736" s="235" t="s">
        <v>2659</v>
      </c>
      <c r="G2736" s="236" t="s">
        <v>444</v>
      </c>
      <c r="H2736" s="237">
        <v>0.496</v>
      </c>
      <c r="I2736" s="238"/>
      <c r="J2736" s="239">
        <f>ROUND(I2736*H2736,2)</f>
        <v>0</v>
      </c>
      <c r="K2736" s="235" t="s">
        <v>244</v>
      </c>
      <c r="L2736" s="240"/>
      <c r="M2736" s="241" t="s">
        <v>20</v>
      </c>
      <c r="N2736" s="242" t="s">
        <v>44</v>
      </c>
      <c r="O2736" s="36"/>
      <c r="P2736" s="203">
        <f>O2736*H2736</f>
        <v>0</v>
      </c>
      <c r="Q2736" s="203">
        <v>1</v>
      </c>
      <c r="R2736" s="203">
        <f>Q2736*H2736</f>
        <v>0.496</v>
      </c>
      <c r="S2736" s="203">
        <v>0</v>
      </c>
      <c r="T2736" s="204">
        <f>S2736*H2736</f>
        <v>0</v>
      </c>
      <c r="AR2736" s="18" t="s">
        <v>500</v>
      </c>
      <c r="AT2736" s="18" t="s">
        <v>478</v>
      </c>
      <c r="AU2736" s="18" t="s">
        <v>81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372</v>
      </c>
      <c r="BM2736" s="18" t="s">
        <v>2660</v>
      </c>
    </row>
    <row r="2737" spans="2:65" s="13" customFormat="1" ht="13.5">
      <c r="B2737" s="218"/>
      <c r="C2737" s="219"/>
      <c r="D2737" s="220" t="s">
        <v>247</v>
      </c>
      <c r="E2737" s="221" t="s">
        <v>20</v>
      </c>
      <c r="F2737" s="222" t="s">
        <v>2661</v>
      </c>
      <c r="G2737" s="219"/>
      <c r="H2737" s="223">
        <v>0.496</v>
      </c>
      <c r="I2737" s="224"/>
      <c r="J2737" s="219"/>
      <c r="K2737" s="219"/>
      <c r="L2737" s="225"/>
      <c r="M2737" s="226"/>
      <c r="N2737" s="227"/>
      <c r="O2737" s="227"/>
      <c r="P2737" s="227"/>
      <c r="Q2737" s="227"/>
      <c r="R2737" s="227"/>
      <c r="S2737" s="227"/>
      <c r="T2737" s="228"/>
      <c r="AT2737" s="229" t="s">
        <v>247</v>
      </c>
      <c r="AU2737" s="229" t="s">
        <v>81</v>
      </c>
      <c r="AV2737" s="13" t="s">
        <v>81</v>
      </c>
      <c r="AW2737" s="13" t="s">
        <v>37</v>
      </c>
      <c r="AX2737" s="13" t="s">
        <v>73</v>
      </c>
      <c r="AY2737" s="229" t="s">
        <v>238</v>
      </c>
    </row>
    <row r="2738" spans="2:65" s="1" customFormat="1" ht="22.5" customHeight="1">
      <c r="B2738" s="35"/>
      <c r="C2738" s="194" t="s">
        <v>2662</v>
      </c>
      <c r="D2738" s="194" t="s">
        <v>240</v>
      </c>
      <c r="E2738" s="195" t="s">
        <v>2663</v>
      </c>
      <c r="F2738" s="196" t="s">
        <v>2664</v>
      </c>
      <c r="G2738" s="197" t="s">
        <v>375</v>
      </c>
      <c r="H2738" s="198">
        <v>2341.402</v>
      </c>
      <c r="I2738" s="199"/>
      <c r="J2738" s="200">
        <f>ROUND(I2738*H2738,2)</f>
        <v>0</v>
      </c>
      <c r="K2738" s="196" t="s">
        <v>244</v>
      </c>
      <c r="L2738" s="55"/>
      <c r="M2738" s="201" t="s">
        <v>20</v>
      </c>
      <c r="N2738" s="202" t="s">
        <v>44</v>
      </c>
      <c r="O2738" s="36"/>
      <c r="P2738" s="203">
        <f>O2738*H2738</f>
        <v>0</v>
      </c>
      <c r="Q2738" s="203">
        <v>4.0000000000000002E-4</v>
      </c>
      <c r="R2738" s="203">
        <f>Q2738*H2738</f>
        <v>0.93656080000000008</v>
      </c>
      <c r="S2738" s="203">
        <v>0</v>
      </c>
      <c r="T2738" s="204">
        <f>S2738*H2738</f>
        <v>0</v>
      </c>
      <c r="AR2738" s="18" t="s">
        <v>372</v>
      </c>
      <c r="AT2738" s="18" t="s">
        <v>240</v>
      </c>
      <c r="AU2738" s="18" t="s">
        <v>81</v>
      </c>
      <c r="AY2738" s="18" t="s">
        <v>238</v>
      </c>
      <c r="BE2738" s="205">
        <f>IF(N2738="základní",J2738,0)</f>
        <v>0</v>
      </c>
      <c r="BF2738" s="205">
        <f>IF(N2738="snížená",J2738,0)</f>
        <v>0</v>
      </c>
      <c r="BG2738" s="205">
        <f>IF(N2738="zákl. přenesená",J2738,0)</f>
        <v>0</v>
      </c>
      <c r="BH2738" s="205">
        <f>IF(N2738="sníž. přenesená",J2738,0)</f>
        <v>0</v>
      </c>
      <c r="BI2738" s="205">
        <f>IF(N2738="nulová",J2738,0)</f>
        <v>0</v>
      </c>
      <c r="BJ2738" s="18" t="s">
        <v>22</v>
      </c>
      <c r="BK2738" s="205">
        <f>ROUND(I2738*H2738,2)</f>
        <v>0</v>
      </c>
      <c r="BL2738" s="18" t="s">
        <v>372</v>
      </c>
      <c r="BM2738" s="18" t="s">
        <v>2665</v>
      </c>
    </row>
    <row r="2739" spans="2:65" s="12" customFormat="1" ht="27">
      <c r="B2739" s="206"/>
      <c r="C2739" s="207"/>
      <c r="D2739" s="208" t="s">
        <v>247</v>
      </c>
      <c r="E2739" s="209" t="s">
        <v>20</v>
      </c>
      <c r="F2739" s="210" t="s">
        <v>2170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81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65" s="12" customFormat="1" ht="13.5">
      <c r="B2740" s="206"/>
      <c r="C2740" s="207"/>
      <c r="D2740" s="208" t="s">
        <v>247</v>
      </c>
      <c r="E2740" s="209" t="s">
        <v>20</v>
      </c>
      <c r="F2740" s="210" t="s">
        <v>249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81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65" s="12" customFormat="1" ht="13.5">
      <c r="B2741" s="206"/>
      <c r="C2741" s="207"/>
      <c r="D2741" s="208" t="s">
        <v>247</v>
      </c>
      <c r="E2741" s="209" t="s">
        <v>20</v>
      </c>
      <c r="F2741" s="210" t="s">
        <v>2666</v>
      </c>
      <c r="G2741" s="207"/>
      <c r="H2741" s="211" t="s">
        <v>20</v>
      </c>
      <c r="I2741" s="212"/>
      <c r="J2741" s="207"/>
      <c r="K2741" s="207"/>
      <c r="L2741" s="213"/>
      <c r="M2741" s="214"/>
      <c r="N2741" s="215"/>
      <c r="O2741" s="215"/>
      <c r="P2741" s="215"/>
      <c r="Q2741" s="215"/>
      <c r="R2741" s="215"/>
      <c r="S2741" s="215"/>
      <c r="T2741" s="216"/>
      <c r="AT2741" s="217" t="s">
        <v>247</v>
      </c>
      <c r="AU2741" s="217" t="s">
        <v>81</v>
      </c>
      <c r="AV2741" s="12" t="s">
        <v>22</v>
      </c>
      <c r="AW2741" s="12" t="s">
        <v>37</v>
      </c>
      <c r="AX2741" s="12" t="s">
        <v>73</v>
      </c>
      <c r="AY2741" s="217" t="s">
        <v>238</v>
      </c>
    </row>
    <row r="2742" spans="2:65" s="12" customFormat="1" ht="13.5">
      <c r="B2742" s="206"/>
      <c r="C2742" s="207"/>
      <c r="D2742" s="208" t="s">
        <v>247</v>
      </c>
      <c r="E2742" s="209" t="s">
        <v>20</v>
      </c>
      <c r="F2742" s="210" t="s">
        <v>249</v>
      </c>
      <c r="G2742" s="207"/>
      <c r="H2742" s="211" t="s">
        <v>20</v>
      </c>
      <c r="I2742" s="212"/>
      <c r="J2742" s="207"/>
      <c r="K2742" s="207"/>
      <c r="L2742" s="213"/>
      <c r="M2742" s="214"/>
      <c r="N2742" s="215"/>
      <c r="O2742" s="215"/>
      <c r="P2742" s="215"/>
      <c r="Q2742" s="215"/>
      <c r="R2742" s="215"/>
      <c r="S2742" s="215"/>
      <c r="T2742" s="216"/>
      <c r="AT2742" s="217" t="s">
        <v>247</v>
      </c>
      <c r="AU2742" s="217" t="s">
        <v>81</v>
      </c>
      <c r="AV2742" s="12" t="s">
        <v>22</v>
      </c>
      <c r="AW2742" s="12" t="s">
        <v>37</v>
      </c>
      <c r="AX2742" s="12" t="s">
        <v>73</v>
      </c>
      <c r="AY2742" s="217" t="s">
        <v>238</v>
      </c>
    </row>
    <row r="2743" spans="2:65" s="12" customFormat="1" ht="13.5">
      <c r="B2743" s="206"/>
      <c r="C2743" s="207"/>
      <c r="D2743" s="208" t="s">
        <v>247</v>
      </c>
      <c r="E2743" s="209" t="s">
        <v>20</v>
      </c>
      <c r="F2743" s="210" t="s">
        <v>2641</v>
      </c>
      <c r="G2743" s="207"/>
      <c r="H2743" s="211" t="s">
        <v>20</v>
      </c>
      <c r="I2743" s="212"/>
      <c r="J2743" s="207"/>
      <c r="K2743" s="207"/>
      <c r="L2743" s="213"/>
      <c r="M2743" s="214"/>
      <c r="N2743" s="215"/>
      <c r="O2743" s="215"/>
      <c r="P2743" s="215"/>
      <c r="Q2743" s="215"/>
      <c r="R2743" s="215"/>
      <c r="S2743" s="215"/>
      <c r="T2743" s="216"/>
      <c r="AT2743" s="217" t="s">
        <v>247</v>
      </c>
      <c r="AU2743" s="217" t="s">
        <v>81</v>
      </c>
      <c r="AV2743" s="12" t="s">
        <v>22</v>
      </c>
      <c r="AW2743" s="12" t="s">
        <v>37</v>
      </c>
      <c r="AX2743" s="12" t="s">
        <v>73</v>
      </c>
      <c r="AY2743" s="217" t="s">
        <v>238</v>
      </c>
    </row>
    <row r="2744" spans="2:65" s="12" customFormat="1" ht="13.5">
      <c r="B2744" s="206"/>
      <c r="C2744" s="207"/>
      <c r="D2744" s="208" t="s">
        <v>247</v>
      </c>
      <c r="E2744" s="209" t="s">
        <v>20</v>
      </c>
      <c r="F2744" s="210" t="s">
        <v>2642</v>
      </c>
      <c r="G2744" s="207"/>
      <c r="H2744" s="211" t="s">
        <v>20</v>
      </c>
      <c r="I2744" s="212"/>
      <c r="J2744" s="207"/>
      <c r="K2744" s="207"/>
      <c r="L2744" s="213"/>
      <c r="M2744" s="214"/>
      <c r="N2744" s="215"/>
      <c r="O2744" s="215"/>
      <c r="P2744" s="215"/>
      <c r="Q2744" s="215"/>
      <c r="R2744" s="215"/>
      <c r="S2744" s="215"/>
      <c r="T2744" s="216"/>
      <c r="AT2744" s="217" t="s">
        <v>247</v>
      </c>
      <c r="AU2744" s="217" t="s">
        <v>81</v>
      </c>
      <c r="AV2744" s="12" t="s">
        <v>22</v>
      </c>
      <c r="AW2744" s="12" t="s">
        <v>37</v>
      </c>
      <c r="AX2744" s="12" t="s">
        <v>73</v>
      </c>
      <c r="AY2744" s="217" t="s">
        <v>238</v>
      </c>
    </row>
    <row r="2745" spans="2:65" s="12" customFormat="1" ht="13.5">
      <c r="B2745" s="206"/>
      <c r="C2745" s="207"/>
      <c r="D2745" s="208" t="s">
        <v>247</v>
      </c>
      <c r="E2745" s="209" t="s">
        <v>20</v>
      </c>
      <c r="F2745" s="210" t="s">
        <v>249</v>
      </c>
      <c r="G2745" s="207"/>
      <c r="H2745" s="211" t="s">
        <v>20</v>
      </c>
      <c r="I2745" s="212"/>
      <c r="J2745" s="207"/>
      <c r="K2745" s="207"/>
      <c r="L2745" s="213"/>
      <c r="M2745" s="214"/>
      <c r="N2745" s="215"/>
      <c r="O2745" s="215"/>
      <c r="P2745" s="215"/>
      <c r="Q2745" s="215"/>
      <c r="R2745" s="215"/>
      <c r="S2745" s="215"/>
      <c r="T2745" s="216"/>
      <c r="AT2745" s="217" t="s">
        <v>247</v>
      </c>
      <c r="AU2745" s="217" t="s">
        <v>81</v>
      </c>
      <c r="AV2745" s="12" t="s">
        <v>22</v>
      </c>
      <c r="AW2745" s="12" t="s">
        <v>37</v>
      </c>
      <c r="AX2745" s="12" t="s">
        <v>73</v>
      </c>
      <c r="AY2745" s="217" t="s">
        <v>238</v>
      </c>
    </row>
    <row r="2746" spans="2:65" s="12" customFormat="1" ht="13.5">
      <c r="B2746" s="206"/>
      <c r="C2746" s="207"/>
      <c r="D2746" s="208" t="s">
        <v>247</v>
      </c>
      <c r="E2746" s="209" t="s">
        <v>20</v>
      </c>
      <c r="F2746" s="210" t="s">
        <v>2667</v>
      </c>
      <c r="G2746" s="207"/>
      <c r="H2746" s="211" t="s">
        <v>20</v>
      </c>
      <c r="I2746" s="212"/>
      <c r="J2746" s="207"/>
      <c r="K2746" s="207"/>
      <c r="L2746" s="213"/>
      <c r="M2746" s="214"/>
      <c r="N2746" s="215"/>
      <c r="O2746" s="215"/>
      <c r="P2746" s="215"/>
      <c r="Q2746" s="215"/>
      <c r="R2746" s="215"/>
      <c r="S2746" s="215"/>
      <c r="T2746" s="216"/>
      <c r="AT2746" s="217" t="s">
        <v>247</v>
      </c>
      <c r="AU2746" s="217" t="s">
        <v>81</v>
      </c>
      <c r="AV2746" s="12" t="s">
        <v>22</v>
      </c>
      <c r="AW2746" s="12" t="s">
        <v>37</v>
      </c>
      <c r="AX2746" s="12" t="s">
        <v>73</v>
      </c>
      <c r="AY2746" s="217" t="s">
        <v>238</v>
      </c>
    </row>
    <row r="2747" spans="2:65" s="12" customFormat="1" ht="13.5">
      <c r="B2747" s="206"/>
      <c r="C2747" s="207"/>
      <c r="D2747" s="208" t="s">
        <v>247</v>
      </c>
      <c r="E2747" s="209" t="s">
        <v>20</v>
      </c>
      <c r="F2747" s="210" t="s">
        <v>2643</v>
      </c>
      <c r="G2747" s="207"/>
      <c r="H2747" s="211" t="s">
        <v>20</v>
      </c>
      <c r="I2747" s="212"/>
      <c r="J2747" s="207"/>
      <c r="K2747" s="207"/>
      <c r="L2747" s="213"/>
      <c r="M2747" s="214"/>
      <c r="N2747" s="215"/>
      <c r="O2747" s="215"/>
      <c r="P2747" s="215"/>
      <c r="Q2747" s="215"/>
      <c r="R2747" s="215"/>
      <c r="S2747" s="215"/>
      <c r="T2747" s="216"/>
      <c r="AT2747" s="217" t="s">
        <v>247</v>
      </c>
      <c r="AU2747" s="217" t="s">
        <v>81</v>
      </c>
      <c r="AV2747" s="12" t="s">
        <v>22</v>
      </c>
      <c r="AW2747" s="12" t="s">
        <v>37</v>
      </c>
      <c r="AX2747" s="12" t="s">
        <v>73</v>
      </c>
      <c r="AY2747" s="217" t="s">
        <v>238</v>
      </c>
    </row>
    <row r="2748" spans="2:65" s="13" customFormat="1" ht="13.5">
      <c r="B2748" s="218"/>
      <c r="C2748" s="219"/>
      <c r="D2748" s="208" t="s">
        <v>247</v>
      </c>
      <c r="E2748" s="230" t="s">
        <v>20</v>
      </c>
      <c r="F2748" s="231" t="s">
        <v>2644</v>
      </c>
      <c r="G2748" s="219"/>
      <c r="H2748" s="232">
        <v>1013.12</v>
      </c>
      <c r="I2748" s="224"/>
      <c r="J2748" s="219"/>
      <c r="K2748" s="219"/>
      <c r="L2748" s="225"/>
      <c r="M2748" s="226"/>
      <c r="N2748" s="227"/>
      <c r="O2748" s="227"/>
      <c r="P2748" s="227"/>
      <c r="Q2748" s="227"/>
      <c r="R2748" s="227"/>
      <c r="S2748" s="227"/>
      <c r="T2748" s="228"/>
      <c r="AT2748" s="229" t="s">
        <v>247</v>
      </c>
      <c r="AU2748" s="229" t="s">
        <v>81</v>
      </c>
      <c r="AV2748" s="13" t="s">
        <v>81</v>
      </c>
      <c r="AW2748" s="13" t="s">
        <v>37</v>
      </c>
      <c r="AX2748" s="13" t="s">
        <v>73</v>
      </c>
      <c r="AY2748" s="229" t="s">
        <v>238</v>
      </c>
    </row>
    <row r="2749" spans="2:65" s="12" customFormat="1" ht="13.5">
      <c r="B2749" s="206"/>
      <c r="C2749" s="207"/>
      <c r="D2749" s="208" t="s">
        <v>247</v>
      </c>
      <c r="E2749" s="209" t="s">
        <v>20</v>
      </c>
      <c r="F2749" s="210" t="s">
        <v>705</v>
      </c>
      <c r="G2749" s="207"/>
      <c r="H2749" s="211" t="s">
        <v>20</v>
      </c>
      <c r="I2749" s="212"/>
      <c r="J2749" s="207"/>
      <c r="K2749" s="207"/>
      <c r="L2749" s="213"/>
      <c r="M2749" s="214"/>
      <c r="N2749" s="215"/>
      <c r="O2749" s="215"/>
      <c r="P2749" s="215"/>
      <c r="Q2749" s="215"/>
      <c r="R2749" s="215"/>
      <c r="S2749" s="215"/>
      <c r="T2749" s="216"/>
      <c r="AT2749" s="217" t="s">
        <v>247</v>
      </c>
      <c r="AU2749" s="217" t="s">
        <v>81</v>
      </c>
      <c r="AV2749" s="12" t="s">
        <v>22</v>
      </c>
      <c r="AW2749" s="12" t="s">
        <v>37</v>
      </c>
      <c r="AX2749" s="12" t="s">
        <v>73</v>
      </c>
      <c r="AY2749" s="217" t="s">
        <v>238</v>
      </c>
    </row>
    <row r="2750" spans="2:65" s="13" customFormat="1" ht="13.5">
      <c r="B2750" s="218"/>
      <c r="C2750" s="219"/>
      <c r="D2750" s="208" t="s">
        <v>247</v>
      </c>
      <c r="E2750" s="230" t="s">
        <v>20</v>
      </c>
      <c r="F2750" s="231" t="s">
        <v>2645</v>
      </c>
      <c r="G2750" s="219"/>
      <c r="H2750" s="232">
        <v>104.556</v>
      </c>
      <c r="I2750" s="224"/>
      <c r="J2750" s="219"/>
      <c r="K2750" s="219"/>
      <c r="L2750" s="225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247</v>
      </c>
      <c r="AU2750" s="229" t="s">
        <v>81</v>
      </c>
      <c r="AV2750" s="13" t="s">
        <v>81</v>
      </c>
      <c r="AW2750" s="13" t="s">
        <v>37</v>
      </c>
      <c r="AX2750" s="13" t="s">
        <v>73</v>
      </c>
      <c r="AY2750" s="229" t="s">
        <v>238</v>
      </c>
    </row>
    <row r="2751" spans="2:65" s="12" customFormat="1" ht="13.5">
      <c r="B2751" s="206"/>
      <c r="C2751" s="207"/>
      <c r="D2751" s="208" t="s">
        <v>247</v>
      </c>
      <c r="E2751" s="209" t="s">
        <v>20</v>
      </c>
      <c r="F2751" s="210" t="s">
        <v>2646</v>
      </c>
      <c r="G2751" s="207"/>
      <c r="H2751" s="211" t="s">
        <v>20</v>
      </c>
      <c r="I2751" s="212"/>
      <c r="J2751" s="207"/>
      <c r="K2751" s="207"/>
      <c r="L2751" s="213"/>
      <c r="M2751" s="214"/>
      <c r="N2751" s="215"/>
      <c r="O2751" s="215"/>
      <c r="P2751" s="215"/>
      <c r="Q2751" s="215"/>
      <c r="R2751" s="215"/>
      <c r="S2751" s="215"/>
      <c r="T2751" s="216"/>
      <c r="AT2751" s="217" t="s">
        <v>247</v>
      </c>
      <c r="AU2751" s="217" t="s">
        <v>81</v>
      </c>
      <c r="AV2751" s="12" t="s">
        <v>22</v>
      </c>
      <c r="AW2751" s="12" t="s">
        <v>37</v>
      </c>
      <c r="AX2751" s="12" t="s">
        <v>73</v>
      </c>
      <c r="AY2751" s="217" t="s">
        <v>238</v>
      </c>
    </row>
    <row r="2752" spans="2:65" s="13" customFormat="1" ht="13.5">
      <c r="B2752" s="218"/>
      <c r="C2752" s="219"/>
      <c r="D2752" s="208" t="s">
        <v>247</v>
      </c>
      <c r="E2752" s="230" t="s">
        <v>20</v>
      </c>
      <c r="F2752" s="231" t="s">
        <v>2647</v>
      </c>
      <c r="G2752" s="219"/>
      <c r="H2752" s="232">
        <v>53.024999999999999</v>
      </c>
      <c r="I2752" s="224"/>
      <c r="J2752" s="219"/>
      <c r="K2752" s="219"/>
      <c r="L2752" s="225"/>
      <c r="M2752" s="226"/>
      <c r="N2752" s="227"/>
      <c r="O2752" s="227"/>
      <c r="P2752" s="227"/>
      <c r="Q2752" s="227"/>
      <c r="R2752" s="227"/>
      <c r="S2752" s="227"/>
      <c r="T2752" s="228"/>
      <c r="AT2752" s="229" t="s">
        <v>247</v>
      </c>
      <c r="AU2752" s="229" t="s">
        <v>81</v>
      </c>
      <c r="AV2752" s="13" t="s">
        <v>81</v>
      </c>
      <c r="AW2752" s="13" t="s">
        <v>37</v>
      </c>
      <c r="AX2752" s="13" t="s">
        <v>73</v>
      </c>
      <c r="AY2752" s="229" t="s">
        <v>238</v>
      </c>
    </row>
    <row r="2753" spans="2:65" s="12" customFormat="1" ht="13.5">
      <c r="B2753" s="206"/>
      <c r="C2753" s="207"/>
      <c r="D2753" s="208" t="s">
        <v>247</v>
      </c>
      <c r="E2753" s="209" t="s">
        <v>20</v>
      </c>
      <c r="F2753" s="210" t="s">
        <v>2668</v>
      </c>
      <c r="G2753" s="207"/>
      <c r="H2753" s="211" t="s">
        <v>20</v>
      </c>
      <c r="I2753" s="212"/>
      <c r="J2753" s="207"/>
      <c r="K2753" s="207"/>
      <c r="L2753" s="213"/>
      <c r="M2753" s="214"/>
      <c r="N2753" s="215"/>
      <c r="O2753" s="215"/>
      <c r="P2753" s="215"/>
      <c r="Q2753" s="215"/>
      <c r="R2753" s="215"/>
      <c r="S2753" s="215"/>
      <c r="T2753" s="216"/>
      <c r="AT2753" s="217" t="s">
        <v>247</v>
      </c>
      <c r="AU2753" s="217" t="s">
        <v>81</v>
      </c>
      <c r="AV2753" s="12" t="s">
        <v>22</v>
      </c>
      <c r="AW2753" s="12" t="s">
        <v>37</v>
      </c>
      <c r="AX2753" s="12" t="s">
        <v>73</v>
      </c>
      <c r="AY2753" s="217" t="s">
        <v>238</v>
      </c>
    </row>
    <row r="2754" spans="2:65" s="13" customFormat="1" ht="13.5">
      <c r="B2754" s="218"/>
      <c r="C2754" s="219"/>
      <c r="D2754" s="220" t="s">
        <v>247</v>
      </c>
      <c r="E2754" s="221" t="s">
        <v>20</v>
      </c>
      <c r="F2754" s="222" t="s">
        <v>2669</v>
      </c>
      <c r="G2754" s="219"/>
      <c r="H2754" s="223">
        <v>1170.701</v>
      </c>
      <c r="I2754" s="224"/>
      <c r="J2754" s="219"/>
      <c r="K2754" s="219"/>
      <c r="L2754" s="225"/>
      <c r="M2754" s="226"/>
      <c r="N2754" s="227"/>
      <c r="O2754" s="227"/>
      <c r="P2754" s="227"/>
      <c r="Q2754" s="227"/>
      <c r="R2754" s="227"/>
      <c r="S2754" s="227"/>
      <c r="T2754" s="228"/>
      <c r="AT2754" s="229" t="s">
        <v>247</v>
      </c>
      <c r="AU2754" s="229" t="s">
        <v>81</v>
      </c>
      <c r="AV2754" s="13" t="s">
        <v>81</v>
      </c>
      <c r="AW2754" s="13" t="s">
        <v>37</v>
      </c>
      <c r="AX2754" s="13" t="s">
        <v>73</v>
      </c>
      <c r="AY2754" s="229" t="s">
        <v>238</v>
      </c>
    </row>
    <row r="2755" spans="2:65" s="1" customFormat="1" ht="22.5" customHeight="1">
      <c r="B2755" s="35"/>
      <c r="C2755" s="194" t="s">
        <v>2670</v>
      </c>
      <c r="D2755" s="194" t="s">
        <v>240</v>
      </c>
      <c r="E2755" s="195" t="s">
        <v>2671</v>
      </c>
      <c r="F2755" s="196" t="s">
        <v>2672</v>
      </c>
      <c r="G2755" s="197" t="s">
        <v>375</v>
      </c>
      <c r="H2755" s="198">
        <v>826.7</v>
      </c>
      <c r="I2755" s="199"/>
      <c r="J2755" s="200">
        <f>ROUND(I2755*H2755,2)</f>
        <v>0</v>
      </c>
      <c r="K2755" s="196" t="s">
        <v>244</v>
      </c>
      <c r="L2755" s="55"/>
      <c r="M2755" s="201" t="s">
        <v>20</v>
      </c>
      <c r="N2755" s="202" t="s">
        <v>44</v>
      </c>
      <c r="O2755" s="36"/>
      <c r="P2755" s="203">
        <f>O2755*H2755</f>
        <v>0</v>
      </c>
      <c r="Q2755" s="203">
        <v>4.0000000000000002E-4</v>
      </c>
      <c r="R2755" s="203">
        <f>Q2755*H2755</f>
        <v>0.33068000000000003</v>
      </c>
      <c r="S2755" s="203">
        <v>0</v>
      </c>
      <c r="T2755" s="204">
        <f>S2755*H2755</f>
        <v>0</v>
      </c>
      <c r="AR2755" s="18" t="s">
        <v>372</v>
      </c>
      <c r="AT2755" s="18" t="s">
        <v>240</v>
      </c>
      <c r="AU2755" s="18" t="s">
        <v>81</v>
      </c>
      <c r="AY2755" s="18" t="s">
        <v>238</v>
      </c>
      <c r="BE2755" s="205">
        <f>IF(N2755="základní",J2755,0)</f>
        <v>0</v>
      </c>
      <c r="BF2755" s="205">
        <f>IF(N2755="snížená",J2755,0)</f>
        <v>0</v>
      </c>
      <c r="BG2755" s="205">
        <f>IF(N2755="zákl. přenesená",J2755,0)</f>
        <v>0</v>
      </c>
      <c r="BH2755" s="205">
        <f>IF(N2755="sníž. přenesená",J2755,0)</f>
        <v>0</v>
      </c>
      <c r="BI2755" s="205">
        <f>IF(N2755="nulová",J2755,0)</f>
        <v>0</v>
      </c>
      <c r="BJ2755" s="18" t="s">
        <v>22</v>
      </c>
      <c r="BK2755" s="205">
        <f>ROUND(I2755*H2755,2)</f>
        <v>0</v>
      </c>
      <c r="BL2755" s="18" t="s">
        <v>372</v>
      </c>
      <c r="BM2755" s="18" t="s">
        <v>2673</v>
      </c>
    </row>
    <row r="2756" spans="2:65" s="12" customFormat="1" ht="27">
      <c r="B2756" s="206"/>
      <c r="C2756" s="207"/>
      <c r="D2756" s="208" t="s">
        <v>247</v>
      </c>
      <c r="E2756" s="209" t="s">
        <v>20</v>
      </c>
      <c r="F2756" s="210" t="s">
        <v>2170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249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2666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249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2641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2" customFormat="1" ht="13.5">
      <c r="B2761" s="206"/>
      <c r="C2761" s="207"/>
      <c r="D2761" s="208" t="s">
        <v>247</v>
      </c>
      <c r="E2761" s="209" t="s">
        <v>20</v>
      </c>
      <c r="F2761" s="210" t="s">
        <v>2667</v>
      </c>
      <c r="G2761" s="207"/>
      <c r="H2761" s="211" t="s">
        <v>20</v>
      </c>
      <c r="I2761" s="212"/>
      <c r="J2761" s="207"/>
      <c r="K2761" s="207"/>
      <c r="L2761" s="213"/>
      <c r="M2761" s="214"/>
      <c r="N2761" s="215"/>
      <c r="O2761" s="215"/>
      <c r="P2761" s="215"/>
      <c r="Q2761" s="215"/>
      <c r="R2761" s="215"/>
      <c r="S2761" s="215"/>
      <c r="T2761" s="216"/>
      <c r="AT2761" s="217" t="s">
        <v>247</v>
      </c>
      <c r="AU2761" s="217" t="s">
        <v>81</v>
      </c>
      <c r="AV2761" s="12" t="s">
        <v>22</v>
      </c>
      <c r="AW2761" s="12" t="s">
        <v>37</v>
      </c>
      <c r="AX2761" s="12" t="s">
        <v>73</v>
      </c>
      <c r="AY2761" s="217" t="s">
        <v>238</v>
      </c>
    </row>
    <row r="2762" spans="2:65" s="12" customFormat="1" ht="13.5">
      <c r="B2762" s="206"/>
      <c r="C2762" s="207"/>
      <c r="D2762" s="208" t="s">
        <v>247</v>
      </c>
      <c r="E2762" s="209" t="s">
        <v>20</v>
      </c>
      <c r="F2762" s="210" t="s">
        <v>2652</v>
      </c>
      <c r="G2762" s="207"/>
      <c r="H2762" s="211" t="s">
        <v>20</v>
      </c>
      <c r="I2762" s="212"/>
      <c r="J2762" s="207"/>
      <c r="K2762" s="207"/>
      <c r="L2762" s="213"/>
      <c r="M2762" s="214"/>
      <c r="N2762" s="215"/>
      <c r="O2762" s="215"/>
      <c r="P2762" s="215"/>
      <c r="Q2762" s="215"/>
      <c r="R2762" s="215"/>
      <c r="S2762" s="215"/>
      <c r="T2762" s="216"/>
      <c r="AT2762" s="217" t="s">
        <v>247</v>
      </c>
      <c r="AU2762" s="217" t="s">
        <v>81</v>
      </c>
      <c r="AV2762" s="12" t="s">
        <v>22</v>
      </c>
      <c r="AW2762" s="12" t="s">
        <v>37</v>
      </c>
      <c r="AX2762" s="12" t="s">
        <v>73</v>
      </c>
      <c r="AY2762" s="217" t="s">
        <v>238</v>
      </c>
    </row>
    <row r="2763" spans="2:65" s="13" customFormat="1" ht="13.5">
      <c r="B2763" s="218"/>
      <c r="C2763" s="219"/>
      <c r="D2763" s="208" t="s">
        <v>247</v>
      </c>
      <c r="E2763" s="230" t="s">
        <v>20</v>
      </c>
      <c r="F2763" s="231" t="s">
        <v>2653</v>
      </c>
      <c r="G2763" s="219"/>
      <c r="H2763" s="232">
        <v>208.89</v>
      </c>
      <c r="I2763" s="224"/>
      <c r="J2763" s="219"/>
      <c r="K2763" s="219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247</v>
      </c>
      <c r="AU2763" s="229" t="s">
        <v>81</v>
      </c>
      <c r="AV2763" s="13" t="s">
        <v>81</v>
      </c>
      <c r="AW2763" s="13" t="s">
        <v>37</v>
      </c>
      <c r="AX2763" s="13" t="s">
        <v>73</v>
      </c>
      <c r="AY2763" s="229" t="s">
        <v>238</v>
      </c>
    </row>
    <row r="2764" spans="2:65" s="12" customFormat="1" ht="13.5">
      <c r="B2764" s="206"/>
      <c r="C2764" s="207"/>
      <c r="D2764" s="208" t="s">
        <v>247</v>
      </c>
      <c r="E2764" s="209" t="s">
        <v>20</v>
      </c>
      <c r="F2764" s="210" t="s">
        <v>259</v>
      </c>
      <c r="G2764" s="207"/>
      <c r="H2764" s="211" t="s">
        <v>20</v>
      </c>
      <c r="I2764" s="212"/>
      <c r="J2764" s="207"/>
      <c r="K2764" s="207"/>
      <c r="L2764" s="213"/>
      <c r="M2764" s="214"/>
      <c r="N2764" s="215"/>
      <c r="O2764" s="215"/>
      <c r="P2764" s="215"/>
      <c r="Q2764" s="215"/>
      <c r="R2764" s="215"/>
      <c r="S2764" s="215"/>
      <c r="T2764" s="216"/>
      <c r="AT2764" s="217" t="s">
        <v>247</v>
      </c>
      <c r="AU2764" s="217" t="s">
        <v>81</v>
      </c>
      <c r="AV2764" s="12" t="s">
        <v>22</v>
      </c>
      <c r="AW2764" s="12" t="s">
        <v>37</v>
      </c>
      <c r="AX2764" s="12" t="s">
        <v>73</v>
      </c>
      <c r="AY2764" s="217" t="s">
        <v>238</v>
      </c>
    </row>
    <row r="2765" spans="2:65" s="13" customFormat="1" ht="13.5">
      <c r="B2765" s="218"/>
      <c r="C2765" s="219"/>
      <c r="D2765" s="208" t="s">
        <v>247</v>
      </c>
      <c r="E2765" s="230" t="s">
        <v>20</v>
      </c>
      <c r="F2765" s="231" t="s">
        <v>2654</v>
      </c>
      <c r="G2765" s="219"/>
      <c r="H2765" s="232">
        <v>23.04</v>
      </c>
      <c r="I2765" s="224"/>
      <c r="J2765" s="219"/>
      <c r="K2765" s="219"/>
      <c r="L2765" s="225"/>
      <c r="M2765" s="226"/>
      <c r="N2765" s="227"/>
      <c r="O2765" s="227"/>
      <c r="P2765" s="227"/>
      <c r="Q2765" s="227"/>
      <c r="R2765" s="227"/>
      <c r="S2765" s="227"/>
      <c r="T2765" s="228"/>
      <c r="AT2765" s="229" t="s">
        <v>247</v>
      </c>
      <c r="AU2765" s="229" t="s">
        <v>81</v>
      </c>
      <c r="AV2765" s="13" t="s">
        <v>81</v>
      </c>
      <c r="AW2765" s="13" t="s">
        <v>37</v>
      </c>
      <c r="AX2765" s="13" t="s">
        <v>73</v>
      </c>
      <c r="AY2765" s="229" t="s">
        <v>238</v>
      </c>
    </row>
    <row r="2766" spans="2:65" s="12" customFormat="1" ht="13.5">
      <c r="B2766" s="206"/>
      <c r="C2766" s="207"/>
      <c r="D2766" s="208" t="s">
        <v>247</v>
      </c>
      <c r="E2766" s="209" t="s">
        <v>20</v>
      </c>
      <c r="F2766" s="210" t="s">
        <v>266</v>
      </c>
      <c r="G2766" s="207"/>
      <c r="H2766" s="211" t="s">
        <v>20</v>
      </c>
      <c r="I2766" s="212"/>
      <c r="J2766" s="207"/>
      <c r="K2766" s="207"/>
      <c r="L2766" s="213"/>
      <c r="M2766" s="214"/>
      <c r="N2766" s="215"/>
      <c r="O2766" s="215"/>
      <c r="P2766" s="215"/>
      <c r="Q2766" s="215"/>
      <c r="R2766" s="215"/>
      <c r="S2766" s="215"/>
      <c r="T2766" s="216"/>
      <c r="AT2766" s="217" t="s">
        <v>247</v>
      </c>
      <c r="AU2766" s="217" t="s">
        <v>81</v>
      </c>
      <c r="AV2766" s="12" t="s">
        <v>22</v>
      </c>
      <c r="AW2766" s="12" t="s">
        <v>37</v>
      </c>
      <c r="AX2766" s="12" t="s">
        <v>73</v>
      </c>
      <c r="AY2766" s="217" t="s">
        <v>238</v>
      </c>
    </row>
    <row r="2767" spans="2:65" s="13" customFormat="1" ht="13.5">
      <c r="B2767" s="218"/>
      <c r="C2767" s="219"/>
      <c r="D2767" s="208" t="s">
        <v>247</v>
      </c>
      <c r="E2767" s="230" t="s">
        <v>20</v>
      </c>
      <c r="F2767" s="231" t="s">
        <v>2655</v>
      </c>
      <c r="G2767" s="219"/>
      <c r="H2767" s="232">
        <v>145.28</v>
      </c>
      <c r="I2767" s="224"/>
      <c r="J2767" s="219"/>
      <c r="K2767" s="219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247</v>
      </c>
      <c r="AU2767" s="229" t="s">
        <v>81</v>
      </c>
      <c r="AV2767" s="13" t="s">
        <v>81</v>
      </c>
      <c r="AW2767" s="13" t="s">
        <v>37</v>
      </c>
      <c r="AX2767" s="13" t="s">
        <v>73</v>
      </c>
      <c r="AY2767" s="229" t="s">
        <v>238</v>
      </c>
    </row>
    <row r="2768" spans="2:65" s="12" customFormat="1" ht="13.5">
      <c r="B2768" s="206"/>
      <c r="C2768" s="207"/>
      <c r="D2768" s="208" t="s">
        <v>247</v>
      </c>
      <c r="E2768" s="209" t="s">
        <v>20</v>
      </c>
      <c r="F2768" s="210" t="s">
        <v>257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3" customFormat="1" ht="13.5">
      <c r="B2769" s="218"/>
      <c r="C2769" s="219"/>
      <c r="D2769" s="208" t="s">
        <v>247</v>
      </c>
      <c r="E2769" s="230" t="s">
        <v>20</v>
      </c>
      <c r="F2769" s="231" t="s">
        <v>2656</v>
      </c>
      <c r="G2769" s="219"/>
      <c r="H2769" s="232">
        <v>36.14</v>
      </c>
      <c r="I2769" s="224"/>
      <c r="J2769" s="219"/>
      <c r="K2769" s="219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247</v>
      </c>
      <c r="AU2769" s="229" t="s">
        <v>81</v>
      </c>
      <c r="AV2769" s="13" t="s">
        <v>81</v>
      </c>
      <c r="AW2769" s="13" t="s">
        <v>37</v>
      </c>
      <c r="AX2769" s="13" t="s">
        <v>73</v>
      </c>
      <c r="AY2769" s="229" t="s">
        <v>238</v>
      </c>
    </row>
    <row r="2770" spans="2:65" s="12" customFormat="1" ht="13.5">
      <c r="B2770" s="206"/>
      <c r="C2770" s="207"/>
      <c r="D2770" s="208" t="s">
        <v>247</v>
      </c>
      <c r="E2770" s="209" t="s">
        <v>20</v>
      </c>
      <c r="F2770" s="210" t="s">
        <v>2674</v>
      </c>
      <c r="G2770" s="207"/>
      <c r="H2770" s="211" t="s">
        <v>20</v>
      </c>
      <c r="I2770" s="212"/>
      <c r="J2770" s="207"/>
      <c r="K2770" s="207"/>
      <c r="L2770" s="213"/>
      <c r="M2770" s="214"/>
      <c r="N2770" s="215"/>
      <c r="O2770" s="215"/>
      <c r="P2770" s="215"/>
      <c r="Q2770" s="215"/>
      <c r="R2770" s="215"/>
      <c r="S2770" s="215"/>
      <c r="T2770" s="216"/>
      <c r="AT2770" s="217" t="s">
        <v>247</v>
      </c>
      <c r="AU2770" s="217" t="s">
        <v>81</v>
      </c>
      <c r="AV2770" s="12" t="s">
        <v>22</v>
      </c>
      <c r="AW2770" s="12" t="s">
        <v>37</v>
      </c>
      <c r="AX2770" s="12" t="s">
        <v>73</v>
      </c>
      <c r="AY2770" s="217" t="s">
        <v>238</v>
      </c>
    </row>
    <row r="2771" spans="2:65" s="13" customFormat="1" ht="13.5">
      <c r="B2771" s="218"/>
      <c r="C2771" s="219"/>
      <c r="D2771" s="220" t="s">
        <v>247</v>
      </c>
      <c r="E2771" s="221" t="s">
        <v>20</v>
      </c>
      <c r="F2771" s="222" t="s">
        <v>2675</v>
      </c>
      <c r="G2771" s="219"/>
      <c r="H2771" s="223">
        <v>413.35</v>
      </c>
      <c r="I2771" s="224"/>
      <c r="J2771" s="219"/>
      <c r="K2771" s="219"/>
      <c r="L2771" s="225"/>
      <c r="M2771" s="226"/>
      <c r="N2771" s="227"/>
      <c r="O2771" s="227"/>
      <c r="P2771" s="227"/>
      <c r="Q2771" s="227"/>
      <c r="R2771" s="227"/>
      <c r="S2771" s="227"/>
      <c r="T2771" s="228"/>
      <c r="AT2771" s="229" t="s">
        <v>247</v>
      </c>
      <c r="AU2771" s="229" t="s">
        <v>81</v>
      </c>
      <c r="AV2771" s="13" t="s">
        <v>81</v>
      </c>
      <c r="AW2771" s="13" t="s">
        <v>37</v>
      </c>
      <c r="AX2771" s="13" t="s">
        <v>73</v>
      </c>
      <c r="AY2771" s="229" t="s">
        <v>238</v>
      </c>
    </row>
    <row r="2772" spans="2:65" s="1" customFormat="1" ht="31.5" customHeight="1">
      <c r="B2772" s="35"/>
      <c r="C2772" s="233" t="s">
        <v>2676</v>
      </c>
      <c r="D2772" s="233" t="s">
        <v>478</v>
      </c>
      <c r="E2772" s="234" t="s">
        <v>2677</v>
      </c>
      <c r="F2772" s="235" t="s">
        <v>2678</v>
      </c>
      <c r="G2772" s="236" t="s">
        <v>375</v>
      </c>
      <c r="H2772" s="237">
        <v>1842.326</v>
      </c>
      <c r="I2772" s="238"/>
      <c r="J2772" s="239">
        <f>ROUND(I2772*H2772,2)</f>
        <v>0</v>
      </c>
      <c r="K2772" s="235" t="s">
        <v>20</v>
      </c>
      <c r="L2772" s="240"/>
      <c r="M2772" s="241" t="s">
        <v>20</v>
      </c>
      <c r="N2772" s="242" t="s">
        <v>44</v>
      </c>
      <c r="O2772" s="36"/>
      <c r="P2772" s="203">
        <f>O2772*H2772</f>
        <v>0</v>
      </c>
      <c r="Q2772" s="203">
        <v>0</v>
      </c>
      <c r="R2772" s="203">
        <f>Q2772*H2772</f>
        <v>0</v>
      </c>
      <c r="S2772" s="203">
        <v>0</v>
      </c>
      <c r="T2772" s="204">
        <f>S2772*H2772</f>
        <v>0</v>
      </c>
      <c r="AR2772" s="18" t="s">
        <v>500</v>
      </c>
      <c r="AT2772" s="18" t="s">
        <v>478</v>
      </c>
      <c r="AU2772" s="18" t="s">
        <v>81</v>
      </c>
      <c r="AY2772" s="18" t="s">
        <v>238</v>
      </c>
      <c r="BE2772" s="205">
        <f>IF(N2772="základní",J2772,0)</f>
        <v>0</v>
      </c>
      <c r="BF2772" s="205">
        <f>IF(N2772="snížená",J2772,0)</f>
        <v>0</v>
      </c>
      <c r="BG2772" s="205">
        <f>IF(N2772="zákl. přenesená",J2772,0)</f>
        <v>0</v>
      </c>
      <c r="BH2772" s="205">
        <f>IF(N2772="sníž. přenesená",J2772,0)</f>
        <v>0</v>
      </c>
      <c r="BI2772" s="205">
        <f>IF(N2772="nulová",J2772,0)</f>
        <v>0</v>
      </c>
      <c r="BJ2772" s="18" t="s">
        <v>22</v>
      </c>
      <c r="BK2772" s="205">
        <f>ROUND(I2772*H2772,2)</f>
        <v>0</v>
      </c>
      <c r="BL2772" s="18" t="s">
        <v>372</v>
      </c>
      <c r="BM2772" s="18" t="s">
        <v>2679</v>
      </c>
    </row>
    <row r="2773" spans="2:65" s="12" customFormat="1" ht="27">
      <c r="B2773" s="206"/>
      <c r="C2773" s="207"/>
      <c r="D2773" s="208" t="s">
        <v>247</v>
      </c>
      <c r="E2773" s="209" t="s">
        <v>20</v>
      </c>
      <c r="F2773" s="210" t="s">
        <v>2170</v>
      </c>
      <c r="G2773" s="207"/>
      <c r="H2773" s="211" t="s">
        <v>20</v>
      </c>
      <c r="I2773" s="212"/>
      <c r="J2773" s="207"/>
      <c r="K2773" s="207"/>
      <c r="L2773" s="213"/>
      <c r="M2773" s="214"/>
      <c r="N2773" s="215"/>
      <c r="O2773" s="215"/>
      <c r="P2773" s="215"/>
      <c r="Q2773" s="215"/>
      <c r="R2773" s="215"/>
      <c r="S2773" s="215"/>
      <c r="T2773" s="216"/>
      <c r="AT2773" s="217" t="s">
        <v>247</v>
      </c>
      <c r="AU2773" s="217" t="s">
        <v>81</v>
      </c>
      <c r="AV2773" s="12" t="s">
        <v>22</v>
      </c>
      <c r="AW2773" s="12" t="s">
        <v>37</v>
      </c>
      <c r="AX2773" s="12" t="s">
        <v>73</v>
      </c>
      <c r="AY2773" s="217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249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2" customFormat="1" ht="13.5">
      <c r="B2775" s="206"/>
      <c r="C2775" s="207"/>
      <c r="D2775" s="208" t="s">
        <v>247</v>
      </c>
      <c r="E2775" s="209" t="s">
        <v>20</v>
      </c>
      <c r="F2775" s="210" t="s">
        <v>2680</v>
      </c>
      <c r="G2775" s="207"/>
      <c r="H2775" s="211" t="s">
        <v>20</v>
      </c>
      <c r="I2775" s="212"/>
      <c r="J2775" s="207"/>
      <c r="K2775" s="207"/>
      <c r="L2775" s="213"/>
      <c r="M2775" s="214"/>
      <c r="N2775" s="215"/>
      <c r="O2775" s="215"/>
      <c r="P2775" s="215"/>
      <c r="Q2775" s="215"/>
      <c r="R2775" s="215"/>
      <c r="S2775" s="215"/>
      <c r="T2775" s="216"/>
      <c r="AT2775" s="217" t="s">
        <v>247</v>
      </c>
      <c r="AU2775" s="217" t="s">
        <v>81</v>
      </c>
      <c r="AV2775" s="12" t="s">
        <v>22</v>
      </c>
      <c r="AW2775" s="12" t="s">
        <v>37</v>
      </c>
      <c r="AX2775" s="12" t="s">
        <v>73</v>
      </c>
      <c r="AY2775" s="217" t="s">
        <v>238</v>
      </c>
    </row>
    <row r="2776" spans="2:65" s="12" customFormat="1" ht="13.5">
      <c r="B2776" s="206"/>
      <c r="C2776" s="207"/>
      <c r="D2776" s="208" t="s">
        <v>247</v>
      </c>
      <c r="E2776" s="209" t="s">
        <v>20</v>
      </c>
      <c r="F2776" s="210" t="s">
        <v>249</v>
      </c>
      <c r="G2776" s="207"/>
      <c r="H2776" s="211" t="s">
        <v>20</v>
      </c>
      <c r="I2776" s="212"/>
      <c r="J2776" s="207"/>
      <c r="K2776" s="207"/>
      <c r="L2776" s="213"/>
      <c r="M2776" s="214"/>
      <c r="N2776" s="215"/>
      <c r="O2776" s="215"/>
      <c r="P2776" s="215"/>
      <c r="Q2776" s="215"/>
      <c r="R2776" s="215"/>
      <c r="S2776" s="215"/>
      <c r="T2776" s="216"/>
      <c r="AT2776" s="217" t="s">
        <v>247</v>
      </c>
      <c r="AU2776" s="217" t="s">
        <v>81</v>
      </c>
      <c r="AV2776" s="12" t="s">
        <v>22</v>
      </c>
      <c r="AW2776" s="12" t="s">
        <v>37</v>
      </c>
      <c r="AX2776" s="12" t="s">
        <v>73</v>
      </c>
      <c r="AY2776" s="217" t="s">
        <v>238</v>
      </c>
    </row>
    <row r="2777" spans="2:65" s="13" customFormat="1" ht="13.5">
      <c r="B2777" s="218"/>
      <c r="C2777" s="219"/>
      <c r="D2777" s="220" t="s">
        <v>247</v>
      </c>
      <c r="E2777" s="221" t="s">
        <v>20</v>
      </c>
      <c r="F2777" s="222" t="s">
        <v>2681</v>
      </c>
      <c r="G2777" s="219"/>
      <c r="H2777" s="223">
        <v>1842.326</v>
      </c>
      <c r="I2777" s="224"/>
      <c r="J2777" s="219"/>
      <c r="K2777" s="219"/>
      <c r="L2777" s="225"/>
      <c r="M2777" s="226"/>
      <c r="N2777" s="227"/>
      <c r="O2777" s="227"/>
      <c r="P2777" s="227"/>
      <c r="Q2777" s="227"/>
      <c r="R2777" s="227"/>
      <c r="S2777" s="227"/>
      <c r="T2777" s="228"/>
      <c r="AT2777" s="229" t="s">
        <v>247</v>
      </c>
      <c r="AU2777" s="229" t="s">
        <v>81</v>
      </c>
      <c r="AV2777" s="13" t="s">
        <v>81</v>
      </c>
      <c r="AW2777" s="13" t="s">
        <v>37</v>
      </c>
      <c r="AX2777" s="13" t="s">
        <v>73</v>
      </c>
      <c r="AY2777" s="229" t="s">
        <v>238</v>
      </c>
    </row>
    <row r="2778" spans="2:65" s="1" customFormat="1" ht="31.5" customHeight="1">
      <c r="B2778" s="35"/>
      <c r="C2778" s="233" t="s">
        <v>2682</v>
      </c>
      <c r="D2778" s="233" t="s">
        <v>478</v>
      </c>
      <c r="E2778" s="234" t="s">
        <v>2683</v>
      </c>
      <c r="F2778" s="235" t="s">
        <v>2684</v>
      </c>
      <c r="G2778" s="236" t="s">
        <v>375</v>
      </c>
      <c r="H2778" s="237">
        <v>1842.326</v>
      </c>
      <c r="I2778" s="238"/>
      <c r="J2778" s="239">
        <f>ROUND(I2778*H2778,2)</f>
        <v>0</v>
      </c>
      <c r="K2778" s="235" t="s">
        <v>20</v>
      </c>
      <c r="L2778" s="240"/>
      <c r="M2778" s="241" t="s">
        <v>20</v>
      </c>
      <c r="N2778" s="242" t="s">
        <v>44</v>
      </c>
      <c r="O2778" s="36"/>
      <c r="P2778" s="203">
        <f>O2778*H2778</f>
        <v>0</v>
      </c>
      <c r="Q2778" s="203">
        <v>0</v>
      </c>
      <c r="R2778" s="203">
        <f>Q2778*H2778</f>
        <v>0</v>
      </c>
      <c r="S2778" s="203">
        <v>0</v>
      </c>
      <c r="T2778" s="204">
        <f>S2778*H2778</f>
        <v>0</v>
      </c>
      <c r="AR2778" s="18" t="s">
        <v>500</v>
      </c>
      <c r="AT2778" s="18" t="s">
        <v>478</v>
      </c>
      <c r="AU2778" s="18" t="s">
        <v>81</v>
      </c>
      <c r="AY2778" s="18" t="s">
        <v>238</v>
      </c>
      <c r="BE2778" s="205">
        <f>IF(N2778="základní",J2778,0)</f>
        <v>0</v>
      </c>
      <c r="BF2778" s="205">
        <f>IF(N2778="snížená",J2778,0)</f>
        <v>0</v>
      </c>
      <c r="BG2778" s="205">
        <f>IF(N2778="zákl. přenesená",J2778,0)</f>
        <v>0</v>
      </c>
      <c r="BH2778" s="205">
        <f>IF(N2778="sníž. přenesená",J2778,0)</f>
        <v>0</v>
      </c>
      <c r="BI2778" s="205">
        <f>IF(N2778="nulová",J2778,0)</f>
        <v>0</v>
      </c>
      <c r="BJ2778" s="18" t="s">
        <v>22</v>
      </c>
      <c r="BK2778" s="205">
        <f>ROUND(I2778*H2778,2)</f>
        <v>0</v>
      </c>
      <c r="BL2778" s="18" t="s">
        <v>372</v>
      </c>
      <c r="BM2778" s="18" t="s">
        <v>2685</v>
      </c>
    </row>
    <row r="2779" spans="2:65" s="12" customFormat="1" ht="27">
      <c r="B2779" s="206"/>
      <c r="C2779" s="207"/>
      <c r="D2779" s="208" t="s">
        <v>247</v>
      </c>
      <c r="E2779" s="209" t="s">
        <v>20</v>
      </c>
      <c r="F2779" s="210" t="s">
        <v>2170</v>
      </c>
      <c r="G2779" s="207"/>
      <c r="H2779" s="211" t="s">
        <v>20</v>
      </c>
      <c r="I2779" s="212"/>
      <c r="J2779" s="207"/>
      <c r="K2779" s="207"/>
      <c r="L2779" s="213"/>
      <c r="M2779" s="214"/>
      <c r="N2779" s="215"/>
      <c r="O2779" s="215"/>
      <c r="P2779" s="215"/>
      <c r="Q2779" s="215"/>
      <c r="R2779" s="215"/>
      <c r="S2779" s="215"/>
      <c r="T2779" s="216"/>
      <c r="AT2779" s="217" t="s">
        <v>247</v>
      </c>
      <c r="AU2779" s="217" t="s">
        <v>81</v>
      </c>
      <c r="AV2779" s="12" t="s">
        <v>22</v>
      </c>
      <c r="AW2779" s="12" t="s">
        <v>37</v>
      </c>
      <c r="AX2779" s="12" t="s">
        <v>73</v>
      </c>
      <c r="AY2779" s="217" t="s">
        <v>238</v>
      </c>
    </row>
    <row r="2780" spans="2:65" s="12" customFormat="1" ht="13.5">
      <c r="B2780" s="206"/>
      <c r="C2780" s="207"/>
      <c r="D2780" s="208" t="s">
        <v>247</v>
      </c>
      <c r="E2780" s="209" t="s">
        <v>20</v>
      </c>
      <c r="F2780" s="210" t="s">
        <v>249</v>
      </c>
      <c r="G2780" s="207"/>
      <c r="H2780" s="211" t="s">
        <v>20</v>
      </c>
      <c r="I2780" s="212"/>
      <c r="J2780" s="207"/>
      <c r="K2780" s="207"/>
      <c r="L2780" s="213"/>
      <c r="M2780" s="214"/>
      <c r="N2780" s="215"/>
      <c r="O2780" s="215"/>
      <c r="P2780" s="215"/>
      <c r="Q2780" s="215"/>
      <c r="R2780" s="215"/>
      <c r="S2780" s="215"/>
      <c r="T2780" s="216"/>
      <c r="AT2780" s="217" t="s">
        <v>247</v>
      </c>
      <c r="AU2780" s="217" t="s">
        <v>81</v>
      </c>
      <c r="AV2780" s="12" t="s">
        <v>22</v>
      </c>
      <c r="AW2780" s="12" t="s">
        <v>37</v>
      </c>
      <c r="AX2780" s="12" t="s">
        <v>73</v>
      </c>
      <c r="AY2780" s="217" t="s">
        <v>238</v>
      </c>
    </row>
    <row r="2781" spans="2:65" s="12" customFormat="1" ht="13.5">
      <c r="B2781" s="206"/>
      <c r="C2781" s="207"/>
      <c r="D2781" s="208" t="s">
        <v>247</v>
      </c>
      <c r="E2781" s="209" t="s">
        <v>20</v>
      </c>
      <c r="F2781" s="210" t="s">
        <v>2686</v>
      </c>
      <c r="G2781" s="207"/>
      <c r="H2781" s="211" t="s">
        <v>20</v>
      </c>
      <c r="I2781" s="212"/>
      <c r="J2781" s="207"/>
      <c r="K2781" s="207"/>
      <c r="L2781" s="213"/>
      <c r="M2781" s="214"/>
      <c r="N2781" s="215"/>
      <c r="O2781" s="215"/>
      <c r="P2781" s="215"/>
      <c r="Q2781" s="215"/>
      <c r="R2781" s="215"/>
      <c r="S2781" s="215"/>
      <c r="T2781" s="216"/>
      <c r="AT2781" s="217" t="s">
        <v>247</v>
      </c>
      <c r="AU2781" s="217" t="s">
        <v>81</v>
      </c>
      <c r="AV2781" s="12" t="s">
        <v>22</v>
      </c>
      <c r="AW2781" s="12" t="s">
        <v>37</v>
      </c>
      <c r="AX2781" s="12" t="s">
        <v>73</v>
      </c>
      <c r="AY2781" s="217" t="s">
        <v>238</v>
      </c>
    </row>
    <row r="2782" spans="2:65" s="12" customFormat="1" ht="13.5">
      <c r="B2782" s="206"/>
      <c r="C2782" s="207"/>
      <c r="D2782" s="208" t="s">
        <v>247</v>
      </c>
      <c r="E2782" s="209" t="s">
        <v>20</v>
      </c>
      <c r="F2782" s="210" t="s">
        <v>249</v>
      </c>
      <c r="G2782" s="207"/>
      <c r="H2782" s="211" t="s">
        <v>20</v>
      </c>
      <c r="I2782" s="212"/>
      <c r="J2782" s="207"/>
      <c r="K2782" s="207"/>
      <c r="L2782" s="213"/>
      <c r="M2782" s="214"/>
      <c r="N2782" s="215"/>
      <c r="O2782" s="215"/>
      <c r="P2782" s="215"/>
      <c r="Q2782" s="215"/>
      <c r="R2782" s="215"/>
      <c r="S2782" s="215"/>
      <c r="T2782" s="216"/>
      <c r="AT2782" s="217" t="s">
        <v>247</v>
      </c>
      <c r="AU2782" s="217" t="s">
        <v>81</v>
      </c>
      <c r="AV2782" s="12" t="s">
        <v>22</v>
      </c>
      <c r="AW2782" s="12" t="s">
        <v>37</v>
      </c>
      <c r="AX2782" s="12" t="s">
        <v>73</v>
      </c>
      <c r="AY2782" s="217" t="s">
        <v>238</v>
      </c>
    </row>
    <row r="2783" spans="2:65" s="13" customFormat="1" ht="13.5">
      <c r="B2783" s="218"/>
      <c r="C2783" s="219"/>
      <c r="D2783" s="220" t="s">
        <v>247</v>
      </c>
      <c r="E2783" s="221" t="s">
        <v>20</v>
      </c>
      <c r="F2783" s="222" t="s">
        <v>2681</v>
      </c>
      <c r="G2783" s="219"/>
      <c r="H2783" s="223">
        <v>1842.326</v>
      </c>
      <c r="I2783" s="224"/>
      <c r="J2783" s="219"/>
      <c r="K2783" s="219"/>
      <c r="L2783" s="225"/>
      <c r="M2783" s="226"/>
      <c r="N2783" s="227"/>
      <c r="O2783" s="227"/>
      <c r="P2783" s="227"/>
      <c r="Q2783" s="227"/>
      <c r="R2783" s="227"/>
      <c r="S2783" s="227"/>
      <c r="T2783" s="228"/>
      <c r="AT2783" s="229" t="s">
        <v>247</v>
      </c>
      <c r="AU2783" s="229" t="s">
        <v>81</v>
      </c>
      <c r="AV2783" s="13" t="s">
        <v>81</v>
      </c>
      <c r="AW2783" s="13" t="s">
        <v>37</v>
      </c>
      <c r="AX2783" s="13" t="s">
        <v>73</v>
      </c>
      <c r="AY2783" s="229" t="s">
        <v>238</v>
      </c>
    </row>
    <row r="2784" spans="2:65" s="1" customFormat="1" ht="22.5" customHeight="1">
      <c r="B2784" s="35"/>
      <c r="C2784" s="194" t="s">
        <v>2687</v>
      </c>
      <c r="D2784" s="194" t="s">
        <v>240</v>
      </c>
      <c r="E2784" s="195" t="s">
        <v>2688</v>
      </c>
      <c r="F2784" s="196" t="s">
        <v>2689</v>
      </c>
      <c r="G2784" s="197" t="s">
        <v>375</v>
      </c>
      <c r="H2784" s="198">
        <v>1183.6210000000001</v>
      </c>
      <c r="I2784" s="199"/>
      <c r="J2784" s="200">
        <f>ROUND(I2784*H2784,2)</f>
        <v>0</v>
      </c>
      <c r="K2784" s="196" t="s">
        <v>244</v>
      </c>
      <c r="L2784" s="55"/>
      <c r="M2784" s="201" t="s">
        <v>20</v>
      </c>
      <c r="N2784" s="202" t="s">
        <v>44</v>
      </c>
      <c r="O2784" s="36"/>
      <c r="P2784" s="203">
        <f>O2784*H2784</f>
        <v>0</v>
      </c>
      <c r="Q2784" s="203">
        <v>0</v>
      </c>
      <c r="R2784" s="203">
        <f>Q2784*H2784</f>
        <v>0</v>
      </c>
      <c r="S2784" s="203">
        <v>0</v>
      </c>
      <c r="T2784" s="204">
        <f>S2784*H2784</f>
        <v>0</v>
      </c>
      <c r="AR2784" s="18" t="s">
        <v>372</v>
      </c>
      <c r="AT2784" s="18" t="s">
        <v>240</v>
      </c>
      <c r="AU2784" s="18" t="s">
        <v>81</v>
      </c>
      <c r="AY2784" s="18" t="s">
        <v>238</v>
      </c>
      <c r="BE2784" s="205">
        <f>IF(N2784="základní",J2784,0)</f>
        <v>0</v>
      </c>
      <c r="BF2784" s="205">
        <f>IF(N2784="snížená",J2784,0)</f>
        <v>0</v>
      </c>
      <c r="BG2784" s="205">
        <f>IF(N2784="zákl. přenesená",J2784,0)</f>
        <v>0</v>
      </c>
      <c r="BH2784" s="205">
        <f>IF(N2784="sníž. přenesená",J2784,0)</f>
        <v>0</v>
      </c>
      <c r="BI2784" s="205">
        <f>IF(N2784="nulová",J2784,0)</f>
        <v>0</v>
      </c>
      <c r="BJ2784" s="18" t="s">
        <v>22</v>
      </c>
      <c r="BK2784" s="205">
        <f>ROUND(I2784*H2784,2)</f>
        <v>0</v>
      </c>
      <c r="BL2784" s="18" t="s">
        <v>372</v>
      </c>
      <c r="BM2784" s="18" t="s">
        <v>2690</v>
      </c>
    </row>
    <row r="2785" spans="2:65" s="12" customFormat="1" ht="27">
      <c r="B2785" s="206"/>
      <c r="C2785" s="207"/>
      <c r="D2785" s="208" t="s">
        <v>247</v>
      </c>
      <c r="E2785" s="209" t="s">
        <v>20</v>
      </c>
      <c r="F2785" s="210" t="s">
        <v>2170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2641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249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2" customFormat="1" ht="13.5">
      <c r="B2789" s="206"/>
      <c r="C2789" s="207"/>
      <c r="D2789" s="208" t="s">
        <v>247</v>
      </c>
      <c r="E2789" s="209" t="s">
        <v>20</v>
      </c>
      <c r="F2789" s="210" t="s">
        <v>2691</v>
      </c>
      <c r="G2789" s="207"/>
      <c r="H2789" s="211" t="s">
        <v>20</v>
      </c>
      <c r="I2789" s="212"/>
      <c r="J2789" s="207"/>
      <c r="K2789" s="207"/>
      <c r="L2789" s="213"/>
      <c r="M2789" s="214"/>
      <c r="N2789" s="215"/>
      <c r="O2789" s="215"/>
      <c r="P2789" s="215"/>
      <c r="Q2789" s="215"/>
      <c r="R2789" s="215"/>
      <c r="S2789" s="215"/>
      <c r="T2789" s="216"/>
      <c r="AT2789" s="217" t="s">
        <v>247</v>
      </c>
      <c r="AU2789" s="217" t="s">
        <v>81</v>
      </c>
      <c r="AV2789" s="12" t="s">
        <v>22</v>
      </c>
      <c r="AW2789" s="12" t="s">
        <v>37</v>
      </c>
      <c r="AX2789" s="12" t="s">
        <v>73</v>
      </c>
      <c r="AY2789" s="217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2643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3" customFormat="1" ht="13.5">
      <c r="B2791" s="218"/>
      <c r="C2791" s="219"/>
      <c r="D2791" s="208" t="s">
        <v>247</v>
      </c>
      <c r="E2791" s="230" t="s">
        <v>20</v>
      </c>
      <c r="F2791" s="231" t="s">
        <v>2644</v>
      </c>
      <c r="G2791" s="219"/>
      <c r="H2791" s="232">
        <v>1013.12</v>
      </c>
      <c r="I2791" s="224"/>
      <c r="J2791" s="219"/>
      <c r="K2791" s="219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247</v>
      </c>
      <c r="AU2791" s="229" t="s">
        <v>81</v>
      </c>
      <c r="AV2791" s="13" t="s">
        <v>81</v>
      </c>
      <c r="AW2791" s="13" t="s">
        <v>37</v>
      </c>
      <c r="AX2791" s="13" t="s">
        <v>73</v>
      </c>
      <c r="AY2791" s="229" t="s">
        <v>238</v>
      </c>
    </row>
    <row r="2792" spans="2:65" s="12" customFormat="1" ht="13.5">
      <c r="B2792" s="206"/>
      <c r="C2792" s="207"/>
      <c r="D2792" s="208" t="s">
        <v>247</v>
      </c>
      <c r="E2792" s="209" t="s">
        <v>20</v>
      </c>
      <c r="F2792" s="210" t="s">
        <v>695</v>
      </c>
      <c r="G2792" s="207"/>
      <c r="H2792" s="211" t="s">
        <v>20</v>
      </c>
      <c r="I2792" s="212"/>
      <c r="J2792" s="207"/>
      <c r="K2792" s="207"/>
      <c r="L2792" s="213"/>
      <c r="M2792" s="214"/>
      <c r="N2792" s="215"/>
      <c r="O2792" s="215"/>
      <c r="P2792" s="215"/>
      <c r="Q2792" s="215"/>
      <c r="R2792" s="215"/>
      <c r="S2792" s="215"/>
      <c r="T2792" s="216"/>
      <c r="AT2792" s="217" t="s">
        <v>247</v>
      </c>
      <c r="AU2792" s="217" t="s">
        <v>81</v>
      </c>
      <c r="AV2792" s="12" t="s">
        <v>22</v>
      </c>
      <c r="AW2792" s="12" t="s">
        <v>37</v>
      </c>
      <c r="AX2792" s="12" t="s">
        <v>73</v>
      </c>
      <c r="AY2792" s="217" t="s">
        <v>238</v>
      </c>
    </row>
    <row r="2793" spans="2:65" s="13" customFormat="1" ht="13.5">
      <c r="B2793" s="218"/>
      <c r="C2793" s="219"/>
      <c r="D2793" s="208" t="s">
        <v>247</v>
      </c>
      <c r="E2793" s="230" t="s">
        <v>20</v>
      </c>
      <c r="F2793" s="231" t="s">
        <v>2645</v>
      </c>
      <c r="G2793" s="219"/>
      <c r="H2793" s="232">
        <v>104.556</v>
      </c>
      <c r="I2793" s="224"/>
      <c r="J2793" s="219"/>
      <c r="K2793" s="219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247</v>
      </c>
      <c r="AU2793" s="229" t="s">
        <v>81</v>
      </c>
      <c r="AV2793" s="13" t="s">
        <v>81</v>
      </c>
      <c r="AW2793" s="13" t="s">
        <v>37</v>
      </c>
      <c r="AX2793" s="13" t="s">
        <v>73</v>
      </c>
      <c r="AY2793" s="229" t="s">
        <v>238</v>
      </c>
    </row>
    <row r="2794" spans="2:65" s="12" customFormat="1" ht="13.5">
      <c r="B2794" s="206"/>
      <c r="C2794" s="207"/>
      <c r="D2794" s="208" t="s">
        <v>247</v>
      </c>
      <c r="E2794" s="209" t="s">
        <v>20</v>
      </c>
      <c r="F2794" s="210" t="s">
        <v>2646</v>
      </c>
      <c r="G2794" s="207"/>
      <c r="H2794" s="211" t="s">
        <v>20</v>
      </c>
      <c r="I2794" s="212"/>
      <c r="J2794" s="207"/>
      <c r="K2794" s="207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247</v>
      </c>
      <c r="AU2794" s="217" t="s">
        <v>81</v>
      </c>
      <c r="AV2794" s="12" t="s">
        <v>22</v>
      </c>
      <c r="AW2794" s="12" t="s">
        <v>37</v>
      </c>
      <c r="AX2794" s="12" t="s">
        <v>73</v>
      </c>
      <c r="AY2794" s="217" t="s">
        <v>238</v>
      </c>
    </row>
    <row r="2795" spans="2:65" s="13" customFormat="1" ht="13.5">
      <c r="B2795" s="218"/>
      <c r="C2795" s="219"/>
      <c r="D2795" s="208" t="s">
        <v>247</v>
      </c>
      <c r="E2795" s="230" t="s">
        <v>20</v>
      </c>
      <c r="F2795" s="231" t="s">
        <v>2647</v>
      </c>
      <c r="G2795" s="219"/>
      <c r="H2795" s="232">
        <v>53.024999999999999</v>
      </c>
      <c r="I2795" s="224"/>
      <c r="J2795" s="219"/>
      <c r="K2795" s="219"/>
      <c r="L2795" s="225"/>
      <c r="M2795" s="226"/>
      <c r="N2795" s="227"/>
      <c r="O2795" s="227"/>
      <c r="P2795" s="227"/>
      <c r="Q2795" s="227"/>
      <c r="R2795" s="227"/>
      <c r="S2795" s="227"/>
      <c r="T2795" s="228"/>
      <c r="AT2795" s="229" t="s">
        <v>247</v>
      </c>
      <c r="AU2795" s="229" t="s">
        <v>81</v>
      </c>
      <c r="AV2795" s="13" t="s">
        <v>81</v>
      </c>
      <c r="AW2795" s="13" t="s">
        <v>37</v>
      </c>
      <c r="AX2795" s="13" t="s">
        <v>73</v>
      </c>
      <c r="AY2795" s="229" t="s">
        <v>238</v>
      </c>
    </row>
    <row r="2796" spans="2:65" s="12" customFormat="1" ht="13.5">
      <c r="B2796" s="206"/>
      <c r="C2796" s="207"/>
      <c r="D2796" s="208" t="s">
        <v>247</v>
      </c>
      <c r="E2796" s="209" t="s">
        <v>20</v>
      </c>
      <c r="F2796" s="210" t="s">
        <v>257</v>
      </c>
      <c r="G2796" s="207"/>
      <c r="H2796" s="211" t="s">
        <v>20</v>
      </c>
      <c r="I2796" s="212"/>
      <c r="J2796" s="207"/>
      <c r="K2796" s="207"/>
      <c r="L2796" s="213"/>
      <c r="M2796" s="214"/>
      <c r="N2796" s="215"/>
      <c r="O2796" s="215"/>
      <c r="P2796" s="215"/>
      <c r="Q2796" s="215"/>
      <c r="R2796" s="215"/>
      <c r="S2796" s="215"/>
      <c r="T2796" s="216"/>
      <c r="AT2796" s="217" t="s">
        <v>247</v>
      </c>
      <c r="AU2796" s="217" t="s">
        <v>81</v>
      </c>
      <c r="AV2796" s="12" t="s">
        <v>22</v>
      </c>
      <c r="AW2796" s="12" t="s">
        <v>37</v>
      </c>
      <c r="AX2796" s="12" t="s">
        <v>73</v>
      </c>
      <c r="AY2796" s="217" t="s">
        <v>238</v>
      </c>
    </row>
    <row r="2797" spans="2:65" s="13" customFormat="1" ht="13.5">
      <c r="B2797" s="218"/>
      <c r="C2797" s="219"/>
      <c r="D2797" s="220" t="s">
        <v>247</v>
      </c>
      <c r="E2797" s="221" t="s">
        <v>20</v>
      </c>
      <c r="F2797" s="222" t="s">
        <v>2692</v>
      </c>
      <c r="G2797" s="219"/>
      <c r="H2797" s="223">
        <v>12.92</v>
      </c>
      <c r="I2797" s="224"/>
      <c r="J2797" s="219"/>
      <c r="K2797" s="219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247</v>
      </c>
      <c r="AU2797" s="229" t="s">
        <v>81</v>
      </c>
      <c r="AV2797" s="13" t="s">
        <v>81</v>
      </c>
      <c r="AW2797" s="13" t="s">
        <v>37</v>
      </c>
      <c r="AX2797" s="13" t="s">
        <v>73</v>
      </c>
      <c r="AY2797" s="229" t="s">
        <v>238</v>
      </c>
    </row>
    <row r="2798" spans="2:65" s="1" customFormat="1" ht="22.5" customHeight="1">
      <c r="B2798" s="35"/>
      <c r="C2798" s="233" t="s">
        <v>2693</v>
      </c>
      <c r="D2798" s="233" t="s">
        <v>478</v>
      </c>
      <c r="E2798" s="234" t="s">
        <v>2694</v>
      </c>
      <c r="F2798" s="235" t="s">
        <v>2695</v>
      </c>
      <c r="G2798" s="236" t="s">
        <v>375</v>
      </c>
      <c r="H2798" s="237">
        <v>1301.9829999999999</v>
      </c>
      <c r="I2798" s="238"/>
      <c r="J2798" s="239">
        <f>ROUND(I2798*H2798,2)</f>
        <v>0</v>
      </c>
      <c r="K2798" s="235" t="s">
        <v>20</v>
      </c>
      <c r="L2798" s="240"/>
      <c r="M2798" s="241" t="s">
        <v>20</v>
      </c>
      <c r="N2798" s="242" t="s">
        <v>44</v>
      </c>
      <c r="O2798" s="36"/>
      <c r="P2798" s="203">
        <f>O2798*H2798</f>
        <v>0</v>
      </c>
      <c r="Q2798" s="203">
        <v>1.0000000000000001E-5</v>
      </c>
      <c r="R2798" s="203">
        <f>Q2798*H2798</f>
        <v>1.3019830000000001E-2</v>
      </c>
      <c r="S2798" s="203">
        <v>0</v>
      </c>
      <c r="T2798" s="204">
        <f>S2798*H2798</f>
        <v>0</v>
      </c>
      <c r="AR2798" s="18" t="s">
        <v>500</v>
      </c>
      <c r="AT2798" s="18" t="s">
        <v>478</v>
      </c>
      <c r="AU2798" s="18" t="s">
        <v>81</v>
      </c>
      <c r="AY2798" s="18" t="s">
        <v>238</v>
      </c>
      <c r="BE2798" s="205">
        <f>IF(N2798="základní",J2798,0)</f>
        <v>0</v>
      </c>
      <c r="BF2798" s="205">
        <f>IF(N2798="snížená",J2798,0)</f>
        <v>0</v>
      </c>
      <c r="BG2798" s="205">
        <f>IF(N2798="zákl. přenesená",J2798,0)</f>
        <v>0</v>
      </c>
      <c r="BH2798" s="205">
        <f>IF(N2798="sníž. přenesená",J2798,0)</f>
        <v>0</v>
      </c>
      <c r="BI2798" s="205">
        <f>IF(N2798="nulová",J2798,0)</f>
        <v>0</v>
      </c>
      <c r="BJ2798" s="18" t="s">
        <v>22</v>
      </c>
      <c r="BK2798" s="205">
        <f>ROUND(I2798*H2798,2)</f>
        <v>0</v>
      </c>
      <c r="BL2798" s="18" t="s">
        <v>372</v>
      </c>
      <c r="BM2798" s="18" t="s">
        <v>2696</v>
      </c>
    </row>
    <row r="2799" spans="2:65" s="13" customFormat="1" ht="13.5">
      <c r="B2799" s="218"/>
      <c r="C2799" s="219"/>
      <c r="D2799" s="220" t="s">
        <v>247</v>
      </c>
      <c r="E2799" s="219"/>
      <c r="F2799" s="222" t="s">
        <v>2697</v>
      </c>
      <c r="G2799" s="219"/>
      <c r="H2799" s="223">
        <v>1301.9829999999999</v>
      </c>
      <c r="I2799" s="224"/>
      <c r="J2799" s="219"/>
      <c r="K2799" s="219"/>
      <c r="L2799" s="225"/>
      <c r="M2799" s="226"/>
      <c r="N2799" s="227"/>
      <c r="O2799" s="227"/>
      <c r="P2799" s="227"/>
      <c r="Q2799" s="227"/>
      <c r="R2799" s="227"/>
      <c r="S2799" s="227"/>
      <c r="T2799" s="228"/>
      <c r="AT2799" s="229" t="s">
        <v>247</v>
      </c>
      <c r="AU2799" s="229" t="s">
        <v>81</v>
      </c>
      <c r="AV2799" s="13" t="s">
        <v>81</v>
      </c>
      <c r="AW2799" s="13" t="s">
        <v>4</v>
      </c>
      <c r="AX2799" s="13" t="s">
        <v>22</v>
      </c>
      <c r="AY2799" s="229" t="s">
        <v>238</v>
      </c>
    </row>
    <row r="2800" spans="2:65" s="1" customFormat="1" ht="31.5" customHeight="1">
      <c r="B2800" s="35"/>
      <c r="C2800" s="194" t="s">
        <v>2698</v>
      </c>
      <c r="D2800" s="194" t="s">
        <v>240</v>
      </c>
      <c r="E2800" s="195" t="s">
        <v>2699</v>
      </c>
      <c r="F2800" s="196" t="s">
        <v>2700</v>
      </c>
      <c r="G2800" s="197" t="s">
        <v>517</v>
      </c>
      <c r="H2800" s="198">
        <v>416.5</v>
      </c>
      <c r="I2800" s="199"/>
      <c r="J2800" s="200">
        <f>ROUND(I2800*H2800,2)</f>
        <v>0</v>
      </c>
      <c r="K2800" s="196" t="s">
        <v>20</v>
      </c>
      <c r="L2800" s="55"/>
      <c r="M2800" s="201" t="s">
        <v>20</v>
      </c>
      <c r="N2800" s="202" t="s">
        <v>44</v>
      </c>
      <c r="O2800" s="36"/>
      <c r="P2800" s="203">
        <f>O2800*H2800</f>
        <v>0</v>
      </c>
      <c r="Q2800" s="203">
        <v>0</v>
      </c>
      <c r="R2800" s="203">
        <f>Q2800*H2800</f>
        <v>0</v>
      </c>
      <c r="S2800" s="203">
        <v>0</v>
      </c>
      <c r="T2800" s="204">
        <f>S2800*H2800</f>
        <v>0</v>
      </c>
      <c r="AR2800" s="18" t="s">
        <v>372</v>
      </c>
      <c r="AT2800" s="18" t="s">
        <v>240</v>
      </c>
      <c r="AU2800" s="18" t="s">
        <v>81</v>
      </c>
      <c r="AY2800" s="18" t="s">
        <v>238</v>
      </c>
      <c r="BE2800" s="205">
        <f>IF(N2800="základní",J2800,0)</f>
        <v>0</v>
      </c>
      <c r="BF2800" s="205">
        <f>IF(N2800="snížená",J2800,0)</f>
        <v>0</v>
      </c>
      <c r="BG2800" s="205">
        <f>IF(N2800="zákl. přenesená",J2800,0)</f>
        <v>0</v>
      </c>
      <c r="BH2800" s="205">
        <f>IF(N2800="sníž. přenesená",J2800,0)</f>
        <v>0</v>
      </c>
      <c r="BI2800" s="205">
        <f>IF(N2800="nulová",J2800,0)</f>
        <v>0</v>
      </c>
      <c r="BJ2800" s="18" t="s">
        <v>22</v>
      </c>
      <c r="BK2800" s="205">
        <f>ROUND(I2800*H2800,2)</f>
        <v>0</v>
      </c>
      <c r="BL2800" s="18" t="s">
        <v>372</v>
      </c>
      <c r="BM2800" s="18" t="s">
        <v>2701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2652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3" customFormat="1" ht="13.5">
      <c r="B2802" s="218"/>
      <c r="C2802" s="219"/>
      <c r="D2802" s="208" t="s">
        <v>247</v>
      </c>
      <c r="E2802" s="230" t="s">
        <v>20</v>
      </c>
      <c r="F2802" s="231" t="s">
        <v>2702</v>
      </c>
      <c r="G2802" s="219"/>
      <c r="H2802" s="232">
        <v>211</v>
      </c>
      <c r="I2802" s="224"/>
      <c r="J2802" s="219"/>
      <c r="K2802" s="219"/>
      <c r="L2802" s="225"/>
      <c r="M2802" s="226"/>
      <c r="N2802" s="227"/>
      <c r="O2802" s="227"/>
      <c r="P2802" s="227"/>
      <c r="Q2802" s="227"/>
      <c r="R2802" s="227"/>
      <c r="S2802" s="227"/>
      <c r="T2802" s="228"/>
      <c r="AT2802" s="229" t="s">
        <v>247</v>
      </c>
      <c r="AU2802" s="229" t="s">
        <v>81</v>
      </c>
      <c r="AV2802" s="13" t="s">
        <v>81</v>
      </c>
      <c r="AW2802" s="13" t="s">
        <v>37</v>
      </c>
      <c r="AX2802" s="13" t="s">
        <v>73</v>
      </c>
      <c r="AY2802" s="229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259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3" customFormat="1" ht="13.5">
      <c r="B2804" s="218"/>
      <c r="C2804" s="219"/>
      <c r="D2804" s="208" t="s">
        <v>247</v>
      </c>
      <c r="E2804" s="230" t="s">
        <v>20</v>
      </c>
      <c r="F2804" s="231" t="s">
        <v>2703</v>
      </c>
      <c r="G2804" s="219"/>
      <c r="H2804" s="232">
        <v>28.8</v>
      </c>
      <c r="I2804" s="224"/>
      <c r="J2804" s="219"/>
      <c r="K2804" s="219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247</v>
      </c>
      <c r="AU2804" s="229" t="s">
        <v>81</v>
      </c>
      <c r="AV2804" s="13" t="s">
        <v>81</v>
      </c>
      <c r="AW2804" s="13" t="s">
        <v>37</v>
      </c>
      <c r="AX2804" s="13" t="s">
        <v>73</v>
      </c>
      <c r="AY2804" s="229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266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3" customFormat="1" ht="13.5">
      <c r="B2806" s="218"/>
      <c r="C2806" s="219"/>
      <c r="D2806" s="208" t="s">
        <v>247</v>
      </c>
      <c r="E2806" s="230" t="s">
        <v>20</v>
      </c>
      <c r="F2806" s="231" t="s">
        <v>2704</v>
      </c>
      <c r="G2806" s="219"/>
      <c r="H2806" s="232">
        <v>124.7</v>
      </c>
      <c r="I2806" s="224"/>
      <c r="J2806" s="219"/>
      <c r="K2806" s="219"/>
      <c r="L2806" s="225"/>
      <c r="M2806" s="226"/>
      <c r="N2806" s="227"/>
      <c r="O2806" s="227"/>
      <c r="P2806" s="227"/>
      <c r="Q2806" s="227"/>
      <c r="R2806" s="227"/>
      <c r="S2806" s="227"/>
      <c r="T2806" s="228"/>
      <c r="AT2806" s="229" t="s">
        <v>247</v>
      </c>
      <c r="AU2806" s="229" t="s">
        <v>81</v>
      </c>
      <c r="AV2806" s="13" t="s">
        <v>81</v>
      </c>
      <c r="AW2806" s="13" t="s">
        <v>37</v>
      </c>
      <c r="AX2806" s="13" t="s">
        <v>73</v>
      </c>
      <c r="AY2806" s="229" t="s">
        <v>238</v>
      </c>
    </row>
    <row r="2807" spans="2:65" s="12" customFormat="1" ht="13.5">
      <c r="B2807" s="206"/>
      <c r="C2807" s="207"/>
      <c r="D2807" s="208" t="s">
        <v>247</v>
      </c>
      <c r="E2807" s="209" t="s">
        <v>20</v>
      </c>
      <c r="F2807" s="210" t="s">
        <v>257</v>
      </c>
      <c r="G2807" s="207"/>
      <c r="H2807" s="211" t="s">
        <v>20</v>
      </c>
      <c r="I2807" s="212"/>
      <c r="J2807" s="207"/>
      <c r="K2807" s="207"/>
      <c r="L2807" s="213"/>
      <c r="M2807" s="214"/>
      <c r="N2807" s="215"/>
      <c r="O2807" s="215"/>
      <c r="P2807" s="215"/>
      <c r="Q2807" s="215"/>
      <c r="R2807" s="215"/>
      <c r="S2807" s="215"/>
      <c r="T2807" s="216"/>
      <c r="AT2807" s="217" t="s">
        <v>247</v>
      </c>
      <c r="AU2807" s="217" t="s">
        <v>81</v>
      </c>
      <c r="AV2807" s="12" t="s">
        <v>22</v>
      </c>
      <c r="AW2807" s="12" t="s">
        <v>37</v>
      </c>
      <c r="AX2807" s="12" t="s">
        <v>73</v>
      </c>
      <c r="AY2807" s="217" t="s">
        <v>238</v>
      </c>
    </row>
    <row r="2808" spans="2:65" s="13" customFormat="1" ht="13.5">
      <c r="B2808" s="218"/>
      <c r="C2808" s="219"/>
      <c r="D2808" s="220" t="s">
        <v>247</v>
      </c>
      <c r="E2808" s="221" t="s">
        <v>20</v>
      </c>
      <c r="F2808" s="222" t="s">
        <v>2705</v>
      </c>
      <c r="G2808" s="219"/>
      <c r="H2808" s="223">
        <v>52</v>
      </c>
      <c r="I2808" s="224"/>
      <c r="J2808" s="219"/>
      <c r="K2808" s="219"/>
      <c r="L2808" s="225"/>
      <c r="M2808" s="226"/>
      <c r="N2808" s="227"/>
      <c r="O2808" s="227"/>
      <c r="P2808" s="227"/>
      <c r="Q2808" s="227"/>
      <c r="R2808" s="227"/>
      <c r="S2808" s="227"/>
      <c r="T2808" s="228"/>
      <c r="AT2808" s="229" t="s">
        <v>247</v>
      </c>
      <c r="AU2808" s="229" t="s">
        <v>81</v>
      </c>
      <c r="AV2808" s="13" t="s">
        <v>81</v>
      </c>
      <c r="AW2808" s="13" t="s">
        <v>37</v>
      </c>
      <c r="AX2808" s="13" t="s">
        <v>73</v>
      </c>
      <c r="AY2808" s="229" t="s">
        <v>238</v>
      </c>
    </row>
    <row r="2809" spans="2:65" s="1" customFormat="1" ht="31.5" customHeight="1">
      <c r="B2809" s="35"/>
      <c r="C2809" s="194" t="s">
        <v>2706</v>
      </c>
      <c r="D2809" s="194" t="s">
        <v>240</v>
      </c>
      <c r="E2809" s="195" t="s">
        <v>2707</v>
      </c>
      <c r="F2809" s="196" t="s">
        <v>2708</v>
      </c>
      <c r="G2809" s="197" t="s">
        <v>375</v>
      </c>
      <c r="H2809" s="198">
        <v>183.333</v>
      </c>
      <c r="I2809" s="199"/>
      <c r="J2809" s="200">
        <f>ROUND(I2809*H2809,2)</f>
        <v>0</v>
      </c>
      <c r="K2809" s="196" t="s">
        <v>244</v>
      </c>
      <c r="L2809" s="55"/>
      <c r="M2809" s="201" t="s">
        <v>20</v>
      </c>
      <c r="N2809" s="202" t="s">
        <v>44</v>
      </c>
      <c r="O2809" s="36"/>
      <c r="P2809" s="203">
        <f>O2809*H2809</f>
        <v>0</v>
      </c>
      <c r="Q2809" s="203">
        <v>0</v>
      </c>
      <c r="R2809" s="203">
        <f>Q2809*H2809</f>
        <v>0</v>
      </c>
      <c r="S2809" s="203">
        <v>0</v>
      </c>
      <c r="T2809" s="204">
        <f>S2809*H2809</f>
        <v>0</v>
      </c>
      <c r="AR2809" s="18" t="s">
        <v>372</v>
      </c>
      <c r="AT2809" s="18" t="s">
        <v>240</v>
      </c>
      <c r="AU2809" s="18" t="s">
        <v>81</v>
      </c>
      <c r="AY2809" s="18" t="s">
        <v>238</v>
      </c>
      <c r="BE2809" s="205">
        <f>IF(N2809="základní",J2809,0)</f>
        <v>0</v>
      </c>
      <c r="BF2809" s="205">
        <f>IF(N2809="snížená",J2809,0)</f>
        <v>0</v>
      </c>
      <c r="BG2809" s="205">
        <f>IF(N2809="zákl. přenesená",J2809,0)</f>
        <v>0</v>
      </c>
      <c r="BH2809" s="205">
        <f>IF(N2809="sníž. přenesená",J2809,0)</f>
        <v>0</v>
      </c>
      <c r="BI2809" s="205">
        <f>IF(N2809="nulová",J2809,0)</f>
        <v>0</v>
      </c>
      <c r="BJ2809" s="18" t="s">
        <v>22</v>
      </c>
      <c r="BK2809" s="205">
        <f>ROUND(I2809*H2809,2)</f>
        <v>0</v>
      </c>
      <c r="BL2809" s="18" t="s">
        <v>372</v>
      </c>
      <c r="BM2809" s="18" t="s">
        <v>2709</v>
      </c>
    </row>
    <row r="2810" spans="2:65" s="12" customFormat="1" ht="27">
      <c r="B2810" s="206"/>
      <c r="C2810" s="207"/>
      <c r="D2810" s="208" t="s">
        <v>247</v>
      </c>
      <c r="E2810" s="209" t="s">
        <v>20</v>
      </c>
      <c r="F2810" s="210" t="s">
        <v>2170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2" customFormat="1" ht="13.5">
      <c r="B2811" s="206"/>
      <c r="C2811" s="207"/>
      <c r="D2811" s="208" t="s">
        <v>247</v>
      </c>
      <c r="E2811" s="209" t="s">
        <v>20</v>
      </c>
      <c r="F2811" s="210" t="s">
        <v>249</v>
      </c>
      <c r="G2811" s="207"/>
      <c r="H2811" s="211" t="s">
        <v>20</v>
      </c>
      <c r="I2811" s="212"/>
      <c r="J2811" s="207"/>
      <c r="K2811" s="207"/>
      <c r="L2811" s="213"/>
      <c r="M2811" s="214"/>
      <c r="N2811" s="215"/>
      <c r="O2811" s="215"/>
      <c r="P2811" s="215"/>
      <c r="Q2811" s="215"/>
      <c r="R2811" s="215"/>
      <c r="S2811" s="215"/>
      <c r="T2811" s="216"/>
      <c r="AT2811" s="217" t="s">
        <v>247</v>
      </c>
      <c r="AU2811" s="217" t="s">
        <v>81</v>
      </c>
      <c r="AV2811" s="12" t="s">
        <v>22</v>
      </c>
      <c r="AW2811" s="12" t="s">
        <v>37</v>
      </c>
      <c r="AX2811" s="12" t="s">
        <v>73</v>
      </c>
      <c r="AY2811" s="217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2710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2" customFormat="1" ht="13.5">
      <c r="B2813" s="206"/>
      <c r="C2813" s="207"/>
      <c r="D2813" s="208" t="s">
        <v>247</v>
      </c>
      <c r="E2813" s="209" t="s">
        <v>20</v>
      </c>
      <c r="F2813" s="210" t="s">
        <v>249</v>
      </c>
      <c r="G2813" s="207"/>
      <c r="H2813" s="211" t="s">
        <v>20</v>
      </c>
      <c r="I2813" s="212"/>
      <c r="J2813" s="207"/>
      <c r="K2813" s="207"/>
      <c r="L2813" s="213"/>
      <c r="M2813" s="214"/>
      <c r="N2813" s="215"/>
      <c r="O2813" s="215"/>
      <c r="P2813" s="215"/>
      <c r="Q2813" s="215"/>
      <c r="R2813" s="215"/>
      <c r="S2813" s="215"/>
      <c r="T2813" s="216"/>
      <c r="AT2813" s="217" t="s">
        <v>247</v>
      </c>
      <c r="AU2813" s="217" t="s">
        <v>81</v>
      </c>
      <c r="AV2813" s="12" t="s">
        <v>22</v>
      </c>
      <c r="AW2813" s="12" t="s">
        <v>37</v>
      </c>
      <c r="AX2813" s="12" t="s">
        <v>73</v>
      </c>
      <c r="AY2813" s="217" t="s">
        <v>238</v>
      </c>
    </row>
    <row r="2814" spans="2:65" s="12" customFormat="1" ht="13.5">
      <c r="B2814" s="206"/>
      <c r="C2814" s="207"/>
      <c r="D2814" s="208" t="s">
        <v>247</v>
      </c>
      <c r="E2814" s="209" t="s">
        <v>20</v>
      </c>
      <c r="F2814" s="210" t="s">
        <v>2711</v>
      </c>
      <c r="G2814" s="207"/>
      <c r="H2814" s="211" t="s">
        <v>20</v>
      </c>
      <c r="I2814" s="212"/>
      <c r="J2814" s="207"/>
      <c r="K2814" s="207"/>
      <c r="L2814" s="213"/>
      <c r="M2814" s="214"/>
      <c r="N2814" s="215"/>
      <c r="O2814" s="215"/>
      <c r="P2814" s="215"/>
      <c r="Q2814" s="215"/>
      <c r="R2814" s="215"/>
      <c r="S2814" s="215"/>
      <c r="T2814" s="216"/>
      <c r="AT2814" s="217" t="s">
        <v>247</v>
      </c>
      <c r="AU2814" s="217" t="s">
        <v>81</v>
      </c>
      <c r="AV2814" s="12" t="s">
        <v>22</v>
      </c>
      <c r="AW2814" s="12" t="s">
        <v>37</v>
      </c>
      <c r="AX2814" s="12" t="s">
        <v>73</v>
      </c>
      <c r="AY2814" s="217" t="s">
        <v>238</v>
      </c>
    </row>
    <row r="2815" spans="2:65" s="12" customFormat="1" ht="13.5">
      <c r="B2815" s="206"/>
      <c r="C2815" s="207"/>
      <c r="D2815" s="208" t="s">
        <v>247</v>
      </c>
      <c r="E2815" s="209" t="s">
        <v>20</v>
      </c>
      <c r="F2815" s="210" t="s">
        <v>2712</v>
      </c>
      <c r="G2815" s="207"/>
      <c r="H2815" s="211" t="s">
        <v>20</v>
      </c>
      <c r="I2815" s="212"/>
      <c r="J2815" s="207"/>
      <c r="K2815" s="207"/>
      <c r="L2815" s="213"/>
      <c r="M2815" s="214"/>
      <c r="N2815" s="215"/>
      <c r="O2815" s="215"/>
      <c r="P2815" s="215"/>
      <c r="Q2815" s="215"/>
      <c r="R2815" s="215"/>
      <c r="S2815" s="215"/>
      <c r="T2815" s="216"/>
      <c r="AT2815" s="217" t="s">
        <v>247</v>
      </c>
      <c r="AU2815" s="217" t="s">
        <v>81</v>
      </c>
      <c r="AV2815" s="12" t="s">
        <v>22</v>
      </c>
      <c r="AW2815" s="12" t="s">
        <v>37</v>
      </c>
      <c r="AX2815" s="12" t="s">
        <v>73</v>
      </c>
      <c r="AY2815" s="217" t="s">
        <v>238</v>
      </c>
    </row>
    <row r="2816" spans="2:65" s="13" customFormat="1" ht="13.5">
      <c r="B2816" s="218"/>
      <c r="C2816" s="219"/>
      <c r="D2816" s="208" t="s">
        <v>247</v>
      </c>
      <c r="E2816" s="230" t="s">
        <v>20</v>
      </c>
      <c r="F2816" s="231" t="s">
        <v>2713</v>
      </c>
      <c r="G2816" s="219"/>
      <c r="H2816" s="232">
        <v>8.67</v>
      </c>
      <c r="I2816" s="224"/>
      <c r="J2816" s="219"/>
      <c r="K2816" s="219"/>
      <c r="L2816" s="225"/>
      <c r="M2816" s="226"/>
      <c r="N2816" s="227"/>
      <c r="O2816" s="227"/>
      <c r="P2816" s="227"/>
      <c r="Q2816" s="227"/>
      <c r="R2816" s="227"/>
      <c r="S2816" s="227"/>
      <c r="T2816" s="228"/>
      <c r="AT2816" s="229" t="s">
        <v>247</v>
      </c>
      <c r="AU2816" s="229" t="s">
        <v>81</v>
      </c>
      <c r="AV2816" s="13" t="s">
        <v>81</v>
      </c>
      <c r="AW2816" s="13" t="s">
        <v>37</v>
      </c>
      <c r="AX2816" s="13" t="s">
        <v>73</v>
      </c>
      <c r="AY2816" s="229" t="s">
        <v>238</v>
      </c>
    </row>
    <row r="2817" spans="2:65" s="12" customFormat="1" ht="13.5">
      <c r="B2817" s="206"/>
      <c r="C2817" s="207"/>
      <c r="D2817" s="208" t="s">
        <v>247</v>
      </c>
      <c r="E2817" s="209" t="s">
        <v>20</v>
      </c>
      <c r="F2817" s="210" t="s">
        <v>2714</v>
      </c>
      <c r="G2817" s="207"/>
      <c r="H2817" s="211" t="s">
        <v>20</v>
      </c>
      <c r="I2817" s="212"/>
      <c r="J2817" s="207"/>
      <c r="K2817" s="207"/>
      <c r="L2817" s="213"/>
      <c r="M2817" s="214"/>
      <c r="N2817" s="215"/>
      <c r="O2817" s="215"/>
      <c r="P2817" s="215"/>
      <c r="Q2817" s="215"/>
      <c r="R2817" s="215"/>
      <c r="S2817" s="215"/>
      <c r="T2817" s="216"/>
      <c r="AT2817" s="217" t="s">
        <v>247</v>
      </c>
      <c r="AU2817" s="217" t="s">
        <v>81</v>
      </c>
      <c r="AV2817" s="12" t="s">
        <v>22</v>
      </c>
      <c r="AW2817" s="12" t="s">
        <v>37</v>
      </c>
      <c r="AX2817" s="12" t="s">
        <v>73</v>
      </c>
      <c r="AY2817" s="217" t="s">
        <v>238</v>
      </c>
    </row>
    <row r="2818" spans="2:65" s="13" customFormat="1" ht="13.5">
      <c r="B2818" s="218"/>
      <c r="C2818" s="219"/>
      <c r="D2818" s="208" t="s">
        <v>247</v>
      </c>
      <c r="E2818" s="230" t="s">
        <v>20</v>
      </c>
      <c r="F2818" s="231" t="s">
        <v>2715</v>
      </c>
      <c r="G2818" s="219"/>
      <c r="H2818" s="232">
        <v>40</v>
      </c>
      <c r="I2818" s="224"/>
      <c r="J2818" s="219"/>
      <c r="K2818" s="219"/>
      <c r="L2818" s="225"/>
      <c r="M2818" s="226"/>
      <c r="N2818" s="227"/>
      <c r="O2818" s="227"/>
      <c r="P2818" s="227"/>
      <c r="Q2818" s="227"/>
      <c r="R2818" s="227"/>
      <c r="S2818" s="227"/>
      <c r="T2818" s="228"/>
      <c r="AT2818" s="229" t="s">
        <v>247</v>
      </c>
      <c r="AU2818" s="229" t="s">
        <v>81</v>
      </c>
      <c r="AV2818" s="13" t="s">
        <v>81</v>
      </c>
      <c r="AW2818" s="13" t="s">
        <v>37</v>
      </c>
      <c r="AX2818" s="13" t="s">
        <v>73</v>
      </c>
      <c r="AY2818" s="229" t="s">
        <v>238</v>
      </c>
    </row>
    <row r="2819" spans="2:65" s="13" customFormat="1" ht="13.5">
      <c r="B2819" s="218"/>
      <c r="C2819" s="219"/>
      <c r="D2819" s="208" t="s">
        <v>247</v>
      </c>
      <c r="E2819" s="230" t="s">
        <v>20</v>
      </c>
      <c r="F2819" s="231" t="s">
        <v>2716</v>
      </c>
      <c r="G2819" s="219"/>
      <c r="H2819" s="232">
        <v>126.563</v>
      </c>
      <c r="I2819" s="224"/>
      <c r="J2819" s="219"/>
      <c r="K2819" s="219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247</v>
      </c>
      <c r="AU2819" s="229" t="s">
        <v>81</v>
      </c>
      <c r="AV2819" s="13" t="s">
        <v>81</v>
      </c>
      <c r="AW2819" s="13" t="s">
        <v>37</v>
      </c>
      <c r="AX2819" s="13" t="s">
        <v>73</v>
      </c>
      <c r="AY2819" s="229" t="s">
        <v>238</v>
      </c>
    </row>
    <row r="2820" spans="2:65" s="12" customFormat="1" ht="13.5">
      <c r="B2820" s="206"/>
      <c r="C2820" s="207"/>
      <c r="D2820" s="208" t="s">
        <v>247</v>
      </c>
      <c r="E2820" s="209" t="s">
        <v>20</v>
      </c>
      <c r="F2820" s="210" t="s">
        <v>732</v>
      </c>
      <c r="G2820" s="207"/>
      <c r="H2820" s="211" t="s">
        <v>20</v>
      </c>
      <c r="I2820" s="212"/>
      <c r="J2820" s="207"/>
      <c r="K2820" s="207"/>
      <c r="L2820" s="213"/>
      <c r="M2820" s="214"/>
      <c r="N2820" s="215"/>
      <c r="O2820" s="215"/>
      <c r="P2820" s="215"/>
      <c r="Q2820" s="215"/>
      <c r="R2820" s="215"/>
      <c r="S2820" s="215"/>
      <c r="T2820" s="216"/>
      <c r="AT2820" s="217" t="s">
        <v>247</v>
      </c>
      <c r="AU2820" s="217" t="s">
        <v>81</v>
      </c>
      <c r="AV2820" s="12" t="s">
        <v>22</v>
      </c>
      <c r="AW2820" s="12" t="s">
        <v>37</v>
      </c>
      <c r="AX2820" s="12" t="s">
        <v>73</v>
      </c>
      <c r="AY2820" s="217" t="s">
        <v>238</v>
      </c>
    </row>
    <row r="2821" spans="2:65" s="13" customFormat="1" ht="13.5">
      <c r="B2821" s="218"/>
      <c r="C2821" s="219"/>
      <c r="D2821" s="220" t="s">
        <v>247</v>
      </c>
      <c r="E2821" s="221" t="s">
        <v>20</v>
      </c>
      <c r="F2821" s="222" t="s">
        <v>2717</v>
      </c>
      <c r="G2821" s="219"/>
      <c r="H2821" s="223">
        <v>8.1</v>
      </c>
      <c r="I2821" s="224"/>
      <c r="J2821" s="219"/>
      <c r="K2821" s="219"/>
      <c r="L2821" s="225"/>
      <c r="M2821" s="226"/>
      <c r="N2821" s="227"/>
      <c r="O2821" s="227"/>
      <c r="P2821" s="227"/>
      <c r="Q2821" s="227"/>
      <c r="R2821" s="227"/>
      <c r="S2821" s="227"/>
      <c r="T2821" s="228"/>
      <c r="AT2821" s="229" t="s">
        <v>247</v>
      </c>
      <c r="AU2821" s="229" t="s">
        <v>81</v>
      </c>
      <c r="AV2821" s="13" t="s">
        <v>81</v>
      </c>
      <c r="AW2821" s="13" t="s">
        <v>37</v>
      </c>
      <c r="AX2821" s="13" t="s">
        <v>73</v>
      </c>
      <c r="AY2821" s="229" t="s">
        <v>238</v>
      </c>
    </row>
    <row r="2822" spans="2:65" s="1" customFormat="1" ht="31.5" customHeight="1">
      <c r="B2822" s="35"/>
      <c r="C2822" s="194" t="s">
        <v>2718</v>
      </c>
      <c r="D2822" s="194" t="s">
        <v>240</v>
      </c>
      <c r="E2822" s="195" t="s">
        <v>2719</v>
      </c>
      <c r="F2822" s="196" t="s">
        <v>2720</v>
      </c>
      <c r="G2822" s="197" t="s">
        <v>375</v>
      </c>
      <c r="H2822" s="198">
        <v>71.545000000000002</v>
      </c>
      <c r="I2822" s="199"/>
      <c r="J2822" s="200">
        <f>ROUND(I2822*H2822,2)</f>
        <v>0</v>
      </c>
      <c r="K2822" s="196" t="s">
        <v>244</v>
      </c>
      <c r="L2822" s="55"/>
      <c r="M2822" s="201" t="s">
        <v>20</v>
      </c>
      <c r="N2822" s="202" t="s">
        <v>44</v>
      </c>
      <c r="O2822" s="36"/>
      <c r="P2822" s="203">
        <f>O2822*H2822</f>
        <v>0</v>
      </c>
      <c r="Q2822" s="203">
        <v>0</v>
      </c>
      <c r="R2822" s="203">
        <f>Q2822*H2822</f>
        <v>0</v>
      </c>
      <c r="S2822" s="203">
        <v>0</v>
      </c>
      <c r="T2822" s="204">
        <f>S2822*H2822</f>
        <v>0</v>
      </c>
      <c r="AR2822" s="18" t="s">
        <v>372</v>
      </c>
      <c r="AT2822" s="18" t="s">
        <v>240</v>
      </c>
      <c r="AU2822" s="18" t="s">
        <v>81</v>
      </c>
      <c r="AY2822" s="18" t="s">
        <v>238</v>
      </c>
      <c r="BE2822" s="205">
        <f>IF(N2822="základní",J2822,0)</f>
        <v>0</v>
      </c>
      <c r="BF2822" s="205">
        <f>IF(N2822="snížená",J2822,0)</f>
        <v>0</v>
      </c>
      <c r="BG2822" s="205">
        <f>IF(N2822="zákl. přenesená",J2822,0)</f>
        <v>0</v>
      </c>
      <c r="BH2822" s="205">
        <f>IF(N2822="sníž. přenesená",J2822,0)</f>
        <v>0</v>
      </c>
      <c r="BI2822" s="205">
        <f>IF(N2822="nulová",J2822,0)</f>
        <v>0</v>
      </c>
      <c r="BJ2822" s="18" t="s">
        <v>22</v>
      </c>
      <c r="BK2822" s="205">
        <f>ROUND(I2822*H2822,2)</f>
        <v>0</v>
      </c>
      <c r="BL2822" s="18" t="s">
        <v>372</v>
      </c>
      <c r="BM2822" s="18" t="s">
        <v>2721</v>
      </c>
    </row>
    <row r="2823" spans="2:65" s="12" customFormat="1" ht="27">
      <c r="B2823" s="206"/>
      <c r="C2823" s="207"/>
      <c r="D2823" s="208" t="s">
        <v>247</v>
      </c>
      <c r="E2823" s="209" t="s">
        <v>20</v>
      </c>
      <c r="F2823" s="210" t="s">
        <v>2170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2722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2" customFormat="1" ht="13.5">
      <c r="B2826" s="206"/>
      <c r="C2826" s="207"/>
      <c r="D2826" s="208" t="s">
        <v>247</v>
      </c>
      <c r="E2826" s="209" t="s">
        <v>20</v>
      </c>
      <c r="F2826" s="210" t="s">
        <v>249</v>
      </c>
      <c r="G2826" s="207"/>
      <c r="H2826" s="211" t="s">
        <v>20</v>
      </c>
      <c r="I2826" s="212"/>
      <c r="J2826" s="207"/>
      <c r="K2826" s="207"/>
      <c r="L2826" s="213"/>
      <c r="M2826" s="214"/>
      <c r="N2826" s="215"/>
      <c r="O2826" s="215"/>
      <c r="P2826" s="215"/>
      <c r="Q2826" s="215"/>
      <c r="R2826" s="215"/>
      <c r="S2826" s="215"/>
      <c r="T2826" s="216"/>
      <c r="AT2826" s="217" t="s">
        <v>247</v>
      </c>
      <c r="AU2826" s="217" t="s">
        <v>81</v>
      </c>
      <c r="AV2826" s="12" t="s">
        <v>22</v>
      </c>
      <c r="AW2826" s="12" t="s">
        <v>37</v>
      </c>
      <c r="AX2826" s="12" t="s">
        <v>73</v>
      </c>
      <c r="AY2826" s="217" t="s">
        <v>238</v>
      </c>
    </row>
    <row r="2827" spans="2:65" s="12" customFormat="1" ht="13.5">
      <c r="B2827" s="206"/>
      <c r="C2827" s="207"/>
      <c r="D2827" s="208" t="s">
        <v>247</v>
      </c>
      <c r="E2827" s="209" t="s">
        <v>20</v>
      </c>
      <c r="F2827" s="210" t="s">
        <v>2723</v>
      </c>
      <c r="G2827" s="207"/>
      <c r="H2827" s="211" t="s">
        <v>20</v>
      </c>
      <c r="I2827" s="212"/>
      <c r="J2827" s="207"/>
      <c r="K2827" s="207"/>
      <c r="L2827" s="213"/>
      <c r="M2827" s="214"/>
      <c r="N2827" s="215"/>
      <c r="O2827" s="215"/>
      <c r="P2827" s="215"/>
      <c r="Q2827" s="215"/>
      <c r="R2827" s="215"/>
      <c r="S2827" s="215"/>
      <c r="T2827" s="216"/>
      <c r="AT2827" s="217" t="s">
        <v>247</v>
      </c>
      <c r="AU2827" s="217" t="s">
        <v>81</v>
      </c>
      <c r="AV2827" s="12" t="s">
        <v>22</v>
      </c>
      <c r="AW2827" s="12" t="s">
        <v>37</v>
      </c>
      <c r="AX2827" s="12" t="s">
        <v>73</v>
      </c>
      <c r="AY2827" s="217" t="s">
        <v>238</v>
      </c>
    </row>
    <row r="2828" spans="2:65" s="13" customFormat="1" ht="13.5">
      <c r="B2828" s="218"/>
      <c r="C2828" s="219"/>
      <c r="D2828" s="208" t="s">
        <v>247</v>
      </c>
      <c r="E2828" s="230" t="s">
        <v>20</v>
      </c>
      <c r="F2828" s="231" t="s">
        <v>2724</v>
      </c>
      <c r="G2828" s="219"/>
      <c r="H2828" s="232">
        <v>19.04</v>
      </c>
      <c r="I2828" s="224"/>
      <c r="J2828" s="219"/>
      <c r="K2828" s="219"/>
      <c r="L2828" s="225"/>
      <c r="M2828" s="226"/>
      <c r="N2828" s="227"/>
      <c r="O2828" s="227"/>
      <c r="P2828" s="227"/>
      <c r="Q2828" s="227"/>
      <c r="R2828" s="227"/>
      <c r="S2828" s="227"/>
      <c r="T2828" s="228"/>
      <c r="AT2828" s="229" t="s">
        <v>247</v>
      </c>
      <c r="AU2828" s="229" t="s">
        <v>81</v>
      </c>
      <c r="AV2828" s="13" t="s">
        <v>81</v>
      </c>
      <c r="AW2828" s="13" t="s">
        <v>37</v>
      </c>
      <c r="AX2828" s="13" t="s">
        <v>73</v>
      </c>
      <c r="AY2828" s="229" t="s">
        <v>238</v>
      </c>
    </row>
    <row r="2829" spans="2:65" s="12" customFormat="1" ht="13.5">
      <c r="B2829" s="206"/>
      <c r="C2829" s="207"/>
      <c r="D2829" s="208" t="s">
        <v>247</v>
      </c>
      <c r="E2829" s="209" t="s">
        <v>20</v>
      </c>
      <c r="F2829" s="210" t="s">
        <v>2712</v>
      </c>
      <c r="G2829" s="207"/>
      <c r="H2829" s="211" t="s">
        <v>20</v>
      </c>
      <c r="I2829" s="212"/>
      <c r="J2829" s="207"/>
      <c r="K2829" s="207"/>
      <c r="L2829" s="213"/>
      <c r="M2829" s="214"/>
      <c r="N2829" s="215"/>
      <c r="O2829" s="215"/>
      <c r="P2829" s="215"/>
      <c r="Q2829" s="215"/>
      <c r="R2829" s="215"/>
      <c r="S2829" s="215"/>
      <c r="T2829" s="216"/>
      <c r="AT2829" s="217" t="s">
        <v>247</v>
      </c>
      <c r="AU2829" s="217" t="s">
        <v>81</v>
      </c>
      <c r="AV2829" s="12" t="s">
        <v>22</v>
      </c>
      <c r="AW2829" s="12" t="s">
        <v>37</v>
      </c>
      <c r="AX2829" s="12" t="s">
        <v>73</v>
      </c>
      <c r="AY2829" s="217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2725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3" customFormat="1" ht="13.5">
      <c r="B2831" s="218"/>
      <c r="C2831" s="219"/>
      <c r="D2831" s="208" t="s">
        <v>247</v>
      </c>
      <c r="E2831" s="230" t="s">
        <v>20</v>
      </c>
      <c r="F2831" s="231" t="s">
        <v>2726</v>
      </c>
      <c r="G2831" s="219"/>
      <c r="H2831" s="232">
        <v>13.565</v>
      </c>
      <c r="I2831" s="224"/>
      <c r="J2831" s="219"/>
      <c r="K2831" s="219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247</v>
      </c>
      <c r="AU2831" s="229" t="s">
        <v>81</v>
      </c>
      <c r="AV2831" s="13" t="s">
        <v>81</v>
      </c>
      <c r="AW2831" s="13" t="s">
        <v>37</v>
      </c>
      <c r="AX2831" s="13" t="s">
        <v>73</v>
      </c>
      <c r="AY2831" s="229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2727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3" customFormat="1" ht="13.5">
      <c r="B2833" s="218"/>
      <c r="C2833" s="219"/>
      <c r="D2833" s="208" t="s">
        <v>247</v>
      </c>
      <c r="E2833" s="230" t="s">
        <v>20</v>
      </c>
      <c r="F2833" s="231" t="s">
        <v>2728</v>
      </c>
      <c r="G2833" s="219"/>
      <c r="H2833" s="232">
        <v>16.8</v>
      </c>
      <c r="I2833" s="224"/>
      <c r="J2833" s="219"/>
      <c r="K2833" s="219"/>
      <c r="L2833" s="225"/>
      <c r="M2833" s="226"/>
      <c r="N2833" s="227"/>
      <c r="O2833" s="227"/>
      <c r="P2833" s="227"/>
      <c r="Q2833" s="227"/>
      <c r="R2833" s="227"/>
      <c r="S2833" s="227"/>
      <c r="T2833" s="228"/>
      <c r="AT2833" s="229" t="s">
        <v>247</v>
      </c>
      <c r="AU2833" s="229" t="s">
        <v>81</v>
      </c>
      <c r="AV2833" s="13" t="s">
        <v>81</v>
      </c>
      <c r="AW2833" s="13" t="s">
        <v>37</v>
      </c>
      <c r="AX2833" s="13" t="s">
        <v>73</v>
      </c>
      <c r="AY2833" s="229" t="s">
        <v>238</v>
      </c>
    </row>
    <row r="2834" spans="2:65" s="12" customFormat="1" ht="13.5">
      <c r="B2834" s="206"/>
      <c r="C2834" s="207"/>
      <c r="D2834" s="208" t="s">
        <v>247</v>
      </c>
      <c r="E2834" s="209" t="s">
        <v>20</v>
      </c>
      <c r="F2834" s="210" t="s">
        <v>2729</v>
      </c>
      <c r="G2834" s="207"/>
      <c r="H2834" s="211" t="s">
        <v>20</v>
      </c>
      <c r="I2834" s="212"/>
      <c r="J2834" s="207"/>
      <c r="K2834" s="207"/>
      <c r="L2834" s="213"/>
      <c r="M2834" s="214"/>
      <c r="N2834" s="215"/>
      <c r="O2834" s="215"/>
      <c r="P2834" s="215"/>
      <c r="Q2834" s="215"/>
      <c r="R2834" s="215"/>
      <c r="S2834" s="215"/>
      <c r="T2834" s="216"/>
      <c r="AT2834" s="217" t="s">
        <v>247</v>
      </c>
      <c r="AU2834" s="217" t="s">
        <v>81</v>
      </c>
      <c r="AV2834" s="12" t="s">
        <v>22</v>
      </c>
      <c r="AW2834" s="12" t="s">
        <v>37</v>
      </c>
      <c r="AX2834" s="12" t="s">
        <v>73</v>
      </c>
      <c r="AY2834" s="217" t="s">
        <v>238</v>
      </c>
    </row>
    <row r="2835" spans="2:65" s="12" customFormat="1" ht="13.5">
      <c r="B2835" s="206"/>
      <c r="C2835" s="207"/>
      <c r="D2835" s="208" t="s">
        <v>247</v>
      </c>
      <c r="E2835" s="209" t="s">
        <v>20</v>
      </c>
      <c r="F2835" s="210" t="s">
        <v>2730</v>
      </c>
      <c r="G2835" s="207"/>
      <c r="H2835" s="211" t="s">
        <v>20</v>
      </c>
      <c r="I2835" s="212"/>
      <c r="J2835" s="207"/>
      <c r="K2835" s="207"/>
      <c r="L2835" s="213"/>
      <c r="M2835" s="214"/>
      <c r="N2835" s="215"/>
      <c r="O2835" s="215"/>
      <c r="P2835" s="215"/>
      <c r="Q2835" s="215"/>
      <c r="R2835" s="215"/>
      <c r="S2835" s="215"/>
      <c r="T2835" s="216"/>
      <c r="AT2835" s="217" t="s">
        <v>247</v>
      </c>
      <c r="AU2835" s="217" t="s">
        <v>81</v>
      </c>
      <c r="AV2835" s="12" t="s">
        <v>22</v>
      </c>
      <c r="AW2835" s="12" t="s">
        <v>37</v>
      </c>
      <c r="AX2835" s="12" t="s">
        <v>73</v>
      </c>
      <c r="AY2835" s="217" t="s">
        <v>238</v>
      </c>
    </row>
    <row r="2836" spans="2:65" s="13" customFormat="1" ht="13.5">
      <c r="B2836" s="218"/>
      <c r="C2836" s="219"/>
      <c r="D2836" s="220" t="s">
        <v>247</v>
      </c>
      <c r="E2836" s="221" t="s">
        <v>20</v>
      </c>
      <c r="F2836" s="222" t="s">
        <v>2731</v>
      </c>
      <c r="G2836" s="219"/>
      <c r="H2836" s="223">
        <v>22.14</v>
      </c>
      <c r="I2836" s="224"/>
      <c r="J2836" s="219"/>
      <c r="K2836" s="219"/>
      <c r="L2836" s="225"/>
      <c r="M2836" s="226"/>
      <c r="N2836" s="227"/>
      <c r="O2836" s="227"/>
      <c r="P2836" s="227"/>
      <c r="Q2836" s="227"/>
      <c r="R2836" s="227"/>
      <c r="S2836" s="227"/>
      <c r="T2836" s="228"/>
      <c r="AT2836" s="229" t="s">
        <v>247</v>
      </c>
      <c r="AU2836" s="229" t="s">
        <v>81</v>
      </c>
      <c r="AV2836" s="13" t="s">
        <v>81</v>
      </c>
      <c r="AW2836" s="13" t="s">
        <v>37</v>
      </c>
      <c r="AX2836" s="13" t="s">
        <v>73</v>
      </c>
      <c r="AY2836" s="229" t="s">
        <v>238</v>
      </c>
    </row>
    <row r="2837" spans="2:65" s="1" customFormat="1" ht="22.5" customHeight="1">
      <c r="B2837" s="35"/>
      <c r="C2837" s="233" t="s">
        <v>2732</v>
      </c>
      <c r="D2837" s="233" t="s">
        <v>478</v>
      </c>
      <c r="E2837" s="234" t="s">
        <v>2733</v>
      </c>
      <c r="F2837" s="235" t="s">
        <v>2734</v>
      </c>
      <c r="G2837" s="236" t="s">
        <v>2735</v>
      </c>
      <c r="H2837" s="237">
        <v>420.54899999999998</v>
      </c>
      <c r="I2837" s="238"/>
      <c r="J2837" s="239">
        <f>ROUND(I2837*H2837,2)</f>
        <v>0</v>
      </c>
      <c r="K2837" s="235" t="s">
        <v>20</v>
      </c>
      <c r="L2837" s="240"/>
      <c r="M2837" s="241" t="s">
        <v>20</v>
      </c>
      <c r="N2837" s="242" t="s">
        <v>44</v>
      </c>
      <c r="O2837" s="36"/>
      <c r="P2837" s="203">
        <f>O2837*H2837</f>
        <v>0</v>
      </c>
      <c r="Q2837" s="203">
        <v>1E-3</v>
      </c>
      <c r="R2837" s="203">
        <f>Q2837*H2837</f>
        <v>0.42054900000000001</v>
      </c>
      <c r="S2837" s="203">
        <v>0</v>
      </c>
      <c r="T2837" s="204">
        <f>S2837*H2837</f>
        <v>0</v>
      </c>
      <c r="AR2837" s="18" t="s">
        <v>500</v>
      </c>
      <c r="AT2837" s="18" t="s">
        <v>478</v>
      </c>
      <c r="AU2837" s="18" t="s">
        <v>81</v>
      </c>
      <c r="AY2837" s="18" t="s">
        <v>238</v>
      </c>
      <c r="BE2837" s="205">
        <f>IF(N2837="základní",J2837,0)</f>
        <v>0</v>
      </c>
      <c r="BF2837" s="205">
        <f>IF(N2837="snížená",J2837,0)</f>
        <v>0</v>
      </c>
      <c r="BG2837" s="205">
        <f>IF(N2837="zákl. přenesená",J2837,0)</f>
        <v>0</v>
      </c>
      <c r="BH2837" s="205">
        <f>IF(N2837="sníž. přenesená",J2837,0)</f>
        <v>0</v>
      </c>
      <c r="BI2837" s="205">
        <f>IF(N2837="nulová",J2837,0)</f>
        <v>0</v>
      </c>
      <c r="BJ2837" s="18" t="s">
        <v>22</v>
      </c>
      <c r="BK2837" s="205">
        <f>ROUND(I2837*H2837,2)</f>
        <v>0</v>
      </c>
      <c r="BL2837" s="18" t="s">
        <v>372</v>
      </c>
      <c r="BM2837" s="18" t="s">
        <v>2736</v>
      </c>
    </row>
    <row r="2838" spans="2:65" s="12" customFormat="1" ht="27">
      <c r="B2838" s="206"/>
      <c r="C2838" s="207"/>
      <c r="D2838" s="208" t="s">
        <v>247</v>
      </c>
      <c r="E2838" s="209" t="s">
        <v>20</v>
      </c>
      <c r="F2838" s="210" t="s">
        <v>2170</v>
      </c>
      <c r="G2838" s="207"/>
      <c r="H2838" s="211" t="s">
        <v>20</v>
      </c>
      <c r="I2838" s="212"/>
      <c r="J2838" s="207"/>
      <c r="K2838" s="207"/>
      <c r="L2838" s="213"/>
      <c r="M2838" s="214"/>
      <c r="N2838" s="215"/>
      <c r="O2838" s="215"/>
      <c r="P2838" s="215"/>
      <c r="Q2838" s="215"/>
      <c r="R2838" s="215"/>
      <c r="S2838" s="215"/>
      <c r="T2838" s="216"/>
      <c r="AT2838" s="217" t="s">
        <v>247</v>
      </c>
      <c r="AU2838" s="217" t="s">
        <v>81</v>
      </c>
      <c r="AV2838" s="12" t="s">
        <v>22</v>
      </c>
      <c r="AW2838" s="12" t="s">
        <v>37</v>
      </c>
      <c r="AX2838" s="12" t="s">
        <v>73</v>
      </c>
      <c r="AY2838" s="217" t="s">
        <v>238</v>
      </c>
    </row>
    <row r="2839" spans="2:65" s="12" customFormat="1" ht="13.5">
      <c r="B2839" s="206"/>
      <c r="C2839" s="207"/>
      <c r="D2839" s="208" t="s">
        <v>247</v>
      </c>
      <c r="E2839" s="209" t="s">
        <v>20</v>
      </c>
      <c r="F2839" s="210" t="s">
        <v>249</v>
      </c>
      <c r="G2839" s="207"/>
      <c r="H2839" s="211" t="s">
        <v>20</v>
      </c>
      <c r="I2839" s="212"/>
      <c r="J2839" s="207"/>
      <c r="K2839" s="207"/>
      <c r="L2839" s="213"/>
      <c r="M2839" s="214"/>
      <c r="N2839" s="215"/>
      <c r="O2839" s="215"/>
      <c r="P2839" s="215"/>
      <c r="Q2839" s="215"/>
      <c r="R2839" s="215"/>
      <c r="S2839" s="215"/>
      <c r="T2839" s="216"/>
      <c r="AT2839" s="217" t="s">
        <v>247</v>
      </c>
      <c r="AU2839" s="217" t="s">
        <v>81</v>
      </c>
      <c r="AV2839" s="12" t="s">
        <v>22</v>
      </c>
      <c r="AW2839" s="12" t="s">
        <v>37</v>
      </c>
      <c r="AX2839" s="12" t="s">
        <v>73</v>
      </c>
      <c r="AY2839" s="217" t="s">
        <v>238</v>
      </c>
    </row>
    <row r="2840" spans="2:65" s="13" customFormat="1" ht="13.5">
      <c r="B2840" s="218"/>
      <c r="C2840" s="219"/>
      <c r="D2840" s="220" t="s">
        <v>247</v>
      </c>
      <c r="E2840" s="221" t="s">
        <v>20</v>
      </c>
      <c r="F2840" s="222" t="s">
        <v>2737</v>
      </c>
      <c r="G2840" s="219"/>
      <c r="H2840" s="223">
        <v>420.54899999999998</v>
      </c>
      <c r="I2840" s="224"/>
      <c r="J2840" s="219"/>
      <c r="K2840" s="219"/>
      <c r="L2840" s="225"/>
      <c r="M2840" s="226"/>
      <c r="N2840" s="227"/>
      <c r="O2840" s="227"/>
      <c r="P2840" s="227"/>
      <c r="Q2840" s="227"/>
      <c r="R2840" s="227"/>
      <c r="S2840" s="227"/>
      <c r="T2840" s="228"/>
      <c r="AT2840" s="229" t="s">
        <v>247</v>
      </c>
      <c r="AU2840" s="229" t="s">
        <v>81</v>
      </c>
      <c r="AV2840" s="13" t="s">
        <v>81</v>
      </c>
      <c r="AW2840" s="13" t="s">
        <v>37</v>
      </c>
      <c r="AX2840" s="13" t="s">
        <v>73</v>
      </c>
      <c r="AY2840" s="229" t="s">
        <v>238</v>
      </c>
    </row>
    <row r="2841" spans="2:65" s="1" customFormat="1" ht="31.5" customHeight="1">
      <c r="B2841" s="35"/>
      <c r="C2841" s="194" t="s">
        <v>2738</v>
      </c>
      <c r="D2841" s="194" t="s">
        <v>240</v>
      </c>
      <c r="E2841" s="195" t="s">
        <v>2739</v>
      </c>
      <c r="F2841" s="196" t="s">
        <v>2740</v>
      </c>
      <c r="G2841" s="197" t="s">
        <v>375</v>
      </c>
      <c r="H2841" s="198">
        <v>47.101999999999997</v>
      </c>
      <c r="I2841" s="199"/>
      <c r="J2841" s="200">
        <f>ROUND(I2841*H2841,2)</f>
        <v>0</v>
      </c>
      <c r="K2841" s="196" t="s">
        <v>20</v>
      </c>
      <c r="L2841" s="55"/>
      <c r="M2841" s="201" t="s">
        <v>20</v>
      </c>
      <c r="N2841" s="202" t="s">
        <v>44</v>
      </c>
      <c r="O2841" s="36"/>
      <c r="P2841" s="203">
        <f>O2841*H2841</f>
        <v>0</v>
      </c>
      <c r="Q2841" s="203">
        <v>0</v>
      </c>
      <c r="R2841" s="203">
        <f>Q2841*H2841</f>
        <v>0</v>
      </c>
      <c r="S2841" s="203">
        <v>0</v>
      </c>
      <c r="T2841" s="204">
        <f>S2841*H2841</f>
        <v>0</v>
      </c>
      <c r="AR2841" s="18" t="s">
        <v>372</v>
      </c>
      <c r="AT2841" s="18" t="s">
        <v>240</v>
      </c>
      <c r="AU2841" s="18" t="s">
        <v>81</v>
      </c>
      <c r="AY2841" s="18" t="s">
        <v>238</v>
      </c>
      <c r="BE2841" s="205">
        <f>IF(N2841="základní",J2841,0)</f>
        <v>0</v>
      </c>
      <c r="BF2841" s="205">
        <f>IF(N2841="snížená",J2841,0)</f>
        <v>0</v>
      </c>
      <c r="BG2841" s="205">
        <f>IF(N2841="zákl. přenesená",J2841,0)</f>
        <v>0</v>
      </c>
      <c r="BH2841" s="205">
        <f>IF(N2841="sníž. přenesená",J2841,0)</f>
        <v>0</v>
      </c>
      <c r="BI2841" s="205">
        <f>IF(N2841="nulová",J2841,0)</f>
        <v>0</v>
      </c>
      <c r="BJ2841" s="18" t="s">
        <v>22</v>
      </c>
      <c r="BK2841" s="205">
        <f>ROUND(I2841*H2841,2)</f>
        <v>0</v>
      </c>
      <c r="BL2841" s="18" t="s">
        <v>372</v>
      </c>
      <c r="BM2841" s="18" t="s">
        <v>2741</v>
      </c>
    </row>
    <row r="2842" spans="2:65" s="13" customFormat="1" ht="13.5">
      <c r="B2842" s="218"/>
      <c r="C2842" s="219"/>
      <c r="D2842" s="208" t="s">
        <v>247</v>
      </c>
      <c r="E2842" s="230" t="s">
        <v>20</v>
      </c>
      <c r="F2842" s="231" t="s">
        <v>2742</v>
      </c>
      <c r="G2842" s="219"/>
      <c r="H2842" s="232">
        <v>12.99</v>
      </c>
      <c r="I2842" s="224"/>
      <c r="J2842" s="219"/>
      <c r="K2842" s="219"/>
      <c r="L2842" s="225"/>
      <c r="M2842" s="226"/>
      <c r="N2842" s="227"/>
      <c r="O2842" s="227"/>
      <c r="P2842" s="227"/>
      <c r="Q2842" s="227"/>
      <c r="R2842" s="227"/>
      <c r="S2842" s="227"/>
      <c r="T2842" s="228"/>
      <c r="AT2842" s="229" t="s">
        <v>247</v>
      </c>
      <c r="AU2842" s="229" t="s">
        <v>81</v>
      </c>
      <c r="AV2842" s="13" t="s">
        <v>81</v>
      </c>
      <c r="AW2842" s="13" t="s">
        <v>37</v>
      </c>
      <c r="AX2842" s="13" t="s">
        <v>73</v>
      </c>
      <c r="AY2842" s="229" t="s">
        <v>238</v>
      </c>
    </row>
    <row r="2843" spans="2:65" s="13" customFormat="1" ht="13.5">
      <c r="B2843" s="218"/>
      <c r="C2843" s="219"/>
      <c r="D2843" s="220" t="s">
        <v>247</v>
      </c>
      <c r="E2843" s="221" t="s">
        <v>20</v>
      </c>
      <c r="F2843" s="222" t="s">
        <v>2743</v>
      </c>
      <c r="G2843" s="219"/>
      <c r="H2843" s="223">
        <v>34.112000000000002</v>
      </c>
      <c r="I2843" s="224"/>
      <c r="J2843" s="219"/>
      <c r="K2843" s="219"/>
      <c r="L2843" s="225"/>
      <c r="M2843" s="226"/>
      <c r="N2843" s="227"/>
      <c r="O2843" s="227"/>
      <c r="P2843" s="227"/>
      <c r="Q2843" s="227"/>
      <c r="R2843" s="227"/>
      <c r="S2843" s="227"/>
      <c r="T2843" s="228"/>
      <c r="AT2843" s="229" t="s">
        <v>247</v>
      </c>
      <c r="AU2843" s="229" t="s">
        <v>81</v>
      </c>
      <c r="AV2843" s="13" t="s">
        <v>81</v>
      </c>
      <c r="AW2843" s="13" t="s">
        <v>37</v>
      </c>
      <c r="AX2843" s="13" t="s">
        <v>73</v>
      </c>
      <c r="AY2843" s="229" t="s">
        <v>238</v>
      </c>
    </row>
    <row r="2844" spans="2:65" s="1" customFormat="1" ht="31.5" customHeight="1">
      <c r="B2844" s="35"/>
      <c r="C2844" s="194" t="s">
        <v>2744</v>
      </c>
      <c r="D2844" s="194" t="s">
        <v>240</v>
      </c>
      <c r="E2844" s="195" t="s">
        <v>2745</v>
      </c>
      <c r="F2844" s="196" t="s">
        <v>2746</v>
      </c>
      <c r="G2844" s="197" t="s">
        <v>375</v>
      </c>
      <c r="H2844" s="198">
        <v>471.24</v>
      </c>
      <c r="I2844" s="199"/>
      <c r="J2844" s="200">
        <f>ROUND(I2844*H2844,2)</f>
        <v>0</v>
      </c>
      <c r="K2844" s="196" t="s">
        <v>20</v>
      </c>
      <c r="L2844" s="55"/>
      <c r="M2844" s="201" t="s">
        <v>20</v>
      </c>
      <c r="N2844" s="202" t="s">
        <v>44</v>
      </c>
      <c r="O2844" s="36"/>
      <c r="P2844" s="203">
        <f>O2844*H2844</f>
        <v>0</v>
      </c>
      <c r="Q2844" s="203">
        <v>0</v>
      </c>
      <c r="R2844" s="203">
        <f>Q2844*H2844</f>
        <v>0</v>
      </c>
      <c r="S2844" s="203">
        <v>0</v>
      </c>
      <c r="T2844" s="204">
        <f>S2844*H2844</f>
        <v>0</v>
      </c>
      <c r="AR2844" s="18" t="s">
        <v>372</v>
      </c>
      <c r="AT2844" s="18" t="s">
        <v>240</v>
      </c>
      <c r="AU2844" s="18" t="s">
        <v>81</v>
      </c>
      <c r="AY2844" s="18" t="s">
        <v>238</v>
      </c>
      <c r="BE2844" s="205">
        <f>IF(N2844="základní",J2844,0)</f>
        <v>0</v>
      </c>
      <c r="BF2844" s="205">
        <f>IF(N2844="snížená",J2844,0)</f>
        <v>0</v>
      </c>
      <c r="BG2844" s="205">
        <f>IF(N2844="zákl. přenesená",J2844,0)</f>
        <v>0</v>
      </c>
      <c r="BH2844" s="205">
        <f>IF(N2844="sníž. přenesená",J2844,0)</f>
        <v>0</v>
      </c>
      <c r="BI2844" s="205">
        <f>IF(N2844="nulová",J2844,0)</f>
        <v>0</v>
      </c>
      <c r="BJ2844" s="18" t="s">
        <v>22</v>
      </c>
      <c r="BK2844" s="205">
        <f>ROUND(I2844*H2844,2)</f>
        <v>0</v>
      </c>
      <c r="BL2844" s="18" t="s">
        <v>372</v>
      </c>
      <c r="BM2844" s="18" t="s">
        <v>2747</v>
      </c>
    </row>
    <row r="2845" spans="2:65" s="12" customFormat="1" ht="27">
      <c r="B2845" s="206"/>
      <c r="C2845" s="207"/>
      <c r="D2845" s="208" t="s">
        <v>247</v>
      </c>
      <c r="E2845" s="209" t="s">
        <v>20</v>
      </c>
      <c r="F2845" s="210" t="s">
        <v>2170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2" customFormat="1" ht="13.5">
      <c r="B2846" s="206"/>
      <c r="C2846" s="207"/>
      <c r="D2846" s="208" t="s">
        <v>247</v>
      </c>
      <c r="E2846" s="209" t="s">
        <v>20</v>
      </c>
      <c r="F2846" s="210" t="s">
        <v>249</v>
      </c>
      <c r="G2846" s="207"/>
      <c r="H2846" s="211" t="s">
        <v>20</v>
      </c>
      <c r="I2846" s="212"/>
      <c r="J2846" s="207"/>
      <c r="K2846" s="207"/>
      <c r="L2846" s="213"/>
      <c r="M2846" s="214"/>
      <c r="N2846" s="215"/>
      <c r="O2846" s="215"/>
      <c r="P2846" s="215"/>
      <c r="Q2846" s="215"/>
      <c r="R2846" s="215"/>
      <c r="S2846" s="215"/>
      <c r="T2846" s="216"/>
      <c r="AT2846" s="217" t="s">
        <v>247</v>
      </c>
      <c r="AU2846" s="217" t="s">
        <v>81</v>
      </c>
      <c r="AV2846" s="12" t="s">
        <v>22</v>
      </c>
      <c r="AW2846" s="12" t="s">
        <v>37</v>
      </c>
      <c r="AX2846" s="12" t="s">
        <v>73</v>
      </c>
      <c r="AY2846" s="217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2748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2" customFormat="1" ht="13.5">
      <c r="B2848" s="206"/>
      <c r="C2848" s="207"/>
      <c r="D2848" s="208" t="s">
        <v>247</v>
      </c>
      <c r="E2848" s="209" t="s">
        <v>20</v>
      </c>
      <c r="F2848" s="210" t="s">
        <v>249</v>
      </c>
      <c r="G2848" s="207"/>
      <c r="H2848" s="211" t="s">
        <v>20</v>
      </c>
      <c r="I2848" s="212"/>
      <c r="J2848" s="207"/>
      <c r="K2848" s="207"/>
      <c r="L2848" s="213"/>
      <c r="M2848" s="214"/>
      <c r="N2848" s="215"/>
      <c r="O2848" s="215"/>
      <c r="P2848" s="215"/>
      <c r="Q2848" s="215"/>
      <c r="R2848" s="215"/>
      <c r="S2848" s="215"/>
      <c r="T2848" s="216"/>
      <c r="AT2848" s="217" t="s">
        <v>247</v>
      </c>
      <c r="AU2848" s="217" t="s">
        <v>81</v>
      </c>
      <c r="AV2848" s="12" t="s">
        <v>22</v>
      </c>
      <c r="AW2848" s="12" t="s">
        <v>37</v>
      </c>
      <c r="AX2848" s="12" t="s">
        <v>73</v>
      </c>
      <c r="AY2848" s="217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2652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2749</v>
      </c>
      <c r="G2850" s="219"/>
      <c r="H2850" s="232">
        <v>278.52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259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08" t="s">
        <v>247</v>
      </c>
      <c r="E2852" s="230" t="s">
        <v>20</v>
      </c>
      <c r="F2852" s="231" t="s">
        <v>2750</v>
      </c>
      <c r="G2852" s="219"/>
      <c r="H2852" s="232">
        <v>25.92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2" customFormat="1" ht="13.5">
      <c r="B2853" s="206"/>
      <c r="C2853" s="207"/>
      <c r="D2853" s="208" t="s">
        <v>247</v>
      </c>
      <c r="E2853" s="209" t="s">
        <v>20</v>
      </c>
      <c r="F2853" s="210" t="s">
        <v>266</v>
      </c>
      <c r="G2853" s="207"/>
      <c r="H2853" s="211" t="s">
        <v>20</v>
      </c>
      <c r="I2853" s="212"/>
      <c r="J2853" s="207"/>
      <c r="K2853" s="207"/>
      <c r="L2853" s="213"/>
      <c r="M2853" s="214"/>
      <c r="N2853" s="215"/>
      <c r="O2853" s="215"/>
      <c r="P2853" s="215"/>
      <c r="Q2853" s="215"/>
      <c r="R2853" s="215"/>
      <c r="S2853" s="215"/>
      <c r="T2853" s="216"/>
      <c r="AT2853" s="217" t="s">
        <v>247</v>
      </c>
      <c r="AU2853" s="217" t="s">
        <v>81</v>
      </c>
      <c r="AV2853" s="12" t="s">
        <v>22</v>
      </c>
      <c r="AW2853" s="12" t="s">
        <v>37</v>
      </c>
      <c r="AX2853" s="12" t="s">
        <v>73</v>
      </c>
      <c r="AY2853" s="217" t="s">
        <v>238</v>
      </c>
    </row>
    <row r="2854" spans="2:65" s="13" customFormat="1" ht="13.5">
      <c r="B2854" s="218"/>
      <c r="C2854" s="219"/>
      <c r="D2854" s="220" t="s">
        <v>247</v>
      </c>
      <c r="E2854" s="221" t="s">
        <v>20</v>
      </c>
      <c r="F2854" s="222" t="s">
        <v>2751</v>
      </c>
      <c r="G2854" s="219"/>
      <c r="H2854" s="223">
        <v>166.8</v>
      </c>
      <c r="I2854" s="224"/>
      <c r="J2854" s="219"/>
      <c r="K2854" s="219"/>
      <c r="L2854" s="225"/>
      <c r="M2854" s="226"/>
      <c r="N2854" s="227"/>
      <c r="O2854" s="227"/>
      <c r="P2854" s="227"/>
      <c r="Q2854" s="227"/>
      <c r="R2854" s="227"/>
      <c r="S2854" s="227"/>
      <c r="T2854" s="228"/>
      <c r="AT2854" s="229" t="s">
        <v>247</v>
      </c>
      <c r="AU2854" s="229" t="s">
        <v>81</v>
      </c>
      <c r="AV2854" s="13" t="s">
        <v>81</v>
      </c>
      <c r="AW2854" s="13" t="s">
        <v>37</v>
      </c>
      <c r="AX2854" s="13" t="s">
        <v>73</v>
      </c>
      <c r="AY2854" s="229" t="s">
        <v>238</v>
      </c>
    </row>
    <row r="2855" spans="2:65" s="1" customFormat="1" ht="22.5" customHeight="1">
      <c r="B2855" s="35"/>
      <c r="C2855" s="194" t="s">
        <v>2752</v>
      </c>
      <c r="D2855" s="194" t="s">
        <v>240</v>
      </c>
      <c r="E2855" s="195" t="s">
        <v>2753</v>
      </c>
      <c r="F2855" s="196" t="s">
        <v>2754</v>
      </c>
      <c r="G2855" s="197" t="s">
        <v>517</v>
      </c>
      <c r="H2855" s="198">
        <v>303.64999999999998</v>
      </c>
      <c r="I2855" s="199"/>
      <c r="J2855" s="200">
        <f>ROUND(I2855*H2855,2)</f>
        <v>0</v>
      </c>
      <c r="K2855" s="196" t="s">
        <v>20</v>
      </c>
      <c r="L2855" s="55"/>
      <c r="M2855" s="201" t="s">
        <v>20</v>
      </c>
      <c r="N2855" s="202" t="s">
        <v>44</v>
      </c>
      <c r="O2855" s="36"/>
      <c r="P2855" s="203">
        <f>O2855*H2855</f>
        <v>0</v>
      </c>
      <c r="Q2855" s="203">
        <v>0</v>
      </c>
      <c r="R2855" s="203">
        <f>Q2855*H2855</f>
        <v>0</v>
      </c>
      <c r="S2855" s="203">
        <v>0</v>
      </c>
      <c r="T2855" s="204">
        <f>S2855*H2855</f>
        <v>0</v>
      </c>
      <c r="AR2855" s="18" t="s">
        <v>372</v>
      </c>
      <c r="AT2855" s="18" t="s">
        <v>240</v>
      </c>
      <c r="AU2855" s="18" t="s">
        <v>81</v>
      </c>
      <c r="AY2855" s="18" t="s">
        <v>238</v>
      </c>
      <c r="BE2855" s="205">
        <f>IF(N2855="základní",J2855,0)</f>
        <v>0</v>
      </c>
      <c r="BF2855" s="205">
        <f>IF(N2855="snížená",J2855,0)</f>
        <v>0</v>
      </c>
      <c r="BG2855" s="205">
        <f>IF(N2855="zákl. přenesená",J2855,0)</f>
        <v>0</v>
      </c>
      <c r="BH2855" s="205">
        <f>IF(N2855="sníž. přenesená",J2855,0)</f>
        <v>0</v>
      </c>
      <c r="BI2855" s="205">
        <f>IF(N2855="nulová",J2855,0)</f>
        <v>0</v>
      </c>
      <c r="BJ2855" s="18" t="s">
        <v>22</v>
      </c>
      <c r="BK2855" s="205">
        <f>ROUND(I2855*H2855,2)</f>
        <v>0</v>
      </c>
      <c r="BL2855" s="18" t="s">
        <v>372</v>
      </c>
      <c r="BM2855" s="18" t="s">
        <v>2755</v>
      </c>
    </row>
    <row r="2856" spans="2:65" s="12" customFormat="1" ht="27">
      <c r="B2856" s="206"/>
      <c r="C2856" s="207"/>
      <c r="D2856" s="208" t="s">
        <v>247</v>
      </c>
      <c r="E2856" s="209" t="s">
        <v>20</v>
      </c>
      <c r="F2856" s="210" t="s">
        <v>2170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249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2" customFormat="1" ht="13.5">
      <c r="B2858" s="206"/>
      <c r="C2858" s="207"/>
      <c r="D2858" s="208" t="s">
        <v>247</v>
      </c>
      <c r="E2858" s="209" t="s">
        <v>20</v>
      </c>
      <c r="F2858" s="210" t="s">
        <v>2748</v>
      </c>
      <c r="G2858" s="207"/>
      <c r="H2858" s="211" t="s">
        <v>20</v>
      </c>
      <c r="I2858" s="212"/>
      <c r="J2858" s="207"/>
      <c r="K2858" s="207"/>
      <c r="L2858" s="213"/>
      <c r="M2858" s="214"/>
      <c r="N2858" s="215"/>
      <c r="O2858" s="215"/>
      <c r="P2858" s="215"/>
      <c r="Q2858" s="215"/>
      <c r="R2858" s="215"/>
      <c r="S2858" s="215"/>
      <c r="T2858" s="216"/>
      <c r="AT2858" s="217" t="s">
        <v>247</v>
      </c>
      <c r="AU2858" s="217" t="s">
        <v>81</v>
      </c>
      <c r="AV2858" s="12" t="s">
        <v>22</v>
      </c>
      <c r="AW2858" s="12" t="s">
        <v>37</v>
      </c>
      <c r="AX2858" s="12" t="s">
        <v>73</v>
      </c>
      <c r="AY2858" s="217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2652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2756</v>
      </c>
      <c r="G2860" s="219"/>
      <c r="H2860" s="232">
        <v>232.1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259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08" t="s">
        <v>247</v>
      </c>
      <c r="E2862" s="230" t="s">
        <v>20</v>
      </c>
      <c r="F2862" s="231" t="s">
        <v>2757</v>
      </c>
      <c r="G2862" s="219"/>
      <c r="H2862" s="232">
        <v>14.4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2" customFormat="1" ht="13.5">
      <c r="B2863" s="206"/>
      <c r="C2863" s="207"/>
      <c r="D2863" s="208" t="s">
        <v>247</v>
      </c>
      <c r="E2863" s="209" t="s">
        <v>20</v>
      </c>
      <c r="F2863" s="210" t="s">
        <v>266</v>
      </c>
      <c r="G2863" s="207"/>
      <c r="H2863" s="211" t="s">
        <v>20</v>
      </c>
      <c r="I2863" s="212"/>
      <c r="J2863" s="207"/>
      <c r="K2863" s="207"/>
      <c r="L2863" s="213"/>
      <c r="M2863" s="214"/>
      <c r="N2863" s="215"/>
      <c r="O2863" s="215"/>
      <c r="P2863" s="215"/>
      <c r="Q2863" s="215"/>
      <c r="R2863" s="215"/>
      <c r="S2863" s="215"/>
      <c r="T2863" s="216"/>
      <c r="AT2863" s="217" t="s">
        <v>247</v>
      </c>
      <c r="AU2863" s="217" t="s">
        <v>81</v>
      </c>
      <c r="AV2863" s="12" t="s">
        <v>22</v>
      </c>
      <c r="AW2863" s="12" t="s">
        <v>37</v>
      </c>
      <c r="AX2863" s="12" t="s">
        <v>73</v>
      </c>
      <c r="AY2863" s="217" t="s">
        <v>238</v>
      </c>
    </row>
    <row r="2864" spans="2:65" s="13" customFormat="1" ht="13.5">
      <c r="B2864" s="218"/>
      <c r="C2864" s="219"/>
      <c r="D2864" s="220" t="s">
        <v>247</v>
      </c>
      <c r="E2864" s="221" t="s">
        <v>20</v>
      </c>
      <c r="F2864" s="222" t="s">
        <v>2758</v>
      </c>
      <c r="G2864" s="219"/>
      <c r="H2864" s="223">
        <v>57.15</v>
      </c>
      <c r="I2864" s="224"/>
      <c r="J2864" s="219"/>
      <c r="K2864" s="219"/>
      <c r="L2864" s="225"/>
      <c r="M2864" s="226"/>
      <c r="N2864" s="227"/>
      <c r="O2864" s="227"/>
      <c r="P2864" s="227"/>
      <c r="Q2864" s="227"/>
      <c r="R2864" s="227"/>
      <c r="S2864" s="227"/>
      <c r="T2864" s="228"/>
      <c r="AT2864" s="229" t="s">
        <v>247</v>
      </c>
      <c r="AU2864" s="229" t="s">
        <v>81</v>
      </c>
      <c r="AV2864" s="13" t="s">
        <v>81</v>
      </c>
      <c r="AW2864" s="13" t="s">
        <v>37</v>
      </c>
      <c r="AX2864" s="13" t="s">
        <v>73</v>
      </c>
      <c r="AY2864" s="229" t="s">
        <v>238</v>
      </c>
    </row>
    <row r="2865" spans="2:65" s="1" customFormat="1" ht="31.5" customHeight="1">
      <c r="B2865" s="35"/>
      <c r="C2865" s="194" t="s">
        <v>2759</v>
      </c>
      <c r="D2865" s="194" t="s">
        <v>240</v>
      </c>
      <c r="E2865" s="195" t="s">
        <v>2760</v>
      </c>
      <c r="F2865" s="196" t="s">
        <v>2761</v>
      </c>
      <c r="G2865" s="197" t="s">
        <v>375</v>
      </c>
      <c r="H2865" s="198">
        <v>101.22</v>
      </c>
      <c r="I2865" s="199"/>
      <c r="J2865" s="200">
        <f>ROUND(I2865*H2865,2)</f>
        <v>0</v>
      </c>
      <c r="K2865" s="196" t="s">
        <v>20</v>
      </c>
      <c r="L2865" s="55"/>
      <c r="M2865" s="201" t="s">
        <v>20</v>
      </c>
      <c r="N2865" s="202" t="s">
        <v>44</v>
      </c>
      <c r="O2865" s="36"/>
      <c r="P2865" s="203">
        <f>O2865*H2865</f>
        <v>0</v>
      </c>
      <c r="Q2865" s="203">
        <v>4.4999999999999997E-3</v>
      </c>
      <c r="R2865" s="203">
        <f>Q2865*H2865</f>
        <v>0.45548999999999995</v>
      </c>
      <c r="S2865" s="203">
        <v>0</v>
      </c>
      <c r="T2865" s="204">
        <f>S2865*H2865</f>
        <v>0</v>
      </c>
      <c r="AR2865" s="18" t="s">
        <v>372</v>
      </c>
      <c r="AT2865" s="18" t="s">
        <v>240</v>
      </c>
      <c r="AU2865" s="18" t="s">
        <v>81</v>
      </c>
      <c r="AY2865" s="18" t="s">
        <v>238</v>
      </c>
      <c r="BE2865" s="205">
        <f>IF(N2865="základní",J2865,0)</f>
        <v>0</v>
      </c>
      <c r="BF2865" s="205">
        <f>IF(N2865="snížená",J2865,0)</f>
        <v>0</v>
      </c>
      <c r="BG2865" s="205">
        <f>IF(N2865="zákl. přenesená",J2865,0)</f>
        <v>0</v>
      </c>
      <c r="BH2865" s="205">
        <f>IF(N2865="sníž. přenesená",J2865,0)</f>
        <v>0</v>
      </c>
      <c r="BI2865" s="205">
        <f>IF(N2865="nulová",J2865,0)</f>
        <v>0</v>
      </c>
      <c r="BJ2865" s="18" t="s">
        <v>22</v>
      </c>
      <c r="BK2865" s="205">
        <f>ROUND(I2865*H2865,2)</f>
        <v>0</v>
      </c>
      <c r="BL2865" s="18" t="s">
        <v>372</v>
      </c>
      <c r="BM2865" s="18" t="s">
        <v>2762</v>
      </c>
    </row>
    <row r="2866" spans="2:65" s="12" customFormat="1" ht="27">
      <c r="B2866" s="206"/>
      <c r="C2866" s="207"/>
      <c r="D2866" s="208" t="s">
        <v>247</v>
      </c>
      <c r="E2866" s="209" t="s">
        <v>20</v>
      </c>
      <c r="F2866" s="210" t="s">
        <v>2763</v>
      </c>
      <c r="G2866" s="207"/>
      <c r="H2866" s="211" t="s">
        <v>20</v>
      </c>
      <c r="I2866" s="212"/>
      <c r="J2866" s="207"/>
      <c r="K2866" s="207"/>
      <c r="L2866" s="213"/>
      <c r="M2866" s="214"/>
      <c r="N2866" s="215"/>
      <c r="O2866" s="215"/>
      <c r="P2866" s="215"/>
      <c r="Q2866" s="215"/>
      <c r="R2866" s="215"/>
      <c r="S2866" s="215"/>
      <c r="T2866" s="216"/>
      <c r="AT2866" s="217" t="s">
        <v>247</v>
      </c>
      <c r="AU2866" s="217" t="s">
        <v>81</v>
      </c>
      <c r="AV2866" s="12" t="s">
        <v>22</v>
      </c>
      <c r="AW2866" s="12" t="s">
        <v>37</v>
      </c>
      <c r="AX2866" s="12" t="s">
        <v>73</v>
      </c>
      <c r="AY2866" s="217" t="s">
        <v>238</v>
      </c>
    </row>
    <row r="2867" spans="2:65" s="12" customFormat="1" ht="13.5">
      <c r="B2867" s="206"/>
      <c r="C2867" s="207"/>
      <c r="D2867" s="208" t="s">
        <v>247</v>
      </c>
      <c r="E2867" s="209" t="s">
        <v>20</v>
      </c>
      <c r="F2867" s="210" t="s">
        <v>249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65" s="12" customFormat="1" ht="13.5">
      <c r="B2868" s="206"/>
      <c r="C2868" s="207"/>
      <c r="D2868" s="208" t="s">
        <v>247</v>
      </c>
      <c r="E2868" s="209" t="s">
        <v>20</v>
      </c>
      <c r="F2868" s="210" t="s">
        <v>2764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65" s="12" customFormat="1" ht="13.5">
      <c r="B2869" s="206"/>
      <c r="C2869" s="207"/>
      <c r="D2869" s="208" t="s">
        <v>247</v>
      </c>
      <c r="E2869" s="209" t="s">
        <v>20</v>
      </c>
      <c r="F2869" s="210" t="s">
        <v>249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65" s="12" customFormat="1" ht="13.5">
      <c r="B2870" s="206"/>
      <c r="C2870" s="207"/>
      <c r="D2870" s="208" t="s">
        <v>247</v>
      </c>
      <c r="E2870" s="209" t="s">
        <v>20</v>
      </c>
      <c r="F2870" s="210" t="s">
        <v>2765</v>
      </c>
      <c r="G2870" s="207"/>
      <c r="H2870" s="211" t="s">
        <v>20</v>
      </c>
      <c r="I2870" s="212"/>
      <c r="J2870" s="207"/>
      <c r="K2870" s="207"/>
      <c r="L2870" s="213"/>
      <c r="M2870" s="214"/>
      <c r="N2870" s="215"/>
      <c r="O2870" s="215"/>
      <c r="P2870" s="215"/>
      <c r="Q2870" s="215"/>
      <c r="R2870" s="215"/>
      <c r="S2870" s="215"/>
      <c r="T2870" s="216"/>
      <c r="AT2870" s="217" t="s">
        <v>247</v>
      </c>
      <c r="AU2870" s="217" t="s">
        <v>81</v>
      </c>
      <c r="AV2870" s="12" t="s">
        <v>22</v>
      </c>
      <c r="AW2870" s="12" t="s">
        <v>37</v>
      </c>
      <c r="AX2870" s="12" t="s">
        <v>73</v>
      </c>
      <c r="AY2870" s="217" t="s">
        <v>238</v>
      </c>
    </row>
    <row r="2871" spans="2:65" s="12" customFormat="1" ht="13.5">
      <c r="B2871" s="206"/>
      <c r="C2871" s="207"/>
      <c r="D2871" s="208" t="s">
        <v>247</v>
      </c>
      <c r="E2871" s="209" t="s">
        <v>20</v>
      </c>
      <c r="F2871" s="210" t="s">
        <v>692</v>
      </c>
      <c r="G2871" s="207"/>
      <c r="H2871" s="211" t="s">
        <v>20</v>
      </c>
      <c r="I2871" s="212"/>
      <c r="J2871" s="207"/>
      <c r="K2871" s="207"/>
      <c r="L2871" s="213"/>
      <c r="M2871" s="214"/>
      <c r="N2871" s="215"/>
      <c r="O2871" s="215"/>
      <c r="P2871" s="215"/>
      <c r="Q2871" s="215"/>
      <c r="R2871" s="215"/>
      <c r="S2871" s="215"/>
      <c r="T2871" s="216"/>
      <c r="AT2871" s="217" t="s">
        <v>247</v>
      </c>
      <c r="AU2871" s="217" t="s">
        <v>81</v>
      </c>
      <c r="AV2871" s="12" t="s">
        <v>22</v>
      </c>
      <c r="AW2871" s="12" t="s">
        <v>37</v>
      </c>
      <c r="AX2871" s="12" t="s">
        <v>73</v>
      </c>
      <c r="AY2871" s="217" t="s">
        <v>238</v>
      </c>
    </row>
    <row r="2872" spans="2:65" s="13" customFormat="1" ht="13.5">
      <c r="B2872" s="218"/>
      <c r="C2872" s="219"/>
      <c r="D2872" s="208" t="s">
        <v>247</v>
      </c>
      <c r="E2872" s="230" t="s">
        <v>20</v>
      </c>
      <c r="F2872" s="231" t="s">
        <v>2266</v>
      </c>
      <c r="G2872" s="219"/>
      <c r="H2872" s="232">
        <v>9.27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65" s="13" customFormat="1" ht="13.5">
      <c r="B2873" s="218"/>
      <c r="C2873" s="219"/>
      <c r="D2873" s="208" t="s">
        <v>247</v>
      </c>
      <c r="E2873" s="230" t="s">
        <v>20</v>
      </c>
      <c r="F2873" s="231" t="s">
        <v>2267</v>
      </c>
      <c r="G2873" s="219"/>
      <c r="H2873" s="232">
        <v>1.635</v>
      </c>
      <c r="I2873" s="224"/>
      <c r="J2873" s="219"/>
      <c r="K2873" s="219"/>
      <c r="L2873" s="225"/>
      <c r="M2873" s="226"/>
      <c r="N2873" s="227"/>
      <c r="O2873" s="227"/>
      <c r="P2873" s="227"/>
      <c r="Q2873" s="227"/>
      <c r="R2873" s="227"/>
      <c r="S2873" s="227"/>
      <c r="T2873" s="228"/>
      <c r="AT2873" s="229" t="s">
        <v>247</v>
      </c>
      <c r="AU2873" s="229" t="s">
        <v>81</v>
      </c>
      <c r="AV2873" s="13" t="s">
        <v>81</v>
      </c>
      <c r="AW2873" s="13" t="s">
        <v>37</v>
      </c>
      <c r="AX2873" s="13" t="s">
        <v>73</v>
      </c>
      <c r="AY2873" s="229" t="s">
        <v>238</v>
      </c>
    </row>
    <row r="2874" spans="2:65" s="13" customFormat="1" ht="13.5">
      <c r="B2874" s="218"/>
      <c r="C2874" s="219"/>
      <c r="D2874" s="208" t="s">
        <v>247</v>
      </c>
      <c r="E2874" s="230" t="s">
        <v>20</v>
      </c>
      <c r="F2874" s="231" t="s">
        <v>2268</v>
      </c>
      <c r="G2874" s="219"/>
      <c r="H2874" s="232">
        <v>1.635</v>
      </c>
      <c r="I2874" s="224"/>
      <c r="J2874" s="219"/>
      <c r="K2874" s="219"/>
      <c r="L2874" s="225"/>
      <c r="M2874" s="226"/>
      <c r="N2874" s="227"/>
      <c r="O2874" s="227"/>
      <c r="P2874" s="227"/>
      <c r="Q2874" s="227"/>
      <c r="R2874" s="227"/>
      <c r="S2874" s="227"/>
      <c r="T2874" s="228"/>
      <c r="AT2874" s="229" t="s">
        <v>247</v>
      </c>
      <c r="AU2874" s="229" t="s">
        <v>81</v>
      </c>
      <c r="AV2874" s="13" t="s">
        <v>81</v>
      </c>
      <c r="AW2874" s="13" t="s">
        <v>37</v>
      </c>
      <c r="AX2874" s="13" t="s">
        <v>73</v>
      </c>
      <c r="AY2874" s="229" t="s">
        <v>238</v>
      </c>
    </row>
    <row r="2875" spans="2:65" s="13" customFormat="1" ht="13.5">
      <c r="B2875" s="218"/>
      <c r="C2875" s="219"/>
      <c r="D2875" s="208" t="s">
        <v>247</v>
      </c>
      <c r="E2875" s="230" t="s">
        <v>20</v>
      </c>
      <c r="F2875" s="231" t="s">
        <v>2269</v>
      </c>
      <c r="G2875" s="219"/>
      <c r="H2875" s="232">
        <v>6.27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65" s="13" customFormat="1" ht="13.5">
      <c r="B2876" s="218"/>
      <c r="C2876" s="219"/>
      <c r="D2876" s="208" t="s">
        <v>247</v>
      </c>
      <c r="E2876" s="230" t="s">
        <v>20</v>
      </c>
      <c r="F2876" s="231" t="s">
        <v>2270</v>
      </c>
      <c r="G2876" s="219"/>
      <c r="H2876" s="232">
        <v>3.37</v>
      </c>
      <c r="I2876" s="224"/>
      <c r="J2876" s="219"/>
      <c r="K2876" s="219"/>
      <c r="L2876" s="225"/>
      <c r="M2876" s="226"/>
      <c r="N2876" s="227"/>
      <c r="O2876" s="227"/>
      <c r="P2876" s="227"/>
      <c r="Q2876" s="227"/>
      <c r="R2876" s="227"/>
      <c r="S2876" s="227"/>
      <c r="T2876" s="228"/>
      <c r="AT2876" s="229" t="s">
        <v>247</v>
      </c>
      <c r="AU2876" s="229" t="s">
        <v>81</v>
      </c>
      <c r="AV2876" s="13" t="s">
        <v>81</v>
      </c>
      <c r="AW2876" s="13" t="s">
        <v>37</v>
      </c>
      <c r="AX2876" s="13" t="s">
        <v>73</v>
      </c>
      <c r="AY2876" s="229" t="s">
        <v>238</v>
      </c>
    </row>
    <row r="2877" spans="2:65" s="13" customFormat="1" ht="13.5">
      <c r="B2877" s="218"/>
      <c r="C2877" s="219"/>
      <c r="D2877" s="208" t="s">
        <v>247</v>
      </c>
      <c r="E2877" s="230" t="s">
        <v>20</v>
      </c>
      <c r="F2877" s="231" t="s">
        <v>2271</v>
      </c>
      <c r="G2877" s="219"/>
      <c r="H2877" s="232">
        <v>3.37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65" s="13" customFormat="1" ht="13.5">
      <c r="B2878" s="218"/>
      <c r="C2878" s="219"/>
      <c r="D2878" s="208" t="s">
        <v>247</v>
      </c>
      <c r="E2878" s="230" t="s">
        <v>20</v>
      </c>
      <c r="F2878" s="231" t="s">
        <v>2272</v>
      </c>
      <c r="G2878" s="219"/>
      <c r="H2878" s="232">
        <v>9.89</v>
      </c>
      <c r="I2878" s="224"/>
      <c r="J2878" s="219"/>
      <c r="K2878" s="219"/>
      <c r="L2878" s="225"/>
      <c r="M2878" s="226"/>
      <c r="N2878" s="227"/>
      <c r="O2878" s="227"/>
      <c r="P2878" s="227"/>
      <c r="Q2878" s="227"/>
      <c r="R2878" s="227"/>
      <c r="S2878" s="227"/>
      <c r="T2878" s="228"/>
      <c r="AT2878" s="229" t="s">
        <v>247</v>
      </c>
      <c r="AU2878" s="229" t="s">
        <v>81</v>
      </c>
      <c r="AV2878" s="13" t="s">
        <v>81</v>
      </c>
      <c r="AW2878" s="13" t="s">
        <v>37</v>
      </c>
      <c r="AX2878" s="13" t="s">
        <v>73</v>
      </c>
      <c r="AY2878" s="229" t="s">
        <v>238</v>
      </c>
    </row>
    <row r="2879" spans="2:65" s="13" customFormat="1" ht="13.5">
      <c r="B2879" s="218"/>
      <c r="C2879" s="219"/>
      <c r="D2879" s="208" t="s">
        <v>247</v>
      </c>
      <c r="E2879" s="230" t="s">
        <v>20</v>
      </c>
      <c r="F2879" s="231" t="s">
        <v>2273</v>
      </c>
      <c r="G2879" s="219"/>
      <c r="H2879" s="232">
        <v>3.43</v>
      </c>
      <c r="I2879" s="224"/>
      <c r="J2879" s="219"/>
      <c r="K2879" s="219"/>
      <c r="L2879" s="225"/>
      <c r="M2879" s="226"/>
      <c r="N2879" s="227"/>
      <c r="O2879" s="227"/>
      <c r="P2879" s="227"/>
      <c r="Q2879" s="227"/>
      <c r="R2879" s="227"/>
      <c r="S2879" s="227"/>
      <c r="T2879" s="228"/>
      <c r="AT2879" s="229" t="s">
        <v>247</v>
      </c>
      <c r="AU2879" s="229" t="s">
        <v>81</v>
      </c>
      <c r="AV2879" s="13" t="s">
        <v>81</v>
      </c>
      <c r="AW2879" s="13" t="s">
        <v>37</v>
      </c>
      <c r="AX2879" s="13" t="s">
        <v>73</v>
      </c>
      <c r="AY2879" s="229" t="s">
        <v>238</v>
      </c>
    </row>
    <row r="2880" spans="2:65" s="13" customFormat="1" ht="13.5">
      <c r="B2880" s="218"/>
      <c r="C2880" s="219"/>
      <c r="D2880" s="208" t="s">
        <v>247</v>
      </c>
      <c r="E2880" s="230" t="s">
        <v>20</v>
      </c>
      <c r="F2880" s="231" t="s">
        <v>2274</v>
      </c>
      <c r="G2880" s="219"/>
      <c r="H2880" s="232">
        <v>6.0149999999999997</v>
      </c>
      <c r="I2880" s="224"/>
      <c r="J2880" s="219"/>
      <c r="K2880" s="219"/>
      <c r="L2880" s="225"/>
      <c r="M2880" s="226"/>
      <c r="N2880" s="227"/>
      <c r="O2880" s="227"/>
      <c r="P2880" s="227"/>
      <c r="Q2880" s="227"/>
      <c r="R2880" s="227"/>
      <c r="S2880" s="227"/>
      <c r="T2880" s="228"/>
      <c r="AT2880" s="229" t="s">
        <v>247</v>
      </c>
      <c r="AU2880" s="229" t="s">
        <v>81</v>
      </c>
      <c r="AV2880" s="13" t="s">
        <v>81</v>
      </c>
      <c r="AW2880" s="13" t="s">
        <v>37</v>
      </c>
      <c r="AX2880" s="13" t="s">
        <v>73</v>
      </c>
      <c r="AY2880" s="229" t="s">
        <v>238</v>
      </c>
    </row>
    <row r="2881" spans="2:51" s="12" customFormat="1" ht="13.5">
      <c r="B2881" s="206"/>
      <c r="C2881" s="207"/>
      <c r="D2881" s="208" t="s">
        <v>247</v>
      </c>
      <c r="E2881" s="209" t="s">
        <v>20</v>
      </c>
      <c r="F2881" s="210" t="s">
        <v>2766</v>
      </c>
      <c r="G2881" s="207"/>
      <c r="H2881" s="211" t="s">
        <v>20</v>
      </c>
      <c r="I2881" s="212"/>
      <c r="J2881" s="207"/>
      <c r="K2881" s="207"/>
      <c r="L2881" s="213"/>
      <c r="M2881" s="214"/>
      <c r="N2881" s="215"/>
      <c r="O2881" s="215"/>
      <c r="P2881" s="215"/>
      <c r="Q2881" s="215"/>
      <c r="R2881" s="215"/>
      <c r="S2881" s="215"/>
      <c r="T2881" s="216"/>
      <c r="AT2881" s="217" t="s">
        <v>247</v>
      </c>
      <c r="AU2881" s="217" t="s">
        <v>81</v>
      </c>
      <c r="AV2881" s="12" t="s">
        <v>22</v>
      </c>
      <c r="AW2881" s="12" t="s">
        <v>37</v>
      </c>
      <c r="AX2881" s="12" t="s">
        <v>73</v>
      </c>
      <c r="AY2881" s="217" t="s">
        <v>238</v>
      </c>
    </row>
    <row r="2882" spans="2:51" s="12" customFormat="1" ht="13.5">
      <c r="B2882" s="206"/>
      <c r="C2882" s="207"/>
      <c r="D2882" s="208" t="s">
        <v>247</v>
      </c>
      <c r="E2882" s="209" t="s">
        <v>20</v>
      </c>
      <c r="F2882" s="210" t="s">
        <v>811</v>
      </c>
      <c r="G2882" s="207"/>
      <c r="H2882" s="211" t="s">
        <v>20</v>
      </c>
      <c r="I2882" s="212"/>
      <c r="J2882" s="207"/>
      <c r="K2882" s="207"/>
      <c r="L2882" s="213"/>
      <c r="M2882" s="214"/>
      <c r="N2882" s="215"/>
      <c r="O2882" s="215"/>
      <c r="P2882" s="215"/>
      <c r="Q2882" s="215"/>
      <c r="R2882" s="215"/>
      <c r="S2882" s="215"/>
      <c r="T2882" s="216"/>
      <c r="AT2882" s="217" t="s">
        <v>247</v>
      </c>
      <c r="AU2882" s="217" t="s">
        <v>81</v>
      </c>
      <c r="AV2882" s="12" t="s">
        <v>22</v>
      </c>
      <c r="AW2882" s="12" t="s">
        <v>37</v>
      </c>
      <c r="AX2882" s="12" t="s">
        <v>73</v>
      </c>
      <c r="AY2882" s="217" t="s">
        <v>238</v>
      </c>
    </row>
    <row r="2883" spans="2:51" s="13" customFormat="1" ht="13.5">
      <c r="B2883" s="218"/>
      <c r="C2883" s="219"/>
      <c r="D2883" s="208" t="s">
        <v>247</v>
      </c>
      <c r="E2883" s="230" t="s">
        <v>20</v>
      </c>
      <c r="F2883" s="231" t="s">
        <v>2207</v>
      </c>
      <c r="G2883" s="219"/>
      <c r="H2883" s="232">
        <v>4.2949999999999999</v>
      </c>
      <c r="I2883" s="224"/>
      <c r="J2883" s="219"/>
      <c r="K2883" s="219"/>
      <c r="L2883" s="225"/>
      <c r="M2883" s="226"/>
      <c r="N2883" s="227"/>
      <c r="O2883" s="227"/>
      <c r="P2883" s="227"/>
      <c r="Q2883" s="227"/>
      <c r="R2883" s="227"/>
      <c r="S2883" s="227"/>
      <c r="T2883" s="228"/>
      <c r="AT2883" s="229" t="s">
        <v>247</v>
      </c>
      <c r="AU2883" s="229" t="s">
        <v>81</v>
      </c>
      <c r="AV2883" s="13" t="s">
        <v>81</v>
      </c>
      <c r="AW2883" s="13" t="s">
        <v>37</v>
      </c>
      <c r="AX2883" s="13" t="s">
        <v>73</v>
      </c>
      <c r="AY2883" s="229" t="s">
        <v>238</v>
      </c>
    </row>
    <row r="2884" spans="2:51" s="13" customFormat="1" ht="13.5">
      <c r="B2884" s="218"/>
      <c r="C2884" s="219"/>
      <c r="D2884" s="208" t="s">
        <v>247</v>
      </c>
      <c r="E2884" s="230" t="s">
        <v>20</v>
      </c>
      <c r="F2884" s="231" t="s">
        <v>2208</v>
      </c>
      <c r="G2884" s="219"/>
      <c r="H2884" s="232">
        <v>1.2749999999999999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51" s="13" customFormat="1" ht="13.5">
      <c r="B2885" s="218"/>
      <c r="C2885" s="219"/>
      <c r="D2885" s="208" t="s">
        <v>247</v>
      </c>
      <c r="E2885" s="230" t="s">
        <v>20</v>
      </c>
      <c r="F2885" s="231" t="s">
        <v>2209</v>
      </c>
      <c r="G2885" s="219"/>
      <c r="H2885" s="232">
        <v>1.2749999999999999</v>
      </c>
      <c r="I2885" s="224"/>
      <c r="J2885" s="219"/>
      <c r="K2885" s="219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247</v>
      </c>
      <c r="AU2885" s="229" t="s">
        <v>81</v>
      </c>
      <c r="AV2885" s="13" t="s">
        <v>81</v>
      </c>
      <c r="AW2885" s="13" t="s">
        <v>37</v>
      </c>
      <c r="AX2885" s="13" t="s">
        <v>73</v>
      </c>
      <c r="AY2885" s="229" t="s">
        <v>238</v>
      </c>
    </row>
    <row r="2886" spans="2:51" s="13" customFormat="1" ht="13.5">
      <c r="B2886" s="218"/>
      <c r="C2886" s="219"/>
      <c r="D2886" s="208" t="s">
        <v>247</v>
      </c>
      <c r="E2886" s="230" t="s">
        <v>20</v>
      </c>
      <c r="F2886" s="231" t="s">
        <v>2210</v>
      </c>
      <c r="G2886" s="219"/>
      <c r="H2886" s="232">
        <v>2.84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51" s="13" customFormat="1" ht="13.5">
      <c r="B2887" s="218"/>
      <c r="C2887" s="219"/>
      <c r="D2887" s="208" t="s">
        <v>247</v>
      </c>
      <c r="E2887" s="230" t="s">
        <v>20</v>
      </c>
      <c r="F2887" s="231" t="s">
        <v>2211</v>
      </c>
      <c r="G2887" s="219"/>
      <c r="H2887" s="232">
        <v>1.95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51" s="13" customFormat="1" ht="13.5">
      <c r="B2888" s="218"/>
      <c r="C2888" s="219"/>
      <c r="D2888" s="208" t="s">
        <v>247</v>
      </c>
      <c r="E2888" s="230" t="s">
        <v>20</v>
      </c>
      <c r="F2888" s="231" t="s">
        <v>2212</v>
      </c>
      <c r="G2888" s="219"/>
      <c r="H2888" s="232">
        <v>1.53</v>
      </c>
      <c r="I2888" s="224"/>
      <c r="J2888" s="219"/>
      <c r="K2888" s="219"/>
      <c r="L2888" s="225"/>
      <c r="M2888" s="226"/>
      <c r="N2888" s="227"/>
      <c r="O2888" s="227"/>
      <c r="P2888" s="227"/>
      <c r="Q2888" s="227"/>
      <c r="R2888" s="227"/>
      <c r="S2888" s="227"/>
      <c r="T2888" s="228"/>
      <c r="AT2888" s="229" t="s">
        <v>247</v>
      </c>
      <c r="AU2888" s="229" t="s">
        <v>81</v>
      </c>
      <c r="AV2888" s="13" t="s">
        <v>81</v>
      </c>
      <c r="AW2888" s="13" t="s">
        <v>37</v>
      </c>
      <c r="AX2888" s="13" t="s">
        <v>73</v>
      </c>
      <c r="AY2888" s="229" t="s">
        <v>238</v>
      </c>
    </row>
    <row r="2889" spans="2:51" s="13" customFormat="1" ht="13.5">
      <c r="B2889" s="218"/>
      <c r="C2889" s="219"/>
      <c r="D2889" s="208" t="s">
        <v>247</v>
      </c>
      <c r="E2889" s="230" t="s">
        <v>20</v>
      </c>
      <c r="F2889" s="231" t="s">
        <v>2213</v>
      </c>
      <c r="G2889" s="219"/>
      <c r="H2889" s="232">
        <v>4.25</v>
      </c>
      <c r="I2889" s="224"/>
      <c r="J2889" s="219"/>
      <c r="K2889" s="219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247</v>
      </c>
      <c r="AU2889" s="229" t="s">
        <v>81</v>
      </c>
      <c r="AV2889" s="13" t="s">
        <v>81</v>
      </c>
      <c r="AW2889" s="13" t="s">
        <v>37</v>
      </c>
      <c r="AX2889" s="13" t="s">
        <v>73</v>
      </c>
      <c r="AY2889" s="229" t="s">
        <v>238</v>
      </c>
    </row>
    <row r="2890" spans="2:51" s="13" customFormat="1" ht="13.5">
      <c r="B2890" s="218"/>
      <c r="C2890" s="219"/>
      <c r="D2890" s="208" t="s">
        <v>247</v>
      </c>
      <c r="E2890" s="230" t="s">
        <v>20</v>
      </c>
      <c r="F2890" s="231" t="s">
        <v>2214</v>
      </c>
      <c r="G2890" s="219"/>
      <c r="H2890" s="232">
        <v>2.5099999999999998</v>
      </c>
      <c r="I2890" s="224"/>
      <c r="J2890" s="219"/>
      <c r="K2890" s="219"/>
      <c r="L2890" s="225"/>
      <c r="M2890" s="226"/>
      <c r="N2890" s="227"/>
      <c r="O2890" s="227"/>
      <c r="P2890" s="227"/>
      <c r="Q2890" s="227"/>
      <c r="R2890" s="227"/>
      <c r="S2890" s="227"/>
      <c r="T2890" s="228"/>
      <c r="AT2890" s="229" t="s">
        <v>247</v>
      </c>
      <c r="AU2890" s="229" t="s">
        <v>81</v>
      </c>
      <c r="AV2890" s="13" t="s">
        <v>81</v>
      </c>
      <c r="AW2890" s="13" t="s">
        <v>37</v>
      </c>
      <c r="AX2890" s="13" t="s">
        <v>73</v>
      </c>
      <c r="AY2890" s="229" t="s">
        <v>238</v>
      </c>
    </row>
    <row r="2891" spans="2:51" s="13" customFormat="1" ht="13.5">
      <c r="B2891" s="218"/>
      <c r="C2891" s="219"/>
      <c r="D2891" s="208" t="s">
        <v>247</v>
      </c>
      <c r="E2891" s="230" t="s">
        <v>20</v>
      </c>
      <c r="F2891" s="231" t="s">
        <v>2215</v>
      </c>
      <c r="G2891" s="219"/>
      <c r="H2891" s="232">
        <v>5.5549999999999997</v>
      </c>
      <c r="I2891" s="224"/>
      <c r="J2891" s="219"/>
      <c r="K2891" s="219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247</v>
      </c>
      <c r="AU2891" s="229" t="s">
        <v>81</v>
      </c>
      <c r="AV2891" s="13" t="s">
        <v>81</v>
      </c>
      <c r="AW2891" s="13" t="s">
        <v>37</v>
      </c>
      <c r="AX2891" s="13" t="s">
        <v>73</v>
      </c>
      <c r="AY2891" s="229" t="s">
        <v>238</v>
      </c>
    </row>
    <row r="2892" spans="2:51" s="13" customFormat="1" ht="13.5">
      <c r="B2892" s="218"/>
      <c r="C2892" s="219"/>
      <c r="D2892" s="208" t="s">
        <v>247</v>
      </c>
      <c r="E2892" s="230" t="s">
        <v>20</v>
      </c>
      <c r="F2892" s="231" t="s">
        <v>2216</v>
      </c>
      <c r="G2892" s="219"/>
      <c r="H2892" s="232">
        <v>8.82</v>
      </c>
      <c r="I2892" s="224"/>
      <c r="J2892" s="219"/>
      <c r="K2892" s="219"/>
      <c r="L2892" s="225"/>
      <c r="M2892" s="226"/>
      <c r="N2892" s="227"/>
      <c r="O2892" s="227"/>
      <c r="P2892" s="227"/>
      <c r="Q2892" s="227"/>
      <c r="R2892" s="227"/>
      <c r="S2892" s="227"/>
      <c r="T2892" s="228"/>
      <c r="AT2892" s="229" t="s">
        <v>247</v>
      </c>
      <c r="AU2892" s="229" t="s">
        <v>81</v>
      </c>
      <c r="AV2892" s="13" t="s">
        <v>81</v>
      </c>
      <c r="AW2892" s="13" t="s">
        <v>37</v>
      </c>
      <c r="AX2892" s="13" t="s">
        <v>73</v>
      </c>
      <c r="AY2892" s="229" t="s">
        <v>238</v>
      </c>
    </row>
    <row r="2893" spans="2:51" s="13" customFormat="1" ht="13.5">
      <c r="B2893" s="218"/>
      <c r="C2893" s="219"/>
      <c r="D2893" s="208" t="s">
        <v>247</v>
      </c>
      <c r="E2893" s="230" t="s">
        <v>20</v>
      </c>
      <c r="F2893" s="231" t="s">
        <v>2217</v>
      </c>
      <c r="G2893" s="219"/>
      <c r="H2893" s="232">
        <v>4.28</v>
      </c>
      <c r="I2893" s="224"/>
      <c r="J2893" s="219"/>
      <c r="K2893" s="219"/>
      <c r="L2893" s="225"/>
      <c r="M2893" s="226"/>
      <c r="N2893" s="227"/>
      <c r="O2893" s="227"/>
      <c r="P2893" s="227"/>
      <c r="Q2893" s="227"/>
      <c r="R2893" s="227"/>
      <c r="S2893" s="227"/>
      <c r="T2893" s="228"/>
      <c r="AT2893" s="229" t="s">
        <v>247</v>
      </c>
      <c r="AU2893" s="229" t="s">
        <v>81</v>
      </c>
      <c r="AV2893" s="13" t="s">
        <v>81</v>
      </c>
      <c r="AW2893" s="13" t="s">
        <v>37</v>
      </c>
      <c r="AX2893" s="13" t="s">
        <v>73</v>
      </c>
      <c r="AY2893" s="229" t="s">
        <v>238</v>
      </c>
    </row>
    <row r="2894" spans="2:51" s="13" customFormat="1" ht="13.5">
      <c r="B2894" s="218"/>
      <c r="C2894" s="219"/>
      <c r="D2894" s="208" t="s">
        <v>247</v>
      </c>
      <c r="E2894" s="230" t="s">
        <v>20</v>
      </c>
      <c r="F2894" s="231" t="s">
        <v>2218</v>
      </c>
      <c r="G2894" s="219"/>
      <c r="H2894" s="232">
        <v>8.82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51" s="13" customFormat="1" ht="13.5">
      <c r="B2895" s="218"/>
      <c r="C2895" s="219"/>
      <c r="D2895" s="208" t="s">
        <v>247</v>
      </c>
      <c r="E2895" s="230" t="s">
        <v>20</v>
      </c>
      <c r="F2895" s="231" t="s">
        <v>2219</v>
      </c>
      <c r="G2895" s="219"/>
      <c r="H2895" s="232">
        <v>5.7649999999999997</v>
      </c>
      <c r="I2895" s="224"/>
      <c r="J2895" s="219"/>
      <c r="K2895" s="219"/>
      <c r="L2895" s="225"/>
      <c r="M2895" s="226"/>
      <c r="N2895" s="227"/>
      <c r="O2895" s="227"/>
      <c r="P2895" s="227"/>
      <c r="Q2895" s="227"/>
      <c r="R2895" s="227"/>
      <c r="S2895" s="227"/>
      <c r="T2895" s="228"/>
      <c r="AT2895" s="229" t="s">
        <v>247</v>
      </c>
      <c r="AU2895" s="229" t="s">
        <v>81</v>
      </c>
      <c r="AV2895" s="13" t="s">
        <v>81</v>
      </c>
      <c r="AW2895" s="13" t="s">
        <v>37</v>
      </c>
      <c r="AX2895" s="13" t="s">
        <v>73</v>
      </c>
      <c r="AY2895" s="229" t="s">
        <v>238</v>
      </c>
    </row>
    <row r="2896" spans="2:51" s="13" customFormat="1" ht="13.5">
      <c r="B2896" s="218"/>
      <c r="C2896" s="219"/>
      <c r="D2896" s="220" t="s">
        <v>247</v>
      </c>
      <c r="E2896" s="221" t="s">
        <v>20</v>
      </c>
      <c r="F2896" s="222" t="s">
        <v>2220</v>
      </c>
      <c r="G2896" s="219"/>
      <c r="H2896" s="223">
        <v>3.17</v>
      </c>
      <c r="I2896" s="224"/>
      <c r="J2896" s="219"/>
      <c r="K2896" s="219"/>
      <c r="L2896" s="225"/>
      <c r="M2896" s="226"/>
      <c r="N2896" s="227"/>
      <c r="O2896" s="227"/>
      <c r="P2896" s="227"/>
      <c r="Q2896" s="227"/>
      <c r="R2896" s="227"/>
      <c r="S2896" s="227"/>
      <c r="T2896" s="228"/>
      <c r="AT2896" s="229" t="s">
        <v>247</v>
      </c>
      <c r="AU2896" s="229" t="s">
        <v>81</v>
      </c>
      <c r="AV2896" s="13" t="s">
        <v>81</v>
      </c>
      <c r="AW2896" s="13" t="s">
        <v>37</v>
      </c>
      <c r="AX2896" s="13" t="s">
        <v>73</v>
      </c>
      <c r="AY2896" s="229" t="s">
        <v>238</v>
      </c>
    </row>
    <row r="2897" spans="2:65" s="1" customFormat="1" ht="31.5" customHeight="1">
      <c r="B2897" s="35"/>
      <c r="C2897" s="194" t="s">
        <v>2767</v>
      </c>
      <c r="D2897" s="194" t="s">
        <v>240</v>
      </c>
      <c r="E2897" s="195" t="s">
        <v>2768</v>
      </c>
      <c r="F2897" s="196" t="s">
        <v>2769</v>
      </c>
      <c r="G2897" s="197" t="s">
        <v>375</v>
      </c>
      <c r="H2897" s="198">
        <v>105.55800000000001</v>
      </c>
      <c r="I2897" s="199"/>
      <c r="J2897" s="200">
        <f>ROUND(I2897*H2897,2)</f>
        <v>0</v>
      </c>
      <c r="K2897" s="196" t="s">
        <v>20</v>
      </c>
      <c r="L2897" s="55"/>
      <c r="M2897" s="201" t="s">
        <v>20</v>
      </c>
      <c r="N2897" s="202" t="s">
        <v>44</v>
      </c>
      <c r="O2897" s="36"/>
      <c r="P2897" s="203">
        <f>O2897*H2897</f>
        <v>0</v>
      </c>
      <c r="Q2897" s="203">
        <v>4.4999999999999997E-3</v>
      </c>
      <c r="R2897" s="203">
        <f>Q2897*H2897</f>
        <v>0.47501100000000002</v>
      </c>
      <c r="S2897" s="203">
        <v>0</v>
      </c>
      <c r="T2897" s="204">
        <f>S2897*H2897</f>
        <v>0</v>
      </c>
      <c r="AR2897" s="18" t="s">
        <v>372</v>
      </c>
      <c r="AT2897" s="18" t="s">
        <v>240</v>
      </c>
      <c r="AU2897" s="18" t="s">
        <v>81</v>
      </c>
      <c r="AY2897" s="18" t="s">
        <v>238</v>
      </c>
      <c r="BE2897" s="205">
        <f>IF(N2897="základní",J2897,0)</f>
        <v>0</v>
      </c>
      <c r="BF2897" s="205">
        <f>IF(N2897="snížená",J2897,0)</f>
        <v>0</v>
      </c>
      <c r="BG2897" s="205">
        <f>IF(N2897="zákl. přenesená",J2897,0)</f>
        <v>0</v>
      </c>
      <c r="BH2897" s="205">
        <f>IF(N2897="sníž. přenesená",J2897,0)</f>
        <v>0</v>
      </c>
      <c r="BI2897" s="205">
        <f>IF(N2897="nulová",J2897,0)</f>
        <v>0</v>
      </c>
      <c r="BJ2897" s="18" t="s">
        <v>22</v>
      </c>
      <c r="BK2897" s="205">
        <f>ROUND(I2897*H2897,2)</f>
        <v>0</v>
      </c>
      <c r="BL2897" s="18" t="s">
        <v>372</v>
      </c>
      <c r="BM2897" s="18" t="s">
        <v>2770</v>
      </c>
    </row>
    <row r="2898" spans="2:65" s="12" customFormat="1" ht="27">
      <c r="B2898" s="206"/>
      <c r="C2898" s="207"/>
      <c r="D2898" s="208" t="s">
        <v>247</v>
      </c>
      <c r="E2898" s="209" t="s">
        <v>20</v>
      </c>
      <c r="F2898" s="210" t="s">
        <v>2763</v>
      </c>
      <c r="G2898" s="207"/>
      <c r="H2898" s="211" t="s">
        <v>20</v>
      </c>
      <c r="I2898" s="212"/>
      <c r="J2898" s="207"/>
      <c r="K2898" s="207"/>
      <c r="L2898" s="213"/>
      <c r="M2898" s="214"/>
      <c r="N2898" s="215"/>
      <c r="O2898" s="215"/>
      <c r="P2898" s="215"/>
      <c r="Q2898" s="215"/>
      <c r="R2898" s="215"/>
      <c r="S2898" s="215"/>
      <c r="T2898" s="216"/>
      <c r="AT2898" s="217" t="s">
        <v>247</v>
      </c>
      <c r="AU2898" s="217" t="s">
        <v>81</v>
      </c>
      <c r="AV2898" s="12" t="s">
        <v>22</v>
      </c>
      <c r="AW2898" s="12" t="s">
        <v>37</v>
      </c>
      <c r="AX2898" s="12" t="s">
        <v>73</v>
      </c>
      <c r="AY2898" s="217" t="s">
        <v>238</v>
      </c>
    </row>
    <row r="2899" spans="2:65" s="12" customFormat="1" ht="13.5">
      <c r="B2899" s="206"/>
      <c r="C2899" s="207"/>
      <c r="D2899" s="208" t="s">
        <v>247</v>
      </c>
      <c r="E2899" s="209" t="s">
        <v>20</v>
      </c>
      <c r="F2899" s="210" t="s">
        <v>249</v>
      </c>
      <c r="G2899" s="207"/>
      <c r="H2899" s="211" t="s">
        <v>20</v>
      </c>
      <c r="I2899" s="212"/>
      <c r="J2899" s="207"/>
      <c r="K2899" s="207"/>
      <c r="L2899" s="213"/>
      <c r="M2899" s="214"/>
      <c r="N2899" s="215"/>
      <c r="O2899" s="215"/>
      <c r="P2899" s="215"/>
      <c r="Q2899" s="215"/>
      <c r="R2899" s="215"/>
      <c r="S2899" s="215"/>
      <c r="T2899" s="216"/>
      <c r="AT2899" s="217" t="s">
        <v>247</v>
      </c>
      <c r="AU2899" s="217" t="s">
        <v>81</v>
      </c>
      <c r="AV2899" s="12" t="s">
        <v>22</v>
      </c>
      <c r="AW2899" s="12" t="s">
        <v>37</v>
      </c>
      <c r="AX2899" s="12" t="s">
        <v>73</v>
      </c>
      <c r="AY2899" s="217" t="s">
        <v>238</v>
      </c>
    </row>
    <row r="2900" spans="2:65" s="12" customFormat="1" ht="13.5">
      <c r="B2900" s="206"/>
      <c r="C2900" s="207"/>
      <c r="D2900" s="208" t="s">
        <v>247</v>
      </c>
      <c r="E2900" s="209" t="s">
        <v>20</v>
      </c>
      <c r="F2900" s="210" t="s">
        <v>2765</v>
      </c>
      <c r="G2900" s="207"/>
      <c r="H2900" s="211" t="s">
        <v>20</v>
      </c>
      <c r="I2900" s="212"/>
      <c r="J2900" s="207"/>
      <c r="K2900" s="207"/>
      <c r="L2900" s="213"/>
      <c r="M2900" s="214"/>
      <c r="N2900" s="215"/>
      <c r="O2900" s="215"/>
      <c r="P2900" s="215"/>
      <c r="Q2900" s="215"/>
      <c r="R2900" s="215"/>
      <c r="S2900" s="215"/>
      <c r="T2900" s="216"/>
      <c r="AT2900" s="217" t="s">
        <v>247</v>
      </c>
      <c r="AU2900" s="217" t="s">
        <v>81</v>
      </c>
      <c r="AV2900" s="12" t="s">
        <v>22</v>
      </c>
      <c r="AW2900" s="12" t="s">
        <v>37</v>
      </c>
      <c r="AX2900" s="12" t="s">
        <v>73</v>
      </c>
      <c r="AY2900" s="217" t="s">
        <v>238</v>
      </c>
    </row>
    <row r="2901" spans="2:65" s="12" customFormat="1" ht="13.5">
      <c r="B2901" s="206"/>
      <c r="C2901" s="207"/>
      <c r="D2901" s="208" t="s">
        <v>247</v>
      </c>
      <c r="E2901" s="209" t="s">
        <v>20</v>
      </c>
      <c r="F2901" s="210" t="s">
        <v>692</v>
      </c>
      <c r="G2901" s="207"/>
      <c r="H2901" s="211" t="s">
        <v>20</v>
      </c>
      <c r="I2901" s="212"/>
      <c r="J2901" s="207"/>
      <c r="K2901" s="207"/>
      <c r="L2901" s="213"/>
      <c r="M2901" s="214"/>
      <c r="N2901" s="215"/>
      <c r="O2901" s="215"/>
      <c r="P2901" s="215"/>
      <c r="Q2901" s="215"/>
      <c r="R2901" s="215"/>
      <c r="S2901" s="215"/>
      <c r="T2901" s="216"/>
      <c r="AT2901" s="217" t="s">
        <v>247</v>
      </c>
      <c r="AU2901" s="217" t="s">
        <v>81</v>
      </c>
      <c r="AV2901" s="12" t="s">
        <v>22</v>
      </c>
      <c r="AW2901" s="12" t="s">
        <v>37</v>
      </c>
      <c r="AX2901" s="12" t="s">
        <v>73</v>
      </c>
      <c r="AY2901" s="217" t="s">
        <v>238</v>
      </c>
    </row>
    <row r="2902" spans="2:65" s="13" customFormat="1" ht="13.5">
      <c r="B2902" s="218"/>
      <c r="C2902" s="219"/>
      <c r="D2902" s="208" t="s">
        <v>247</v>
      </c>
      <c r="E2902" s="230" t="s">
        <v>20</v>
      </c>
      <c r="F2902" s="231" t="s">
        <v>2771</v>
      </c>
      <c r="G2902" s="219"/>
      <c r="H2902" s="232">
        <v>10.135</v>
      </c>
      <c r="I2902" s="224"/>
      <c r="J2902" s="219"/>
      <c r="K2902" s="219"/>
      <c r="L2902" s="225"/>
      <c r="M2902" s="226"/>
      <c r="N2902" s="227"/>
      <c r="O2902" s="227"/>
      <c r="P2902" s="227"/>
      <c r="Q2902" s="227"/>
      <c r="R2902" s="227"/>
      <c r="S2902" s="227"/>
      <c r="T2902" s="228"/>
      <c r="AT2902" s="229" t="s">
        <v>247</v>
      </c>
      <c r="AU2902" s="229" t="s">
        <v>81</v>
      </c>
      <c r="AV2902" s="13" t="s">
        <v>81</v>
      </c>
      <c r="AW2902" s="13" t="s">
        <v>37</v>
      </c>
      <c r="AX2902" s="13" t="s">
        <v>73</v>
      </c>
      <c r="AY2902" s="229" t="s">
        <v>238</v>
      </c>
    </row>
    <row r="2903" spans="2:65" s="13" customFormat="1" ht="13.5">
      <c r="B2903" s="218"/>
      <c r="C2903" s="219"/>
      <c r="D2903" s="208" t="s">
        <v>247</v>
      </c>
      <c r="E2903" s="230" t="s">
        <v>20</v>
      </c>
      <c r="F2903" s="231" t="s">
        <v>2772</v>
      </c>
      <c r="G2903" s="219"/>
      <c r="H2903" s="232">
        <v>1.03</v>
      </c>
      <c r="I2903" s="224"/>
      <c r="J2903" s="219"/>
      <c r="K2903" s="219"/>
      <c r="L2903" s="225"/>
      <c r="M2903" s="226"/>
      <c r="N2903" s="227"/>
      <c r="O2903" s="227"/>
      <c r="P2903" s="227"/>
      <c r="Q2903" s="227"/>
      <c r="R2903" s="227"/>
      <c r="S2903" s="227"/>
      <c r="T2903" s="228"/>
      <c r="AT2903" s="229" t="s">
        <v>247</v>
      </c>
      <c r="AU2903" s="229" t="s">
        <v>81</v>
      </c>
      <c r="AV2903" s="13" t="s">
        <v>81</v>
      </c>
      <c r="AW2903" s="13" t="s">
        <v>37</v>
      </c>
      <c r="AX2903" s="13" t="s">
        <v>73</v>
      </c>
      <c r="AY2903" s="229" t="s">
        <v>238</v>
      </c>
    </row>
    <row r="2904" spans="2:65" s="13" customFormat="1" ht="13.5">
      <c r="B2904" s="218"/>
      <c r="C2904" s="219"/>
      <c r="D2904" s="208" t="s">
        <v>247</v>
      </c>
      <c r="E2904" s="230" t="s">
        <v>20</v>
      </c>
      <c r="F2904" s="231" t="s">
        <v>2773</v>
      </c>
      <c r="G2904" s="219"/>
      <c r="H2904" s="232">
        <v>1.03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65" s="13" customFormat="1" ht="13.5">
      <c r="B2905" s="218"/>
      <c r="C2905" s="219"/>
      <c r="D2905" s="208" t="s">
        <v>247</v>
      </c>
      <c r="E2905" s="230" t="s">
        <v>20</v>
      </c>
      <c r="F2905" s="231" t="s">
        <v>2774</v>
      </c>
      <c r="G2905" s="219"/>
      <c r="H2905" s="232">
        <v>9.1449999999999996</v>
      </c>
      <c r="I2905" s="224"/>
      <c r="J2905" s="219"/>
      <c r="K2905" s="219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247</v>
      </c>
      <c r="AU2905" s="229" t="s">
        <v>81</v>
      </c>
      <c r="AV2905" s="13" t="s">
        <v>81</v>
      </c>
      <c r="AW2905" s="13" t="s">
        <v>37</v>
      </c>
      <c r="AX2905" s="13" t="s">
        <v>73</v>
      </c>
      <c r="AY2905" s="229" t="s">
        <v>238</v>
      </c>
    </row>
    <row r="2906" spans="2:65" s="13" customFormat="1" ht="13.5">
      <c r="B2906" s="218"/>
      <c r="C2906" s="219"/>
      <c r="D2906" s="208" t="s">
        <v>247</v>
      </c>
      <c r="E2906" s="230" t="s">
        <v>20</v>
      </c>
      <c r="F2906" s="231" t="s">
        <v>2775</v>
      </c>
      <c r="G2906" s="219"/>
      <c r="H2906" s="232">
        <v>6.12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65" s="13" customFormat="1" ht="13.5">
      <c r="B2907" s="218"/>
      <c r="C2907" s="219"/>
      <c r="D2907" s="208" t="s">
        <v>247</v>
      </c>
      <c r="E2907" s="230" t="s">
        <v>20</v>
      </c>
      <c r="F2907" s="231" t="s">
        <v>2776</v>
      </c>
      <c r="G2907" s="219"/>
      <c r="H2907" s="232">
        <v>6.12</v>
      </c>
      <c r="I2907" s="224"/>
      <c r="J2907" s="219"/>
      <c r="K2907" s="219"/>
      <c r="L2907" s="225"/>
      <c r="M2907" s="226"/>
      <c r="N2907" s="227"/>
      <c r="O2907" s="227"/>
      <c r="P2907" s="227"/>
      <c r="Q2907" s="227"/>
      <c r="R2907" s="227"/>
      <c r="S2907" s="227"/>
      <c r="T2907" s="228"/>
      <c r="AT2907" s="229" t="s">
        <v>247</v>
      </c>
      <c r="AU2907" s="229" t="s">
        <v>81</v>
      </c>
      <c r="AV2907" s="13" t="s">
        <v>81</v>
      </c>
      <c r="AW2907" s="13" t="s">
        <v>37</v>
      </c>
      <c r="AX2907" s="13" t="s">
        <v>73</v>
      </c>
      <c r="AY2907" s="229" t="s">
        <v>238</v>
      </c>
    </row>
    <row r="2908" spans="2:65" s="13" customFormat="1" ht="13.5">
      <c r="B2908" s="218"/>
      <c r="C2908" s="219"/>
      <c r="D2908" s="208" t="s">
        <v>247</v>
      </c>
      <c r="E2908" s="230" t="s">
        <v>20</v>
      </c>
      <c r="F2908" s="231" t="s">
        <v>2777</v>
      </c>
      <c r="G2908" s="219"/>
      <c r="H2908" s="232">
        <v>17.088000000000001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65" s="13" customFormat="1" ht="13.5">
      <c r="B2909" s="218"/>
      <c r="C2909" s="219"/>
      <c r="D2909" s="208" t="s">
        <v>247</v>
      </c>
      <c r="E2909" s="230" t="s">
        <v>20</v>
      </c>
      <c r="F2909" s="231" t="s">
        <v>2778</v>
      </c>
      <c r="G2909" s="219"/>
      <c r="H2909" s="232">
        <v>1.7</v>
      </c>
      <c r="I2909" s="224"/>
      <c r="J2909" s="219"/>
      <c r="K2909" s="219"/>
      <c r="L2909" s="225"/>
      <c r="M2909" s="226"/>
      <c r="N2909" s="227"/>
      <c r="O2909" s="227"/>
      <c r="P2909" s="227"/>
      <c r="Q2909" s="227"/>
      <c r="R2909" s="227"/>
      <c r="S2909" s="227"/>
      <c r="T2909" s="228"/>
      <c r="AT2909" s="229" t="s">
        <v>247</v>
      </c>
      <c r="AU2909" s="229" t="s">
        <v>81</v>
      </c>
      <c r="AV2909" s="13" t="s">
        <v>81</v>
      </c>
      <c r="AW2909" s="13" t="s">
        <v>37</v>
      </c>
      <c r="AX2909" s="13" t="s">
        <v>73</v>
      </c>
      <c r="AY2909" s="229" t="s">
        <v>238</v>
      </c>
    </row>
    <row r="2910" spans="2:65" s="13" customFormat="1" ht="13.5">
      <c r="B2910" s="218"/>
      <c r="C2910" s="219"/>
      <c r="D2910" s="208" t="s">
        <v>247</v>
      </c>
      <c r="E2910" s="230" t="s">
        <v>20</v>
      </c>
      <c r="F2910" s="231" t="s">
        <v>2779</v>
      </c>
      <c r="G2910" s="219"/>
      <c r="H2910" s="232">
        <v>3.09</v>
      </c>
      <c r="I2910" s="224"/>
      <c r="J2910" s="219"/>
      <c r="K2910" s="219"/>
      <c r="L2910" s="225"/>
      <c r="M2910" s="226"/>
      <c r="N2910" s="227"/>
      <c r="O2910" s="227"/>
      <c r="P2910" s="227"/>
      <c r="Q2910" s="227"/>
      <c r="R2910" s="227"/>
      <c r="S2910" s="227"/>
      <c r="T2910" s="228"/>
      <c r="AT2910" s="229" t="s">
        <v>247</v>
      </c>
      <c r="AU2910" s="229" t="s">
        <v>81</v>
      </c>
      <c r="AV2910" s="13" t="s">
        <v>81</v>
      </c>
      <c r="AW2910" s="13" t="s">
        <v>37</v>
      </c>
      <c r="AX2910" s="13" t="s">
        <v>73</v>
      </c>
      <c r="AY2910" s="229" t="s">
        <v>238</v>
      </c>
    </row>
    <row r="2911" spans="2:65" s="12" customFormat="1" ht="13.5">
      <c r="B2911" s="206"/>
      <c r="C2911" s="207"/>
      <c r="D2911" s="208" t="s">
        <v>247</v>
      </c>
      <c r="E2911" s="209" t="s">
        <v>20</v>
      </c>
      <c r="F2911" s="210" t="s">
        <v>2206</v>
      </c>
      <c r="G2911" s="207"/>
      <c r="H2911" s="211" t="s">
        <v>20</v>
      </c>
      <c r="I2911" s="212"/>
      <c r="J2911" s="207"/>
      <c r="K2911" s="207"/>
      <c r="L2911" s="213"/>
      <c r="M2911" s="214"/>
      <c r="N2911" s="215"/>
      <c r="O2911" s="215"/>
      <c r="P2911" s="215"/>
      <c r="Q2911" s="215"/>
      <c r="R2911" s="215"/>
      <c r="S2911" s="215"/>
      <c r="T2911" s="216"/>
      <c r="AT2911" s="217" t="s">
        <v>247</v>
      </c>
      <c r="AU2911" s="217" t="s">
        <v>81</v>
      </c>
      <c r="AV2911" s="12" t="s">
        <v>22</v>
      </c>
      <c r="AW2911" s="12" t="s">
        <v>37</v>
      </c>
      <c r="AX2911" s="12" t="s">
        <v>73</v>
      </c>
      <c r="AY2911" s="217" t="s">
        <v>238</v>
      </c>
    </row>
    <row r="2912" spans="2:65" s="12" customFormat="1" ht="13.5">
      <c r="B2912" s="206"/>
      <c r="C2912" s="207"/>
      <c r="D2912" s="208" t="s">
        <v>247</v>
      </c>
      <c r="E2912" s="209" t="s">
        <v>20</v>
      </c>
      <c r="F2912" s="210" t="s">
        <v>811</v>
      </c>
      <c r="G2912" s="207"/>
      <c r="H2912" s="211" t="s">
        <v>20</v>
      </c>
      <c r="I2912" s="212"/>
      <c r="J2912" s="207"/>
      <c r="K2912" s="207"/>
      <c r="L2912" s="213"/>
      <c r="M2912" s="214"/>
      <c r="N2912" s="215"/>
      <c r="O2912" s="215"/>
      <c r="P2912" s="215"/>
      <c r="Q2912" s="215"/>
      <c r="R2912" s="215"/>
      <c r="S2912" s="215"/>
      <c r="T2912" s="216"/>
      <c r="AT2912" s="217" t="s">
        <v>247</v>
      </c>
      <c r="AU2912" s="217" t="s">
        <v>81</v>
      </c>
      <c r="AV2912" s="12" t="s">
        <v>22</v>
      </c>
      <c r="AW2912" s="12" t="s">
        <v>37</v>
      </c>
      <c r="AX2912" s="12" t="s">
        <v>73</v>
      </c>
      <c r="AY2912" s="217" t="s">
        <v>238</v>
      </c>
    </row>
    <row r="2913" spans="2:65" s="13" customFormat="1" ht="13.5">
      <c r="B2913" s="218"/>
      <c r="C2913" s="219"/>
      <c r="D2913" s="208" t="s">
        <v>247</v>
      </c>
      <c r="E2913" s="230" t="s">
        <v>20</v>
      </c>
      <c r="F2913" s="231" t="s">
        <v>2780</v>
      </c>
      <c r="G2913" s="219"/>
      <c r="H2913" s="232">
        <v>1.65</v>
      </c>
      <c r="I2913" s="224"/>
      <c r="J2913" s="219"/>
      <c r="K2913" s="219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247</v>
      </c>
      <c r="AU2913" s="229" t="s">
        <v>81</v>
      </c>
      <c r="AV2913" s="13" t="s">
        <v>81</v>
      </c>
      <c r="AW2913" s="13" t="s">
        <v>37</v>
      </c>
      <c r="AX2913" s="13" t="s">
        <v>73</v>
      </c>
      <c r="AY2913" s="229" t="s">
        <v>238</v>
      </c>
    </row>
    <row r="2914" spans="2:65" s="13" customFormat="1" ht="13.5">
      <c r="B2914" s="218"/>
      <c r="C2914" s="219"/>
      <c r="D2914" s="208" t="s">
        <v>247</v>
      </c>
      <c r="E2914" s="230" t="s">
        <v>20</v>
      </c>
      <c r="F2914" s="231" t="s">
        <v>2781</v>
      </c>
      <c r="G2914" s="219"/>
      <c r="H2914" s="232">
        <v>0.88</v>
      </c>
      <c r="I2914" s="224"/>
      <c r="J2914" s="219"/>
      <c r="K2914" s="219"/>
      <c r="L2914" s="225"/>
      <c r="M2914" s="226"/>
      <c r="N2914" s="227"/>
      <c r="O2914" s="227"/>
      <c r="P2914" s="227"/>
      <c r="Q2914" s="227"/>
      <c r="R2914" s="227"/>
      <c r="S2914" s="227"/>
      <c r="T2914" s="228"/>
      <c r="AT2914" s="229" t="s">
        <v>247</v>
      </c>
      <c r="AU2914" s="229" t="s">
        <v>81</v>
      </c>
      <c r="AV2914" s="13" t="s">
        <v>81</v>
      </c>
      <c r="AW2914" s="13" t="s">
        <v>37</v>
      </c>
      <c r="AX2914" s="13" t="s">
        <v>73</v>
      </c>
      <c r="AY2914" s="229" t="s">
        <v>238</v>
      </c>
    </row>
    <row r="2915" spans="2:65" s="13" customFormat="1" ht="13.5">
      <c r="B2915" s="218"/>
      <c r="C2915" s="219"/>
      <c r="D2915" s="208" t="s">
        <v>247</v>
      </c>
      <c r="E2915" s="230" t="s">
        <v>20</v>
      </c>
      <c r="F2915" s="231" t="s">
        <v>2782</v>
      </c>
      <c r="G2915" s="219"/>
      <c r="H2915" s="232">
        <v>0.88</v>
      </c>
      <c r="I2915" s="224"/>
      <c r="J2915" s="219"/>
      <c r="K2915" s="219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247</v>
      </c>
      <c r="AU2915" s="229" t="s">
        <v>81</v>
      </c>
      <c r="AV2915" s="13" t="s">
        <v>81</v>
      </c>
      <c r="AW2915" s="13" t="s">
        <v>37</v>
      </c>
      <c r="AX2915" s="13" t="s">
        <v>73</v>
      </c>
      <c r="AY2915" s="229" t="s">
        <v>238</v>
      </c>
    </row>
    <row r="2916" spans="2:65" s="13" customFormat="1" ht="13.5">
      <c r="B2916" s="218"/>
      <c r="C2916" s="219"/>
      <c r="D2916" s="208" t="s">
        <v>247</v>
      </c>
      <c r="E2916" s="230" t="s">
        <v>20</v>
      </c>
      <c r="F2916" s="231" t="s">
        <v>2783</v>
      </c>
      <c r="G2916" s="219"/>
      <c r="H2916" s="232">
        <v>1.39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65" s="13" customFormat="1" ht="13.5">
      <c r="B2917" s="218"/>
      <c r="C2917" s="219"/>
      <c r="D2917" s="208" t="s">
        <v>247</v>
      </c>
      <c r="E2917" s="230" t="s">
        <v>20</v>
      </c>
      <c r="F2917" s="231" t="s">
        <v>2784</v>
      </c>
      <c r="G2917" s="219"/>
      <c r="H2917" s="232">
        <v>1.04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65" s="13" customFormat="1" ht="13.5">
      <c r="B2918" s="218"/>
      <c r="C2918" s="219"/>
      <c r="D2918" s="208" t="s">
        <v>247</v>
      </c>
      <c r="E2918" s="230" t="s">
        <v>20</v>
      </c>
      <c r="F2918" s="231" t="s">
        <v>2785</v>
      </c>
      <c r="G2918" s="219"/>
      <c r="H2918" s="232">
        <v>1.0900000000000001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65" s="13" customFormat="1" ht="13.5">
      <c r="B2919" s="218"/>
      <c r="C2919" s="219"/>
      <c r="D2919" s="208" t="s">
        <v>247</v>
      </c>
      <c r="E2919" s="230" t="s">
        <v>20</v>
      </c>
      <c r="F2919" s="231" t="s">
        <v>2786</v>
      </c>
      <c r="G2919" s="219"/>
      <c r="H2919" s="232">
        <v>1.79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65" s="13" customFormat="1" ht="13.5">
      <c r="B2920" s="218"/>
      <c r="C2920" s="219"/>
      <c r="D2920" s="208" t="s">
        <v>247</v>
      </c>
      <c r="E2920" s="230" t="s">
        <v>20</v>
      </c>
      <c r="F2920" s="231" t="s">
        <v>2787</v>
      </c>
      <c r="G2920" s="219"/>
      <c r="H2920" s="232">
        <v>1.27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65" s="13" customFormat="1" ht="13.5">
      <c r="B2921" s="218"/>
      <c r="C2921" s="219"/>
      <c r="D2921" s="208" t="s">
        <v>247</v>
      </c>
      <c r="E2921" s="230" t="s">
        <v>20</v>
      </c>
      <c r="F2921" s="231" t="s">
        <v>2788</v>
      </c>
      <c r="G2921" s="219"/>
      <c r="H2921" s="232">
        <v>3.18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65" s="13" customFormat="1" ht="13.5">
      <c r="B2922" s="218"/>
      <c r="C2922" s="219"/>
      <c r="D2922" s="208" t="s">
        <v>247</v>
      </c>
      <c r="E2922" s="230" t="s">
        <v>20</v>
      </c>
      <c r="F2922" s="231" t="s">
        <v>2789</v>
      </c>
      <c r="G2922" s="219"/>
      <c r="H2922" s="232">
        <v>15.63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65" s="13" customFormat="1" ht="13.5">
      <c r="B2923" s="218"/>
      <c r="C2923" s="219"/>
      <c r="D2923" s="208" t="s">
        <v>247</v>
      </c>
      <c r="E2923" s="230" t="s">
        <v>20</v>
      </c>
      <c r="F2923" s="231" t="s">
        <v>2790</v>
      </c>
      <c r="G2923" s="219"/>
      <c r="H2923" s="232">
        <v>1.67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65" s="13" customFormat="1" ht="13.5">
      <c r="B2924" s="218"/>
      <c r="C2924" s="219"/>
      <c r="D2924" s="208" t="s">
        <v>247</v>
      </c>
      <c r="E2924" s="230" t="s">
        <v>20</v>
      </c>
      <c r="F2924" s="231" t="s">
        <v>2791</v>
      </c>
      <c r="G2924" s="219"/>
      <c r="H2924" s="232">
        <v>15.63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65" s="13" customFormat="1" ht="13.5">
      <c r="B2925" s="218"/>
      <c r="C2925" s="219"/>
      <c r="D2925" s="208" t="s">
        <v>247</v>
      </c>
      <c r="E2925" s="230" t="s">
        <v>20</v>
      </c>
      <c r="F2925" s="231" t="s">
        <v>2792</v>
      </c>
      <c r="G2925" s="219"/>
      <c r="H2925" s="232">
        <v>2.52</v>
      </c>
      <c r="I2925" s="224"/>
      <c r="J2925" s="219"/>
      <c r="K2925" s="219"/>
      <c r="L2925" s="225"/>
      <c r="M2925" s="226"/>
      <c r="N2925" s="227"/>
      <c r="O2925" s="227"/>
      <c r="P2925" s="227"/>
      <c r="Q2925" s="227"/>
      <c r="R2925" s="227"/>
      <c r="S2925" s="227"/>
      <c r="T2925" s="228"/>
      <c r="AT2925" s="229" t="s">
        <v>247</v>
      </c>
      <c r="AU2925" s="229" t="s">
        <v>81</v>
      </c>
      <c r="AV2925" s="13" t="s">
        <v>81</v>
      </c>
      <c r="AW2925" s="13" t="s">
        <v>37</v>
      </c>
      <c r="AX2925" s="13" t="s">
        <v>73</v>
      </c>
      <c r="AY2925" s="229" t="s">
        <v>238</v>
      </c>
    </row>
    <row r="2926" spans="2:65" s="13" customFormat="1" ht="13.5">
      <c r="B2926" s="218"/>
      <c r="C2926" s="219"/>
      <c r="D2926" s="220" t="s">
        <v>247</v>
      </c>
      <c r="E2926" s="221" t="s">
        <v>20</v>
      </c>
      <c r="F2926" s="222" t="s">
        <v>2793</v>
      </c>
      <c r="G2926" s="219"/>
      <c r="H2926" s="223">
        <v>1.48</v>
      </c>
      <c r="I2926" s="224"/>
      <c r="J2926" s="219"/>
      <c r="K2926" s="219"/>
      <c r="L2926" s="225"/>
      <c r="M2926" s="226"/>
      <c r="N2926" s="227"/>
      <c r="O2926" s="227"/>
      <c r="P2926" s="227"/>
      <c r="Q2926" s="227"/>
      <c r="R2926" s="227"/>
      <c r="S2926" s="227"/>
      <c r="T2926" s="228"/>
      <c r="AT2926" s="229" t="s">
        <v>247</v>
      </c>
      <c r="AU2926" s="229" t="s">
        <v>81</v>
      </c>
      <c r="AV2926" s="13" t="s">
        <v>81</v>
      </c>
      <c r="AW2926" s="13" t="s">
        <v>37</v>
      </c>
      <c r="AX2926" s="13" t="s">
        <v>73</v>
      </c>
      <c r="AY2926" s="229" t="s">
        <v>238</v>
      </c>
    </row>
    <row r="2927" spans="2:65" s="1" customFormat="1" ht="22.5" customHeight="1">
      <c r="B2927" s="35"/>
      <c r="C2927" s="194" t="s">
        <v>2794</v>
      </c>
      <c r="D2927" s="194" t="s">
        <v>240</v>
      </c>
      <c r="E2927" s="195" t="s">
        <v>2795</v>
      </c>
      <c r="F2927" s="196" t="s">
        <v>2796</v>
      </c>
      <c r="G2927" s="197" t="s">
        <v>2797</v>
      </c>
      <c r="H2927" s="245"/>
      <c r="I2927" s="199"/>
      <c r="J2927" s="200">
        <f>ROUND(I2927*H2927,2)</f>
        <v>0</v>
      </c>
      <c r="K2927" s="196" t="s">
        <v>244</v>
      </c>
      <c r="L2927" s="55"/>
      <c r="M2927" s="201" t="s">
        <v>20</v>
      </c>
      <c r="N2927" s="202" t="s">
        <v>44</v>
      </c>
      <c r="O2927" s="36"/>
      <c r="P2927" s="203">
        <f>O2927*H2927</f>
        <v>0</v>
      </c>
      <c r="Q2927" s="203">
        <v>0</v>
      </c>
      <c r="R2927" s="203">
        <f>Q2927*H2927</f>
        <v>0</v>
      </c>
      <c r="S2927" s="203">
        <v>0</v>
      </c>
      <c r="T2927" s="204">
        <f>S2927*H2927</f>
        <v>0</v>
      </c>
      <c r="AR2927" s="18" t="s">
        <v>372</v>
      </c>
      <c r="AT2927" s="18" t="s">
        <v>240</v>
      </c>
      <c r="AU2927" s="18" t="s">
        <v>81</v>
      </c>
      <c r="AY2927" s="18" t="s">
        <v>238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8" t="s">
        <v>22</v>
      </c>
      <c r="BK2927" s="205">
        <f>ROUND(I2927*H2927,2)</f>
        <v>0</v>
      </c>
      <c r="BL2927" s="18" t="s">
        <v>372</v>
      </c>
      <c r="BM2927" s="18" t="s">
        <v>2798</v>
      </c>
    </row>
    <row r="2928" spans="2:65" s="11" customFormat="1" ht="29.85" customHeight="1">
      <c r="B2928" s="177"/>
      <c r="C2928" s="178"/>
      <c r="D2928" s="191" t="s">
        <v>72</v>
      </c>
      <c r="E2928" s="192" t="s">
        <v>2799</v>
      </c>
      <c r="F2928" s="192" t="s">
        <v>2800</v>
      </c>
      <c r="G2928" s="178"/>
      <c r="H2928" s="178"/>
      <c r="I2928" s="181"/>
      <c r="J2928" s="193">
        <f>BK2928</f>
        <v>0</v>
      </c>
      <c r="K2928" s="178"/>
      <c r="L2928" s="183"/>
      <c r="M2928" s="184"/>
      <c r="N2928" s="185"/>
      <c r="O2928" s="185"/>
      <c r="P2928" s="186">
        <f>SUM(P2929:P3092)</f>
        <v>0</v>
      </c>
      <c r="Q2928" s="185"/>
      <c r="R2928" s="186">
        <f>SUM(R2929:R3092)</f>
        <v>29.614800500000001</v>
      </c>
      <c r="S2928" s="185"/>
      <c r="T2928" s="187">
        <f>SUM(T2929:T3092)</f>
        <v>0</v>
      </c>
      <c r="AR2928" s="188" t="s">
        <v>81</v>
      </c>
      <c r="AT2928" s="189" t="s">
        <v>72</v>
      </c>
      <c r="AU2928" s="189" t="s">
        <v>22</v>
      </c>
      <c r="AY2928" s="188" t="s">
        <v>238</v>
      </c>
      <c r="BK2928" s="190">
        <f>SUM(BK2929:BK3092)</f>
        <v>0</v>
      </c>
    </row>
    <row r="2929" spans="2:65" s="1" customFormat="1" ht="31.5" customHeight="1">
      <c r="B2929" s="35"/>
      <c r="C2929" s="194" t="s">
        <v>2801</v>
      </c>
      <c r="D2929" s="194" t="s">
        <v>240</v>
      </c>
      <c r="E2929" s="195" t="s">
        <v>2802</v>
      </c>
      <c r="F2929" s="196" t="s">
        <v>2803</v>
      </c>
      <c r="G2929" s="197" t="s">
        <v>375</v>
      </c>
      <c r="H2929" s="198">
        <v>1574.9839999999999</v>
      </c>
      <c r="I2929" s="199"/>
      <c r="J2929" s="200">
        <f>ROUND(I2929*H2929,2)</f>
        <v>0</v>
      </c>
      <c r="K2929" s="196" t="s">
        <v>244</v>
      </c>
      <c r="L2929" s="55"/>
      <c r="M2929" s="201" t="s">
        <v>20</v>
      </c>
      <c r="N2929" s="202" t="s">
        <v>44</v>
      </c>
      <c r="O2929" s="36"/>
      <c r="P2929" s="203">
        <f>O2929*H2929</f>
        <v>0</v>
      </c>
      <c r="Q2929" s="203">
        <v>0</v>
      </c>
      <c r="R2929" s="203">
        <f>Q2929*H2929</f>
        <v>0</v>
      </c>
      <c r="S2929" s="203">
        <v>0</v>
      </c>
      <c r="T2929" s="204">
        <f>S2929*H2929</f>
        <v>0</v>
      </c>
      <c r="AR2929" s="18" t="s">
        <v>372</v>
      </c>
      <c r="AT2929" s="18" t="s">
        <v>240</v>
      </c>
      <c r="AU2929" s="18" t="s">
        <v>81</v>
      </c>
      <c r="AY2929" s="18" t="s">
        <v>238</v>
      </c>
      <c r="BE2929" s="205">
        <f>IF(N2929="základní",J2929,0)</f>
        <v>0</v>
      </c>
      <c r="BF2929" s="205">
        <f>IF(N2929="snížená",J2929,0)</f>
        <v>0</v>
      </c>
      <c r="BG2929" s="205">
        <f>IF(N2929="zákl. přenesená",J2929,0)</f>
        <v>0</v>
      </c>
      <c r="BH2929" s="205">
        <f>IF(N2929="sníž. přenesená",J2929,0)</f>
        <v>0</v>
      </c>
      <c r="BI2929" s="205">
        <f>IF(N2929="nulová",J2929,0)</f>
        <v>0</v>
      </c>
      <c r="BJ2929" s="18" t="s">
        <v>22</v>
      </c>
      <c r="BK2929" s="205">
        <f>ROUND(I2929*H2929,2)</f>
        <v>0</v>
      </c>
      <c r="BL2929" s="18" t="s">
        <v>372</v>
      </c>
      <c r="BM2929" s="18" t="s">
        <v>2804</v>
      </c>
    </row>
    <row r="2930" spans="2:65" s="12" customFormat="1" ht="27">
      <c r="B2930" s="206"/>
      <c r="C2930" s="207"/>
      <c r="D2930" s="208" t="s">
        <v>247</v>
      </c>
      <c r="E2930" s="209" t="s">
        <v>20</v>
      </c>
      <c r="F2930" s="210" t="s">
        <v>2334</v>
      </c>
      <c r="G2930" s="207"/>
      <c r="H2930" s="211" t="s">
        <v>20</v>
      </c>
      <c r="I2930" s="212"/>
      <c r="J2930" s="207"/>
      <c r="K2930" s="207"/>
      <c r="L2930" s="213"/>
      <c r="M2930" s="214"/>
      <c r="N2930" s="215"/>
      <c r="O2930" s="215"/>
      <c r="P2930" s="215"/>
      <c r="Q2930" s="215"/>
      <c r="R2930" s="215"/>
      <c r="S2930" s="215"/>
      <c r="T2930" s="216"/>
      <c r="AT2930" s="217" t="s">
        <v>247</v>
      </c>
      <c r="AU2930" s="217" t="s">
        <v>81</v>
      </c>
      <c r="AV2930" s="12" t="s">
        <v>22</v>
      </c>
      <c r="AW2930" s="12" t="s">
        <v>37</v>
      </c>
      <c r="AX2930" s="12" t="s">
        <v>73</v>
      </c>
      <c r="AY2930" s="217" t="s">
        <v>238</v>
      </c>
    </row>
    <row r="2931" spans="2:65" s="12" customFormat="1" ht="13.5">
      <c r="B2931" s="206"/>
      <c r="C2931" s="207"/>
      <c r="D2931" s="208" t="s">
        <v>247</v>
      </c>
      <c r="E2931" s="209" t="s">
        <v>20</v>
      </c>
      <c r="F2931" s="210" t="s">
        <v>249</v>
      </c>
      <c r="G2931" s="207"/>
      <c r="H2931" s="211" t="s">
        <v>20</v>
      </c>
      <c r="I2931" s="212"/>
      <c r="J2931" s="207"/>
      <c r="K2931" s="207"/>
      <c r="L2931" s="213"/>
      <c r="M2931" s="214"/>
      <c r="N2931" s="215"/>
      <c r="O2931" s="215"/>
      <c r="P2931" s="215"/>
      <c r="Q2931" s="215"/>
      <c r="R2931" s="215"/>
      <c r="S2931" s="215"/>
      <c r="T2931" s="216"/>
      <c r="AT2931" s="217" t="s">
        <v>247</v>
      </c>
      <c r="AU2931" s="217" t="s">
        <v>81</v>
      </c>
      <c r="AV2931" s="12" t="s">
        <v>22</v>
      </c>
      <c r="AW2931" s="12" t="s">
        <v>37</v>
      </c>
      <c r="AX2931" s="12" t="s">
        <v>73</v>
      </c>
      <c r="AY2931" s="217" t="s">
        <v>238</v>
      </c>
    </row>
    <row r="2932" spans="2:65" s="12" customFormat="1" ht="13.5">
      <c r="B2932" s="206"/>
      <c r="C2932" s="207"/>
      <c r="D2932" s="208" t="s">
        <v>247</v>
      </c>
      <c r="E2932" s="209" t="s">
        <v>20</v>
      </c>
      <c r="F2932" s="210" t="s">
        <v>2805</v>
      </c>
      <c r="G2932" s="207"/>
      <c r="H2932" s="211" t="s">
        <v>20</v>
      </c>
      <c r="I2932" s="212"/>
      <c r="J2932" s="207"/>
      <c r="K2932" s="207"/>
      <c r="L2932" s="213"/>
      <c r="M2932" s="214"/>
      <c r="N2932" s="215"/>
      <c r="O2932" s="215"/>
      <c r="P2932" s="215"/>
      <c r="Q2932" s="215"/>
      <c r="R2932" s="215"/>
      <c r="S2932" s="215"/>
      <c r="T2932" s="216"/>
      <c r="AT2932" s="217" t="s">
        <v>247</v>
      </c>
      <c r="AU2932" s="217" t="s">
        <v>81</v>
      </c>
      <c r="AV2932" s="12" t="s">
        <v>22</v>
      </c>
      <c r="AW2932" s="12" t="s">
        <v>37</v>
      </c>
      <c r="AX2932" s="12" t="s">
        <v>73</v>
      </c>
      <c r="AY2932" s="217" t="s">
        <v>238</v>
      </c>
    </row>
    <row r="2933" spans="2:65" s="12" customFormat="1" ht="13.5">
      <c r="B2933" s="206"/>
      <c r="C2933" s="207"/>
      <c r="D2933" s="208" t="s">
        <v>247</v>
      </c>
      <c r="E2933" s="209" t="s">
        <v>20</v>
      </c>
      <c r="F2933" s="210" t="s">
        <v>249</v>
      </c>
      <c r="G2933" s="207"/>
      <c r="H2933" s="211" t="s">
        <v>20</v>
      </c>
      <c r="I2933" s="212"/>
      <c r="J2933" s="207"/>
      <c r="K2933" s="207"/>
      <c r="L2933" s="213"/>
      <c r="M2933" s="214"/>
      <c r="N2933" s="215"/>
      <c r="O2933" s="215"/>
      <c r="P2933" s="215"/>
      <c r="Q2933" s="215"/>
      <c r="R2933" s="215"/>
      <c r="S2933" s="215"/>
      <c r="T2933" s="216"/>
      <c r="AT2933" s="217" t="s">
        <v>247</v>
      </c>
      <c r="AU2933" s="217" t="s">
        <v>81</v>
      </c>
      <c r="AV2933" s="12" t="s">
        <v>22</v>
      </c>
      <c r="AW2933" s="12" t="s">
        <v>37</v>
      </c>
      <c r="AX2933" s="12" t="s">
        <v>73</v>
      </c>
      <c r="AY2933" s="217" t="s">
        <v>238</v>
      </c>
    </row>
    <row r="2934" spans="2:65" s="12" customFormat="1" ht="13.5">
      <c r="B2934" s="206"/>
      <c r="C2934" s="207"/>
      <c r="D2934" s="208" t="s">
        <v>247</v>
      </c>
      <c r="E2934" s="209" t="s">
        <v>20</v>
      </c>
      <c r="F2934" s="210" t="s">
        <v>2806</v>
      </c>
      <c r="G2934" s="207"/>
      <c r="H2934" s="211" t="s">
        <v>20</v>
      </c>
      <c r="I2934" s="212"/>
      <c r="J2934" s="207"/>
      <c r="K2934" s="207"/>
      <c r="L2934" s="213"/>
      <c r="M2934" s="214"/>
      <c r="N2934" s="215"/>
      <c r="O2934" s="215"/>
      <c r="P2934" s="215"/>
      <c r="Q2934" s="215"/>
      <c r="R2934" s="215"/>
      <c r="S2934" s="215"/>
      <c r="T2934" s="216"/>
      <c r="AT2934" s="217" t="s">
        <v>247</v>
      </c>
      <c r="AU2934" s="217" t="s">
        <v>81</v>
      </c>
      <c r="AV2934" s="12" t="s">
        <v>22</v>
      </c>
      <c r="AW2934" s="12" t="s">
        <v>37</v>
      </c>
      <c r="AX2934" s="12" t="s">
        <v>73</v>
      </c>
      <c r="AY2934" s="217" t="s">
        <v>238</v>
      </c>
    </row>
    <row r="2935" spans="2:65" s="12" customFormat="1" ht="13.5">
      <c r="B2935" s="206"/>
      <c r="C2935" s="207"/>
      <c r="D2935" s="208" t="s">
        <v>247</v>
      </c>
      <c r="E2935" s="209" t="s">
        <v>20</v>
      </c>
      <c r="F2935" s="210" t="s">
        <v>2807</v>
      </c>
      <c r="G2935" s="207"/>
      <c r="H2935" s="211" t="s">
        <v>20</v>
      </c>
      <c r="I2935" s="212"/>
      <c r="J2935" s="207"/>
      <c r="K2935" s="207"/>
      <c r="L2935" s="213"/>
      <c r="M2935" s="214"/>
      <c r="N2935" s="215"/>
      <c r="O2935" s="215"/>
      <c r="P2935" s="215"/>
      <c r="Q2935" s="215"/>
      <c r="R2935" s="215"/>
      <c r="S2935" s="215"/>
      <c r="T2935" s="216"/>
      <c r="AT2935" s="217" t="s">
        <v>247</v>
      </c>
      <c r="AU2935" s="217" t="s">
        <v>81</v>
      </c>
      <c r="AV2935" s="12" t="s">
        <v>22</v>
      </c>
      <c r="AW2935" s="12" t="s">
        <v>37</v>
      </c>
      <c r="AX2935" s="12" t="s">
        <v>73</v>
      </c>
      <c r="AY2935" s="217" t="s">
        <v>238</v>
      </c>
    </row>
    <row r="2936" spans="2:65" s="12" customFormat="1" ht="13.5">
      <c r="B2936" s="206"/>
      <c r="C2936" s="207"/>
      <c r="D2936" s="208" t="s">
        <v>247</v>
      </c>
      <c r="E2936" s="209" t="s">
        <v>20</v>
      </c>
      <c r="F2936" s="210" t="s">
        <v>291</v>
      </c>
      <c r="G2936" s="207"/>
      <c r="H2936" s="211" t="s">
        <v>20</v>
      </c>
      <c r="I2936" s="212"/>
      <c r="J2936" s="207"/>
      <c r="K2936" s="207"/>
      <c r="L2936" s="213"/>
      <c r="M2936" s="214"/>
      <c r="N2936" s="215"/>
      <c r="O2936" s="215"/>
      <c r="P2936" s="215"/>
      <c r="Q2936" s="215"/>
      <c r="R2936" s="215"/>
      <c r="S2936" s="215"/>
      <c r="T2936" s="216"/>
      <c r="AT2936" s="217" t="s">
        <v>247</v>
      </c>
      <c r="AU2936" s="217" t="s">
        <v>81</v>
      </c>
      <c r="AV2936" s="12" t="s">
        <v>22</v>
      </c>
      <c r="AW2936" s="12" t="s">
        <v>37</v>
      </c>
      <c r="AX2936" s="12" t="s">
        <v>73</v>
      </c>
      <c r="AY2936" s="217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2808</v>
      </c>
      <c r="G2937" s="219"/>
      <c r="H2937" s="232">
        <v>1440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2" customFormat="1" ht="13.5">
      <c r="B2938" s="206"/>
      <c r="C2938" s="207"/>
      <c r="D2938" s="208" t="s">
        <v>247</v>
      </c>
      <c r="E2938" s="209" t="s">
        <v>20</v>
      </c>
      <c r="F2938" s="210" t="s">
        <v>695</v>
      </c>
      <c r="G2938" s="207"/>
      <c r="H2938" s="211" t="s">
        <v>20</v>
      </c>
      <c r="I2938" s="212"/>
      <c r="J2938" s="207"/>
      <c r="K2938" s="207"/>
      <c r="L2938" s="213"/>
      <c r="M2938" s="214"/>
      <c r="N2938" s="215"/>
      <c r="O2938" s="215"/>
      <c r="P2938" s="215"/>
      <c r="Q2938" s="215"/>
      <c r="R2938" s="215"/>
      <c r="S2938" s="215"/>
      <c r="T2938" s="216"/>
      <c r="AT2938" s="217" t="s">
        <v>247</v>
      </c>
      <c r="AU2938" s="217" t="s">
        <v>81</v>
      </c>
      <c r="AV2938" s="12" t="s">
        <v>22</v>
      </c>
      <c r="AW2938" s="12" t="s">
        <v>37</v>
      </c>
      <c r="AX2938" s="12" t="s">
        <v>73</v>
      </c>
      <c r="AY2938" s="217" t="s">
        <v>238</v>
      </c>
    </row>
    <row r="2939" spans="2:65" s="13" customFormat="1" ht="13.5">
      <c r="B2939" s="218"/>
      <c r="C2939" s="219"/>
      <c r="D2939" s="208" t="s">
        <v>247</v>
      </c>
      <c r="E2939" s="230" t="s">
        <v>20</v>
      </c>
      <c r="F2939" s="231" t="s">
        <v>2809</v>
      </c>
      <c r="G2939" s="219"/>
      <c r="H2939" s="232">
        <v>90.46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2" customFormat="1" ht="13.5">
      <c r="B2940" s="206"/>
      <c r="C2940" s="207"/>
      <c r="D2940" s="208" t="s">
        <v>247</v>
      </c>
      <c r="E2940" s="209" t="s">
        <v>20</v>
      </c>
      <c r="F2940" s="210" t="s">
        <v>293</v>
      </c>
      <c r="G2940" s="207"/>
      <c r="H2940" s="211" t="s">
        <v>20</v>
      </c>
      <c r="I2940" s="212"/>
      <c r="J2940" s="207"/>
      <c r="K2940" s="207"/>
      <c r="L2940" s="213"/>
      <c r="M2940" s="214"/>
      <c r="N2940" s="215"/>
      <c r="O2940" s="215"/>
      <c r="P2940" s="215"/>
      <c r="Q2940" s="215"/>
      <c r="R2940" s="215"/>
      <c r="S2940" s="215"/>
      <c r="T2940" s="216"/>
      <c r="AT2940" s="217" t="s">
        <v>247</v>
      </c>
      <c r="AU2940" s="217" t="s">
        <v>81</v>
      </c>
      <c r="AV2940" s="12" t="s">
        <v>22</v>
      </c>
      <c r="AW2940" s="12" t="s">
        <v>37</v>
      </c>
      <c r="AX2940" s="12" t="s">
        <v>73</v>
      </c>
      <c r="AY2940" s="217" t="s">
        <v>238</v>
      </c>
    </row>
    <row r="2941" spans="2:65" s="13" customFormat="1" ht="13.5">
      <c r="B2941" s="218"/>
      <c r="C2941" s="219"/>
      <c r="D2941" s="220" t="s">
        <v>247</v>
      </c>
      <c r="E2941" s="221" t="s">
        <v>20</v>
      </c>
      <c r="F2941" s="222" t="s">
        <v>2810</v>
      </c>
      <c r="G2941" s="219"/>
      <c r="H2941" s="223">
        <v>44.524000000000001</v>
      </c>
      <c r="I2941" s="224"/>
      <c r="J2941" s="219"/>
      <c r="K2941" s="219"/>
      <c r="L2941" s="225"/>
      <c r="M2941" s="226"/>
      <c r="N2941" s="227"/>
      <c r="O2941" s="227"/>
      <c r="P2941" s="227"/>
      <c r="Q2941" s="227"/>
      <c r="R2941" s="227"/>
      <c r="S2941" s="227"/>
      <c r="T2941" s="228"/>
      <c r="AT2941" s="229" t="s">
        <v>247</v>
      </c>
      <c r="AU2941" s="229" t="s">
        <v>81</v>
      </c>
      <c r="AV2941" s="13" t="s">
        <v>81</v>
      </c>
      <c r="AW2941" s="13" t="s">
        <v>37</v>
      </c>
      <c r="AX2941" s="13" t="s">
        <v>73</v>
      </c>
      <c r="AY2941" s="229" t="s">
        <v>238</v>
      </c>
    </row>
    <row r="2942" spans="2:65" s="1" customFormat="1" ht="22.5" customHeight="1">
      <c r="B2942" s="35"/>
      <c r="C2942" s="194" t="s">
        <v>2811</v>
      </c>
      <c r="D2942" s="194" t="s">
        <v>240</v>
      </c>
      <c r="E2942" s="195" t="s">
        <v>2812</v>
      </c>
      <c r="F2942" s="196" t="s">
        <v>2813</v>
      </c>
      <c r="G2942" s="197" t="s">
        <v>375</v>
      </c>
      <c r="H2942" s="198">
        <v>247.404</v>
      </c>
      <c r="I2942" s="199"/>
      <c r="J2942" s="200">
        <f>ROUND(I2942*H2942,2)</f>
        <v>0</v>
      </c>
      <c r="K2942" s="196" t="s">
        <v>244</v>
      </c>
      <c r="L2942" s="55"/>
      <c r="M2942" s="201" t="s">
        <v>20</v>
      </c>
      <c r="N2942" s="202" t="s">
        <v>44</v>
      </c>
      <c r="O2942" s="36"/>
      <c r="P2942" s="203">
        <f>O2942*H2942</f>
        <v>0</v>
      </c>
      <c r="Q2942" s="203">
        <v>0</v>
      </c>
      <c r="R2942" s="203">
        <f>Q2942*H2942</f>
        <v>0</v>
      </c>
      <c r="S2942" s="203">
        <v>0</v>
      </c>
      <c r="T2942" s="204">
        <f>S2942*H2942</f>
        <v>0</v>
      </c>
      <c r="AR2942" s="18" t="s">
        <v>372</v>
      </c>
      <c r="AT2942" s="18" t="s">
        <v>240</v>
      </c>
      <c r="AU2942" s="18" t="s">
        <v>81</v>
      </c>
      <c r="AY2942" s="18" t="s">
        <v>238</v>
      </c>
      <c r="BE2942" s="205">
        <f>IF(N2942="základní",J2942,0)</f>
        <v>0</v>
      </c>
      <c r="BF2942" s="205">
        <f>IF(N2942="snížená",J2942,0)</f>
        <v>0</v>
      </c>
      <c r="BG2942" s="205">
        <f>IF(N2942="zákl. přenesená",J2942,0)</f>
        <v>0</v>
      </c>
      <c r="BH2942" s="205">
        <f>IF(N2942="sníž. přenesená",J2942,0)</f>
        <v>0</v>
      </c>
      <c r="BI2942" s="205">
        <f>IF(N2942="nulová",J2942,0)</f>
        <v>0</v>
      </c>
      <c r="BJ2942" s="18" t="s">
        <v>22</v>
      </c>
      <c r="BK2942" s="205">
        <f>ROUND(I2942*H2942,2)</f>
        <v>0</v>
      </c>
      <c r="BL2942" s="18" t="s">
        <v>372</v>
      </c>
      <c r="BM2942" s="18" t="s">
        <v>2814</v>
      </c>
    </row>
    <row r="2943" spans="2:65" s="12" customFormat="1" ht="27">
      <c r="B2943" s="206"/>
      <c r="C2943" s="207"/>
      <c r="D2943" s="208" t="s">
        <v>247</v>
      </c>
      <c r="E2943" s="209" t="s">
        <v>20</v>
      </c>
      <c r="F2943" s="210" t="s">
        <v>2334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249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65" s="12" customFormat="1" ht="13.5">
      <c r="B2945" s="206"/>
      <c r="C2945" s="207"/>
      <c r="D2945" s="208" t="s">
        <v>247</v>
      </c>
      <c r="E2945" s="209" t="s">
        <v>20</v>
      </c>
      <c r="F2945" s="210" t="s">
        <v>2815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65" s="12" customFormat="1" ht="13.5">
      <c r="B2946" s="206"/>
      <c r="C2946" s="207"/>
      <c r="D2946" s="208" t="s">
        <v>247</v>
      </c>
      <c r="E2946" s="209" t="s">
        <v>20</v>
      </c>
      <c r="F2946" s="210" t="s">
        <v>249</v>
      </c>
      <c r="G2946" s="207"/>
      <c r="H2946" s="211" t="s">
        <v>20</v>
      </c>
      <c r="I2946" s="212"/>
      <c r="J2946" s="207"/>
      <c r="K2946" s="207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247</v>
      </c>
      <c r="AU2946" s="217" t="s">
        <v>81</v>
      </c>
      <c r="AV2946" s="12" t="s">
        <v>22</v>
      </c>
      <c r="AW2946" s="12" t="s">
        <v>37</v>
      </c>
      <c r="AX2946" s="12" t="s">
        <v>73</v>
      </c>
      <c r="AY2946" s="217" t="s">
        <v>238</v>
      </c>
    </row>
    <row r="2947" spans="2:65" s="12" customFormat="1" ht="13.5">
      <c r="B2947" s="206"/>
      <c r="C2947" s="207"/>
      <c r="D2947" s="208" t="s">
        <v>247</v>
      </c>
      <c r="E2947" s="209" t="s">
        <v>20</v>
      </c>
      <c r="F2947" s="210" t="s">
        <v>2816</v>
      </c>
      <c r="G2947" s="207"/>
      <c r="H2947" s="211" t="s">
        <v>20</v>
      </c>
      <c r="I2947" s="212"/>
      <c r="J2947" s="207"/>
      <c r="K2947" s="207"/>
      <c r="L2947" s="213"/>
      <c r="M2947" s="214"/>
      <c r="N2947" s="215"/>
      <c r="O2947" s="215"/>
      <c r="P2947" s="215"/>
      <c r="Q2947" s="215"/>
      <c r="R2947" s="215"/>
      <c r="S2947" s="215"/>
      <c r="T2947" s="216"/>
      <c r="AT2947" s="217" t="s">
        <v>247</v>
      </c>
      <c r="AU2947" s="217" t="s">
        <v>81</v>
      </c>
      <c r="AV2947" s="12" t="s">
        <v>22</v>
      </c>
      <c r="AW2947" s="12" t="s">
        <v>37</v>
      </c>
      <c r="AX2947" s="12" t="s">
        <v>73</v>
      </c>
      <c r="AY2947" s="217" t="s">
        <v>238</v>
      </c>
    </row>
    <row r="2948" spans="2:65" s="12" customFormat="1" ht="13.5">
      <c r="B2948" s="206"/>
      <c r="C2948" s="207"/>
      <c r="D2948" s="208" t="s">
        <v>247</v>
      </c>
      <c r="E2948" s="209" t="s">
        <v>20</v>
      </c>
      <c r="F2948" s="210" t="s">
        <v>291</v>
      </c>
      <c r="G2948" s="207"/>
      <c r="H2948" s="211" t="s">
        <v>20</v>
      </c>
      <c r="I2948" s="212"/>
      <c r="J2948" s="207"/>
      <c r="K2948" s="207"/>
      <c r="L2948" s="213"/>
      <c r="M2948" s="214"/>
      <c r="N2948" s="215"/>
      <c r="O2948" s="215"/>
      <c r="P2948" s="215"/>
      <c r="Q2948" s="215"/>
      <c r="R2948" s="215"/>
      <c r="S2948" s="215"/>
      <c r="T2948" s="216"/>
      <c r="AT2948" s="217" t="s">
        <v>247</v>
      </c>
      <c r="AU2948" s="217" t="s">
        <v>81</v>
      </c>
      <c r="AV2948" s="12" t="s">
        <v>22</v>
      </c>
      <c r="AW2948" s="12" t="s">
        <v>37</v>
      </c>
      <c r="AX2948" s="12" t="s">
        <v>73</v>
      </c>
      <c r="AY2948" s="217" t="s">
        <v>238</v>
      </c>
    </row>
    <row r="2949" spans="2:65" s="13" customFormat="1" ht="13.5">
      <c r="B2949" s="218"/>
      <c r="C2949" s="219"/>
      <c r="D2949" s="208" t="s">
        <v>247</v>
      </c>
      <c r="E2949" s="230" t="s">
        <v>20</v>
      </c>
      <c r="F2949" s="231" t="s">
        <v>2817</v>
      </c>
      <c r="G2949" s="219"/>
      <c r="H2949" s="232">
        <v>189.12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65" s="12" customFormat="1" ht="13.5">
      <c r="B2950" s="206"/>
      <c r="C2950" s="207"/>
      <c r="D2950" s="208" t="s">
        <v>247</v>
      </c>
      <c r="E2950" s="209" t="s">
        <v>20</v>
      </c>
      <c r="F2950" s="210" t="s">
        <v>695</v>
      </c>
      <c r="G2950" s="207"/>
      <c r="H2950" s="211" t="s">
        <v>20</v>
      </c>
      <c r="I2950" s="212"/>
      <c r="J2950" s="207"/>
      <c r="K2950" s="207"/>
      <c r="L2950" s="213"/>
      <c r="M2950" s="214"/>
      <c r="N2950" s="215"/>
      <c r="O2950" s="215"/>
      <c r="P2950" s="215"/>
      <c r="Q2950" s="215"/>
      <c r="R2950" s="215"/>
      <c r="S2950" s="215"/>
      <c r="T2950" s="216"/>
      <c r="AT2950" s="217" t="s">
        <v>247</v>
      </c>
      <c r="AU2950" s="217" t="s">
        <v>81</v>
      </c>
      <c r="AV2950" s="12" t="s">
        <v>22</v>
      </c>
      <c r="AW2950" s="12" t="s">
        <v>37</v>
      </c>
      <c r="AX2950" s="12" t="s">
        <v>73</v>
      </c>
      <c r="AY2950" s="217" t="s">
        <v>238</v>
      </c>
    </row>
    <row r="2951" spans="2:65" s="13" customFormat="1" ht="13.5">
      <c r="B2951" s="218"/>
      <c r="C2951" s="219"/>
      <c r="D2951" s="208" t="s">
        <v>247</v>
      </c>
      <c r="E2951" s="230" t="s">
        <v>20</v>
      </c>
      <c r="F2951" s="231" t="s">
        <v>2818</v>
      </c>
      <c r="G2951" s="219"/>
      <c r="H2951" s="232">
        <v>35.1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65" s="12" customFormat="1" ht="13.5">
      <c r="B2952" s="206"/>
      <c r="C2952" s="207"/>
      <c r="D2952" s="208" t="s">
        <v>247</v>
      </c>
      <c r="E2952" s="209" t="s">
        <v>20</v>
      </c>
      <c r="F2952" s="210" t="s">
        <v>293</v>
      </c>
      <c r="G2952" s="207"/>
      <c r="H2952" s="211" t="s">
        <v>20</v>
      </c>
      <c r="I2952" s="212"/>
      <c r="J2952" s="207"/>
      <c r="K2952" s="207"/>
      <c r="L2952" s="213"/>
      <c r="M2952" s="214"/>
      <c r="N2952" s="215"/>
      <c r="O2952" s="215"/>
      <c r="P2952" s="215"/>
      <c r="Q2952" s="215"/>
      <c r="R2952" s="215"/>
      <c r="S2952" s="215"/>
      <c r="T2952" s="216"/>
      <c r="AT2952" s="217" t="s">
        <v>247</v>
      </c>
      <c r="AU2952" s="217" t="s">
        <v>81</v>
      </c>
      <c r="AV2952" s="12" t="s">
        <v>22</v>
      </c>
      <c r="AW2952" s="12" t="s">
        <v>37</v>
      </c>
      <c r="AX2952" s="12" t="s">
        <v>73</v>
      </c>
      <c r="AY2952" s="217" t="s">
        <v>238</v>
      </c>
    </row>
    <row r="2953" spans="2:65" s="13" customFormat="1" ht="13.5">
      <c r="B2953" s="218"/>
      <c r="C2953" s="219"/>
      <c r="D2953" s="220" t="s">
        <v>247</v>
      </c>
      <c r="E2953" s="221" t="s">
        <v>20</v>
      </c>
      <c r="F2953" s="222" t="s">
        <v>2819</v>
      </c>
      <c r="G2953" s="219"/>
      <c r="H2953" s="223">
        <v>23.184000000000001</v>
      </c>
      <c r="I2953" s="224"/>
      <c r="J2953" s="219"/>
      <c r="K2953" s="219"/>
      <c r="L2953" s="225"/>
      <c r="M2953" s="226"/>
      <c r="N2953" s="227"/>
      <c r="O2953" s="227"/>
      <c r="P2953" s="227"/>
      <c r="Q2953" s="227"/>
      <c r="R2953" s="227"/>
      <c r="S2953" s="227"/>
      <c r="T2953" s="228"/>
      <c r="AT2953" s="229" t="s">
        <v>247</v>
      </c>
      <c r="AU2953" s="229" t="s">
        <v>81</v>
      </c>
      <c r="AV2953" s="13" t="s">
        <v>81</v>
      </c>
      <c r="AW2953" s="13" t="s">
        <v>37</v>
      </c>
      <c r="AX2953" s="13" t="s">
        <v>73</v>
      </c>
      <c r="AY2953" s="229" t="s">
        <v>238</v>
      </c>
    </row>
    <row r="2954" spans="2:65" s="1" customFormat="1" ht="22.5" customHeight="1">
      <c r="B2954" s="35"/>
      <c r="C2954" s="233" t="s">
        <v>2820</v>
      </c>
      <c r="D2954" s="233" t="s">
        <v>478</v>
      </c>
      <c r="E2954" s="234" t="s">
        <v>2658</v>
      </c>
      <c r="F2954" s="235" t="s">
        <v>2659</v>
      </c>
      <c r="G2954" s="236" t="s">
        <v>444</v>
      </c>
      <c r="H2954" s="237">
        <v>0.55900000000000005</v>
      </c>
      <c r="I2954" s="238"/>
      <c r="J2954" s="239">
        <f>ROUND(I2954*H2954,2)</f>
        <v>0</v>
      </c>
      <c r="K2954" s="235" t="s">
        <v>244</v>
      </c>
      <c r="L2954" s="240"/>
      <c r="M2954" s="241" t="s">
        <v>20</v>
      </c>
      <c r="N2954" s="242" t="s">
        <v>44</v>
      </c>
      <c r="O2954" s="36"/>
      <c r="P2954" s="203">
        <f>O2954*H2954</f>
        <v>0</v>
      </c>
      <c r="Q2954" s="203">
        <v>1</v>
      </c>
      <c r="R2954" s="203">
        <f>Q2954*H2954</f>
        <v>0.55900000000000005</v>
      </c>
      <c r="S2954" s="203">
        <v>0</v>
      </c>
      <c r="T2954" s="204">
        <f>S2954*H2954</f>
        <v>0</v>
      </c>
      <c r="AR2954" s="18" t="s">
        <v>500</v>
      </c>
      <c r="AT2954" s="18" t="s">
        <v>478</v>
      </c>
      <c r="AU2954" s="18" t="s">
        <v>81</v>
      </c>
      <c r="AY2954" s="18" t="s">
        <v>238</v>
      </c>
      <c r="BE2954" s="205">
        <f>IF(N2954="základní",J2954,0)</f>
        <v>0</v>
      </c>
      <c r="BF2954" s="205">
        <f>IF(N2954="snížená",J2954,0)</f>
        <v>0</v>
      </c>
      <c r="BG2954" s="205">
        <f>IF(N2954="zákl. přenesená",J2954,0)</f>
        <v>0</v>
      </c>
      <c r="BH2954" s="205">
        <f>IF(N2954="sníž. přenesená",J2954,0)</f>
        <v>0</v>
      </c>
      <c r="BI2954" s="205">
        <f>IF(N2954="nulová",J2954,0)</f>
        <v>0</v>
      </c>
      <c r="BJ2954" s="18" t="s">
        <v>22</v>
      </c>
      <c r="BK2954" s="205">
        <f>ROUND(I2954*H2954,2)</f>
        <v>0</v>
      </c>
      <c r="BL2954" s="18" t="s">
        <v>372</v>
      </c>
      <c r="BM2954" s="18" t="s">
        <v>2821</v>
      </c>
    </row>
    <row r="2955" spans="2:65" s="12" customFormat="1" ht="27">
      <c r="B2955" s="206"/>
      <c r="C2955" s="207"/>
      <c r="D2955" s="208" t="s">
        <v>247</v>
      </c>
      <c r="E2955" s="209" t="s">
        <v>20</v>
      </c>
      <c r="F2955" s="210" t="s">
        <v>2334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65" s="12" customFormat="1" ht="13.5">
      <c r="B2956" s="206"/>
      <c r="C2956" s="207"/>
      <c r="D2956" s="208" t="s">
        <v>247</v>
      </c>
      <c r="E2956" s="209" t="s">
        <v>20</v>
      </c>
      <c r="F2956" s="210" t="s">
        <v>249</v>
      </c>
      <c r="G2956" s="207"/>
      <c r="H2956" s="211" t="s">
        <v>20</v>
      </c>
      <c r="I2956" s="212"/>
      <c r="J2956" s="207"/>
      <c r="K2956" s="207"/>
      <c r="L2956" s="213"/>
      <c r="M2956" s="214"/>
      <c r="N2956" s="215"/>
      <c r="O2956" s="215"/>
      <c r="P2956" s="215"/>
      <c r="Q2956" s="215"/>
      <c r="R2956" s="215"/>
      <c r="S2956" s="215"/>
      <c r="T2956" s="216"/>
      <c r="AT2956" s="217" t="s">
        <v>247</v>
      </c>
      <c r="AU2956" s="217" t="s">
        <v>81</v>
      </c>
      <c r="AV2956" s="12" t="s">
        <v>22</v>
      </c>
      <c r="AW2956" s="12" t="s">
        <v>37</v>
      </c>
      <c r="AX2956" s="12" t="s">
        <v>73</v>
      </c>
      <c r="AY2956" s="217" t="s">
        <v>238</v>
      </c>
    </row>
    <row r="2957" spans="2:65" s="12" customFormat="1" ht="13.5">
      <c r="B2957" s="206"/>
      <c r="C2957" s="207"/>
      <c r="D2957" s="208" t="s">
        <v>247</v>
      </c>
      <c r="E2957" s="209" t="s">
        <v>20</v>
      </c>
      <c r="F2957" s="210" t="s">
        <v>2822</v>
      </c>
      <c r="G2957" s="207"/>
      <c r="H2957" s="211" t="s">
        <v>20</v>
      </c>
      <c r="I2957" s="212"/>
      <c r="J2957" s="207"/>
      <c r="K2957" s="207"/>
      <c r="L2957" s="213"/>
      <c r="M2957" s="214"/>
      <c r="N2957" s="215"/>
      <c r="O2957" s="215"/>
      <c r="P2957" s="215"/>
      <c r="Q2957" s="215"/>
      <c r="R2957" s="215"/>
      <c r="S2957" s="215"/>
      <c r="T2957" s="216"/>
      <c r="AT2957" s="217" t="s">
        <v>247</v>
      </c>
      <c r="AU2957" s="217" t="s">
        <v>81</v>
      </c>
      <c r="AV2957" s="12" t="s">
        <v>22</v>
      </c>
      <c r="AW2957" s="12" t="s">
        <v>37</v>
      </c>
      <c r="AX2957" s="12" t="s">
        <v>73</v>
      </c>
      <c r="AY2957" s="217" t="s">
        <v>238</v>
      </c>
    </row>
    <row r="2958" spans="2:65" s="13" customFormat="1" ht="13.5">
      <c r="B2958" s="218"/>
      <c r="C2958" s="219"/>
      <c r="D2958" s="220" t="s">
        <v>247</v>
      </c>
      <c r="E2958" s="221" t="s">
        <v>20</v>
      </c>
      <c r="F2958" s="222" t="s">
        <v>2823</v>
      </c>
      <c r="G2958" s="219"/>
      <c r="H2958" s="223">
        <v>0.55900000000000005</v>
      </c>
      <c r="I2958" s="224"/>
      <c r="J2958" s="219"/>
      <c r="K2958" s="219"/>
      <c r="L2958" s="225"/>
      <c r="M2958" s="226"/>
      <c r="N2958" s="227"/>
      <c r="O2958" s="227"/>
      <c r="P2958" s="227"/>
      <c r="Q2958" s="227"/>
      <c r="R2958" s="227"/>
      <c r="S2958" s="227"/>
      <c r="T2958" s="228"/>
      <c r="AT2958" s="229" t="s">
        <v>247</v>
      </c>
      <c r="AU2958" s="229" t="s">
        <v>81</v>
      </c>
      <c r="AV2958" s="13" t="s">
        <v>81</v>
      </c>
      <c r="AW2958" s="13" t="s">
        <v>37</v>
      </c>
      <c r="AX2958" s="13" t="s">
        <v>73</v>
      </c>
      <c r="AY2958" s="229" t="s">
        <v>238</v>
      </c>
    </row>
    <row r="2959" spans="2:65" s="1" customFormat="1" ht="22.5" customHeight="1">
      <c r="B2959" s="35"/>
      <c r="C2959" s="194" t="s">
        <v>2824</v>
      </c>
      <c r="D2959" s="194" t="s">
        <v>240</v>
      </c>
      <c r="E2959" s="195" t="s">
        <v>2825</v>
      </c>
      <c r="F2959" s="196" t="s">
        <v>2826</v>
      </c>
      <c r="G2959" s="197" t="s">
        <v>375</v>
      </c>
      <c r="H2959" s="198">
        <v>1549.01</v>
      </c>
      <c r="I2959" s="199"/>
      <c r="J2959" s="200">
        <f>ROUND(I2959*H2959,2)</f>
        <v>0</v>
      </c>
      <c r="K2959" s="196" t="s">
        <v>244</v>
      </c>
      <c r="L2959" s="55"/>
      <c r="M2959" s="201" t="s">
        <v>20</v>
      </c>
      <c r="N2959" s="202" t="s">
        <v>44</v>
      </c>
      <c r="O2959" s="36"/>
      <c r="P2959" s="203">
        <f>O2959*H2959</f>
        <v>0</v>
      </c>
      <c r="Q2959" s="203">
        <v>0</v>
      </c>
      <c r="R2959" s="203">
        <f>Q2959*H2959</f>
        <v>0</v>
      </c>
      <c r="S2959" s="203">
        <v>0</v>
      </c>
      <c r="T2959" s="204">
        <f>S2959*H2959</f>
        <v>0</v>
      </c>
      <c r="AR2959" s="18" t="s">
        <v>372</v>
      </c>
      <c r="AT2959" s="18" t="s">
        <v>240</v>
      </c>
      <c r="AU2959" s="18" t="s">
        <v>81</v>
      </c>
      <c r="AY2959" s="18" t="s">
        <v>238</v>
      </c>
      <c r="BE2959" s="205">
        <f>IF(N2959="základní",J2959,0)</f>
        <v>0</v>
      </c>
      <c r="BF2959" s="205">
        <f>IF(N2959="snížená",J2959,0)</f>
        <v>0</v>
      </c>
      <c r="BG2959" s="205">
        <f>IF(N2959="zákl. přenesená",J2959,0)</f>
        <v>0</v>
      </c>
      <c r="BH2959" s="205">
        <f>IF(N2959="sníž. přenesená",J2959,0)</f>
        <v>0</v>
      </c>
      <c r="BI2959" s="205">
        <f>IF(N2959="nulová",J2959,0)</f>
        <v>0</v>
      </c>
      <c r="BJ2959" s="18" t="s">
        <v>22</v>
      </c>
      <c r="BK2959" s="205">
        <f>ROUND(I2959*H2959,2)</f>
        <v>0</v>
      </c>
      <c r="BL2959" s="18" t="s">
        <v>372</v>
      </c>
      <c r="BM2959" s="18" t="s">
        <v>2827</v>
      </c>
    </row>
    <row r="2960" spans="2:65" s="12" customFormat="1" ht="27">
      <c r="B2960" s="206"/>
      <c r="C2960" s="207"/>
      <c r="D2960" s="208" t="s">
        <v>247</v>
      </c>
      <c r="E2960" s="209" t="s">
        <v>20</v>
      </c>
      <c r="F2960" s="210" t="s">
        <v>2334</v>
      </c>
      <c r="G2960" s="207"/>
      <c r="H2960" s="211" t="s">
        <v>20</v>
      </c>
      <c r="I2960" s="212"/>
      <c r="J2960" s="207"/>
      <c r="K2960" s="207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247</v>
      </c>
      <c r="AU2960" s="217" t="s">
        <v>81</v>
      </c>
      <c r="AV2960" s="12" t="s">
        <v>22</v>
      </c>
      <c r="AW2960" s="12" t="s">
        <v>37</v>
      </c>
      <c r="AX2960" s="12" t="s">
        <v>73</v>
      </c>
      <c r="AY2960" s="217" t="s">
        <v>238</v>
      </c>
    </row>
    <row r="2961" spans="2:65" s="12" customFormat="1" ht="13.5">
      <c r="B2961" s="206"/>
      <c r="C2961" s="207"/>
      <c r="D2961" s="208" t="s">
        <v>247</v>
      </c>
      <c r="E2961" s="209" t="s">
        <v>20</v>
      </c>
      <c r="F2961" s="210" t="s">
        <v>249</v>
      </c>
      <c r="G2961" s="207"/>
      <c r="H2961" s="211" t="s">
        <v>20</v>
      </c>
      <c r="I2961" s="212"/>
      <c r="J2961" s="207"/>
      <c r="K2961" s="207"/>
      <c r="L2961" s="213"/>
      <c r="M2961" s="214"/>
      <c r="N2961" s="215"/>
      <c r="O2961" s="215"/>
      <c r="P2961" s="215"/>
      <c r="Q2961" s="215"/>
      <c r="R2961" s="215"/>
      <c r="S2961" s="215"/>
      <c r="T2961" s="216"/>
      <c r="AT2961" s="217" t="s">
        <v>247</v>
      </c>
      <c r="AU2961" s="217" t="s">
        <v>81</v>
      </c>
      <c r="AV2961" s="12" t="s">
        <v>22</v>
      </c>
      <c r="AW2961" s="12" t="s">
        <v>37</v>
      </c>
      <c r="AX2961" s="12" t="s">
        <v>73</v>
      </c>
      <c r="AY2961" s="217" t="s">
        <v>238</v>
      </c>
    </row>
    <row r="2962" spans="2:65" s="12" customFormat="1" ht="13.5">
      <c r="B2962" s="206"/>
      <c r="C2962" s="207"/>
      <c r="D2962" s="208" t="s">
        <v>247</v>
      </c>
      <c r="E2962" s="209" t="s">
        <v>20</v>
      </c>
      <c r="F2962" s="210" t="s">
        <v>2828</v>
      </c>
      <c r="G2962" s="207"/>
      <c r="H2962" s="211" t="s">
        <v>20</v>
      </c>
      <c r="I2962" s="212"/>
      <c r="J2962" s="207"/>
      <c r="K2962" s="207"/>
      <c r="L2962" s="213"/>
      <c r="M2962" s="214"/>
      <c r="N2962" s="215"/>
      <c r="O2962" s="215"/>
      <c r="P2962" s="215"/>
      <c r="Q2962" s="215"/>
      <c r="R2962" s="215"/>
      <c r="S2962" s="215"/>
      <c r="T2962" s="216"/>
      <c r="AT2962" s="217" t="s">
        <v>247</v>
      </c>
      <c r="AU2962" s="217" t="s">
        <v>81</v>
      </c>
      <c r="AV2962" s="12" t="s">
        <v>22</v>
      </c>
      <c r="AW2962" s="12" t="s">
        <v>37</v>
      </c>
      <c r="AX2962" s="12" t="s">
        <v>73</v>
      </c>
      <c r="AY2962" s="217" t="s">
        <v>238</v>
      </c>
    </row>
    <row r="2963" spans="2:65" s="12" customFormat="1" ht="13.5">
      <c r="B2963" s="206"/>
      <c r="C2963" s="207"/>
      <c r="D2963" s="208" t="s">
        <v>247</v>
      </c>
      <c r="E2963" s="209" t="s">
        <v>20</v>
      </c>
      <c r="F2963" s="210" t="s">
        <v>2829</v>
      </c>
      <c r="G2963" s="207"/>
      <c r="H2963" s="211" t="s">
        <v>20</v>
      </c>
      <c r="I2963" s="212"/>
      <c r="J2963" s="207"/>
      <c r="K2963" s="207"/>
      <c r="L2963" s="213"/>
      <c r="M2963" s="214"/>
      <c r="N2963" s="215"/>
      <c r="O2963" s="215"/>
      <c r="P2963" s="215"/>
      <c r="Q2963" s="215"/>
      <c r="R2963" s="215"/>
      <c r="S2963" s="215"/>
      <c r="T2963" s="216"/>
      <c r="AT2963" s="217" t="s">
        <v>247</v>
      </c>
      <c r="AU2963" s="217" t="s">
        <v>81</v>
      </c>
      <c r="AV2963" s="12" t="s">
        <v>22</v>
      </c>
      <c r="AW2963" s="12" t="s">
        <v>37</v>
      </c>
      <c r="AX2963" s="12" t="s">
        <v>73</v>
      </c>
      <c r="AY2963" s="217" t="s">
        <v>238</v>
      </c>
    </row>
    <row r="2964" spans="2:65" s="12" customFormat="1" ht="13.5">
      <c r="B2964" s="206"/>
      <c r="C2964" s="207"/>
      <c r="D2964" s="208" t="s">
        <v>247</v>
      </c>
      <c r="E2964" s="209" t="s">
        <v>20</v>
      </c>
      <c r="F2964" s="210" t="s">
        <v>2830</v>
      </c>
      <c r="G2964" s="207"/>
      <c r="H2964" s="211" t="s">
        <v>20</v>
      </c>
      <c r="I2964" s="212"/>
      <c r="J2964" s="207"/>
      <c r="K2964" s="207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247</v>
      </c>
      <c r="AU2964" s="217" t="s">
        <v>81</v>
      </c>
      <c r="AV2964" s="12" t="s">
        <v>22</v>
      </c>
      <c r="AW2964" s="12" t="s">
        <v>37</v>
      </c>
      <c r="AX2964" s="12" t="s">
        <v>73</v>
      </c>
      <c r="AY2964" s="217" t="s">
        <v>238</v>
      </c>
    </row>
    <row r="2965" spans="2:65" s="12" customFormat="1" ht="13.5">
      <c r="B2965" s="206"/>
      <c r="C2965" s="207"/>
      <c r="D2965" s="208" t="s">
        <v>247</v>
      </c>
      <c r="E2965" s="209" t="s">
        <v>20</v>
      </c>
      <c r="F2965" s="210" t="s">
        <v>249</v>
      </c>
      <c r="G2965" s="207"/>
      <c r="H2965" s="211" t="s">
        <v>20</v>
      </c>
      <c r="I2965" s="212"/>
      <c r="J2965" s="207"/>
      <c r="K2965" s="207"/>
      <c r="L2965" s="213"/>
      <c r="M2965" s="214"/>
      <c r="N2965" s="215"/>
      <c r="O2965" s="215"/>
      <c r="P2965" s="215"/>
      <c r="Q2965" s="215"/>
      <c r="R2965" s="215"/>
      <c r="S2965" s="215"/>
      <c r="T2965" s="216"/>
      <c r="AT2965" s="217" t="s">
        <v>247</v>
      </c>
      <c r="AU2965" s="217" t="s">
        <v>81</v>
      </c>
      <c r="AV2965" s="12" t="s">
        <v>22</v>
      </c>
      <c r="AW2965" s="12" t="s">
        <v>37</v>
      </c>
      <c r="AX2965" s="12" t="s">
        <v>73</v>
      </c>
      <c r="AY2965" s="217" t="s">
        <v>238</v>
      </c>
    </row>
    <row r="2966" spans="2:65" s="12" customFormat="1" ht="13.5">
      <c r="B2966" s="206"/>
      <c r="C2966" s="207"/>
      <c r="D2966" s="208" t="s">
        <v>247</v>
      </c>
      <c r="E2966" s="209" t="s">
        <v>20</v>
      </c>
      <c r="F2966" s="210" t="s">
        <v>291</v>
      </c>
      <c r="G2966" s="207"/>
      <c r="H2966" s="211" t="s">
        <v>20</v>
      </c>
      <c r="I2966" s="212"/>
      <c r="J2966" s="207"/>
      <c r="K2966" s="207"/>
      <c r="L2966" s="213"/>
      <c r="M2966" s="214"/>
      <c r="N2966" s="215"/>
      <c r="O2966" s="215"/>
      <c r="P2966" s="215"/>
      <c r="Q2966" s="215"/>
      <c r="R2966" s="215"/>
      <c r="S2966" s="215"/>
      <c r="T2966" s="216"/>
      <c r="AT2966" s="217" t="s">
        <v>247</v>
      </c>
      <c r="AU2966" s="217" t="s">
        <v>81</v>
      </c>
      <c r="AV2966" s="12" t="s">
        <v>22</v>
      </c>
      <c r="AW2966" s="12" t="s">
        <v>37</v>
      </c>
      <c r="AX2966" s="12" t="s">
        <v>73</v>
      </c>
      <c r="AY2966" s="217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2831</v>
      </c>
      <c r="G2967" s="219"/>
      <c r="H2967" s="232">
        <v>1424.28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2" customFormat="1" ht="13.5">
      <c r="B2968" s="206"/>
      <c r="C2968" s="207"/>
      <c r="D2968" s="208" t="s">
        <v>247</v>
      </c>
      <c r="E2968" s="209" t="s">
        <v>20</v>
      </c>
      <c r="F2968" s="210" t="s">
        <v>695</v>
      </c>
      <c r="G2968" s="207"/>
      <c r="H2968" s="211" t="s">
        <v>20</v>
      </c>
      <c r="I2968" s="212"/>
      <c r="J2968" s="207"/>
      <c r="K2968" s="207"/>
      <c r="L2968" s="213"/>
      <c r="M2968" s="214"/>
      <c r="N2968" s="215"/>
      <c r="O2968" s="215"/>
      <c r="P2968" s="215"/>
      <c r="Q2968" s="215"/>
      <c r="R2968" s="215"/>
      <c r="S2968" s="215"/>
      <c r="T2968" s="216"/>
      <c r="AT2968" s="217" t="s">
        <v>247</v>
      </c>
      <c r="AU2968" s="217" t="s">
        <v>81</v>
      </c>
      <c r="AV2968" s="12" t="s">
        <v>22</v>
      </c>
      <c r="AW2968" s="12" t="s">
        <v>37</v>
      </c>
      <c r="AX2968" s="12" t="s">
        <v>73</v>
      </c>
      <c r="AY2968" s="217" t="s">
        <v>238</v>
      </c>
    </row>
    <row r="2969" spans="2:65" s="13" customFormat="1" ht="13.5">
      <c r="B2969" s="218"/>
      <c r="C2969" s="219"/>
      <c r="D2969" s="208" t="s">
        <v>247</v>
      </c>
      <c r="E2969" s="230" t="s">
        <v>20</v>
      </c>
      <c r="F2969" s="231" t="s">
        <v>2832</v>
      </c>
      <c r="G2969" s="219"/>
      <c r="H2969" s="232">
        <v>83.53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2" customFormat="1" ht="13.5">
      <c r="B2970" s="206"/>
      <c r="C2970" s="207"/>
      <c r="D2970" s="208" t="s">
        <v>247</v>
      </c>
      <c r="E2970" s="209" t="s">
        <v>20</v>
      </c>
      <c r="F2970" s="210" t="s">
        <v>2833</v>
      </c>
      <c r="G2970" s="207"/>
      <c r="H2970" s="211" t="s">
        <v>20</v>
      </c>
      <c r="I2970" s="212"/>
      <c r="J2970" s="207"/>
      <c r="K2970" s="207"/>
      <c r="L2970" s="213"/>
      <c r="M2970" s="214"/>
      <c r="N2970" s="215"/>
      <c r="O2970" s="215"/>
      <c r="P2970" s="215"/>
      <c r="Q2970" s="215"/>
      <c r="R2970" s="215"/>
      <c r="S2970" s="215"/>
      <c r="T2970" s="216"/>
      <c r="AT2970" s="217" t="s">
        <v>247</v>
      </c>
      <c r="AU2970" s="217" t="s">
        <v>81</v>
      </c>
      <c r="AV2970" s="12" t="s">
        <v>22</v>
      </c>
      <c r="AW2970" s="12" t="s">
        <v>37</v>
      </c>
      <c r="AX2970" s="12" t="s">
        <v>73</v>
      </c>
      <c r="AY2970" s="217" t="s">
        <v>238</v>
      </c>
    </row>
    <row r="2971" spans="2:65" s="13" customFormat="1" ht="13.5">
      <c r="B2971" s="218"/>
      <c r="C2971" s="219"/>
      <c r="D2971" s="220" t="s">
        <v>247</v>
      </c>
      <c r="E2971" s="221" t="s">
        <v>20</v>
      </c>
      <c r="F2971" s="222" t="s">
        <v>2834</v>
      </c>
      <c r="G2971" s="219"/>
      <c r="H2971" s="223">
        <v>41.2</v>
      </c>
      <c r="I2971" s="224"/>
      <c r="J2971" s="219"/>
      <c r="K2971" s="219"/>
      <c r="L2971" s="225"/>
      <c r="M2971" s="226"/>
      <c r="N2971" s="227"/>
      <c r="O2971" s="227"/>
      <c r="P2971" s="227"/>
      <c r="Q2971" s="227"/>
      <c r="R2971" s="227"/>
      <c r="S2971" s="227"/>
      <c r="T2971" s="228"/>
      <c r="AT2971" s="229" t="s">
        <v>247</v>
      </c>
      <c r="AU2971" s="229" t="s">
        <v>81</v>
      </c>
      <c r="AV2971" s="13" t="s">
        <v>81</v>
      </c>
      <c r="AW2971" s="13" t="s">
        <v>37</v>
      </c>
      <c r="AX2971" s="13" t="s">
        <v>73</v>
      </c>
      <c r="AY2971" s="229" t="s">
        <v>238</v>
      </c>
    </row>
    <row r="2972" spans="2:65" s="1" customFormat="1" ht="31.5" customHeight="1">
      <c r="B2972" s="35"/>
      <c r="C2972" s="194" t="s">
        <v>2835</v>
      </c>
      <c r="D2972" s="194" t="s">
        <v>240</v>
      </c>
      <c r="E2972" s="195" t="s">
        <v>2836</v>
      </c>
      <c r="F2972" s="196" t="s">
        <v>2837</v>
      </c>
      <c r="G2972" s="197" t="s">
        <v>375</v>
      </c>
      <c r="H2972" s="198">
        <v>243.66300000000001</v>
      </c>
      <c r="I2972" s="199"/>
      <c r="J2972" s="200">
        <f>ROUND(I2972*H2972,2)</f>
        <v>0</v>
      </c>
      <c r="K2972" s="196" t="s">
        <v>244</v>
      </c>
      <c r="L2972" s="55"/>
      <c r="M2972" s="201" t="s">
        <v>20</v>
      </c>
      <c r="N2972" s="202" t="s">
        <v>44</v>
      </c>
      <c r="O2972" s="36"/>
      <c r="P2972" s="203">
        <f>O2972*H2972</f>
        <v>0</v>
      </c>
      <c r="Q2972" s="203">
        <v>0</v>
      </c>
      <c r="R2972" s="203">
        <f>Q2972*H2972</f>
        <v>0</v>
      </c>
      <c r="S2972" s="203">
        <v>0</v>
      </c>
      <c r="T2972" s="204">
        <f>S2972*H2972</f>
        <v>0</v>
      </c>
      <c r="AR2972" s="18" t="s">
        <v>372</v>
      </c>
      <c r="AT2972" s="18" t="s">
        <v>240</v>
      </c>
      <c r="AU2972" s="18" t="s">
        <v>81</v>
      </c>
      <c r="AY2972" s="18" t="s">
        <v>238</v>
      </c>
      <c r="BE2972" s="205">
        <f>IF(N2972="základní",J2972,0)</f>
        <v>0</v>
      </c>
      <c r="BF2972" s="205">
        <f>IF(N2972="snížená",J2972,0)</f>
        <v>0</v>
      </c>
      <c r="BG2972" s="205">
        <f>IF(N2972="zákl. přenesená",J2972,0)</f>
        <v>0</v>
      </c>
      <c r="BH2972" s="205">
        <f>IF(N2972="sníž. přenesená",J2972,0)</f>
        <v>0</v>
      </c>
      <c r="BI2972" s="205">
        <f>IF(N2972="nulová",J2972,0)</f>
        <v>0</v>
      </c>
      <c r="BJ2972" s="18" t="s">
        <v>22</v>
      </c>
      <c r="BK2972" s="205">
        <f>ROUND(I2972*H2972,2)</f>
        <v>0</v>
      </c>
      <c r="BL2972" s="18" t="s">
        <v>372</v>
      </c>
      <c r="BM2972" s="18" t="s">
        <v>2838</v>
      </c>
    </row>
    <row r="2973" spans="2:65" s="12" customFormat="1" ht="27">
      <c r="B2973" s="206"/>
      <c r="C2973" s="207"/>
      <c r="D2973" s="208" t="s">
        <v>247</v>
      </c>
      <c r="E2973" s="209" t="s">
        <v>20</v>
      </c>
      <c r="F2973" s="210" t="s">
        <v>2334</v>
      </c>
      <c r="G2973" s="207"/>
      <c r="H2973" s="211" t="s">
        <v>20</v>
      </c>
      <c r="I2973" s="212"/>
      <c r="J2973" s="207"/>
      <c r="K2973" s="207"/>
      <c r="L2973" s="213"/>
      <c r="M2973" s="214"/>
      <c r="N2973" s="215"/>
      <c r="O2973" s="215"/>
      <c r="P2973" s="215"/>
      <c r="Q2973" s="215"/>
      <c r="R2973" s="215"/>
      <c r="S2973" s="215"/>
      <c r="T2973" s="216"/>
      <c r="AT2973" s="217" t="s">
        <v>247</v>
      </c>
      <c r="AU2973" s="217" t="s">
        <v>81</v>
      </c>
      <c r="AV2973" s="12" t="s">
        <v>22</v>
      </c>
      <c r="AW2973" s="12" t="s">
        <v>37</v>
      </c>
      <c r="AX2973" s="12" t="s">
        <v>73</v>
      </c>
      <c r="AY2973" s="217" t="s">
        <v>238</v>
      </c>
    </row>
    <row r="2974" spans="2:65" s="12" customFormat="1" ht="13.5">
      <c r="B2974" s="206"/>
      <c r="C2974" s="207"/>
      <c r="D2974" s="208" t="s">
        <v>247</v>
      </c>
      <c r="E2974" s="209" t="s">
        <v>20</v>
      </c>
      <c r="F2974" s="210" t="s">
        <v>249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2839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249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2" customFormat="1" ht="13.5">
      <c r="B2977" s="206"/>
      <c r="C2977" s="207"/>
      <c r="D2977" s="208" t="s">
        <v>247</v>
      </c>
      <c r="E2977" s="209" t="s">
        <v>20</v>
      </c>
      <c r="F2977" s="210" t="s">
        <v>2840</v>
      </c>
      <c r="G2977" s="207"/>
      <c r="H2977" s="211" t="s">
        <v>20</v>
      </c>
      <c r="I2977" s="212"/>
      <c r="J2977" s="207"/>
      <c r="K2977" s="207"/>
      <c r="L2977" s="213"/>
      <c r="M2977" s="214"/>
      <c r="N2977" s="215"/>
      <c r="O2977" s="215"/>
      <c r="P2977" s="215"/>
      <c r="Q2977" s="215"/>
      <c r="R2977" s="215"/>
      <c r="S2977" s="215"/>
      <c r="T2977" s="216"/>
      <c r="AT2977" s="217" t="s">
        <v>247</v>
      </c>
      <c r="AU2977" s="217" t="s">
        <v>81</v>
      </c>
      <c r="AV2977" s="12" t="s">
        <v>22</v>
      </c>
      <c r="AW2977" s="12" t="s">
        <v>37</v>
      </c>
      <c r="AX2977" s="12" t="s">
        <v>73</v>
      </c>
      <c r="AY2977" s="217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291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3" customFormat="1" ht="13.5">
      <c r="B2979" s="218"/>
      <c r="C2979" s="219"/>
      <c r="D2979" s="208" t="s">
        <v>247</v>
      </c>
      <c r="E2979" s="230" t="s">
        <v>20</v>
      </c>
      <c r="F2979" s="231" t="s">
        <v>2841</v>
      </c>
      <c r="G2979" s="219"/>
      <c r="H2979" s="232">
        <v>146.738</v>
      </c>
      <c r="I2979" s="224"/>
      <c r="J2979" s="219"/>
      <c r="K2979" s="219"/>
      <c r="L2979" s="225"/>
      <c r="M2979" s="226"/>
      <c r="N2979" s="227"/>
      <c r="O2979" s="227"/>
      <c r="P2979" s="227"/>
      <c r="Q2979" s="227"/>
      <c r="R2979" s="227"/>
      <c r="S2979" s="227"/>
      <c r="T2979" s="228"/>
      <c r="AT2979" s="229" t="s">
        <v>247</v>
      </c>
      <c r="AU2979" s="229" t="s">
        <v>81</v>
      </c>
      <c r="AV2979" s="13" t="s">
        <v>81</v>
      </c>
      <c r="AW2979" s="13" t="s">
        <v>37</v>
      </c>
      <c r="AX2979" s="13" t="s">
        <v>73</v>
      </c>
      <c r="AY2979" s="229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695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27">
      <c r="B2981" s="218"/>
      <c r="C2981" s="219"/>
      <c r="D2981" s="208" t="s">
        <v>247</v>
      </c>
      <c r="E2981" s="230" t="s">
        <v>20</v>
      </c>
      <c r="F2981" s="231" t="s">
        <v>2842</v>
      </c>
      <c r="G2981" s="219"/>
      <c r="H2981" s="232">
        <v>57.948999999999998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2" customFormat="1" ht="13.5">
      <c r="B2982" s="206"/>
      <c r="C2982" s="207"/>
      <c r="D2982" s="208" t="s">
        <v>247</v>
      </c>
      <c r="E2982" s="209" t="s">
        <v>20</v>
      </c>
      <c r="F2982" s="210" t="s">
        <v>293</v>
      </c>
      <c r="G2982" s="207"/>
      <c r="H2982" s="211" t="s">
        <v>20</v>
      </c>
      <c r="I2982" s="212"/>
      <c r="J2982" s="207"/>
      <c r="K2982" s="207"/>
      <c r="L2982" s="213"/>
      <c r="M2982" s="214"/>
      <c r="N2982" s="215"/>
      <c r="O2982" s="215"/>
      <c r="P2982" s="215"/>
      <c r="Q2982" s="215"/>
      <c r="R2982" s="215"/>
      <c r="S2982" s="215"/>
      <c r="T2982" s="216"/>
      <c r="AT2982" s="217" t="s">
        <v>247</v>
      </c>
      <c r="AU2982" s="217" t="s">
        <v>81</v>
      </c>
      <c r="AV2982" s="12" t="s">
        <v>22</v>
      </c>
      <c r="AW2982" s="12" t="s">
        <v>37</v>
      </c>
      <c r="AX2982" s="12" t="s">
        <v>73</v>
      </c>
      <c r="AY2982" s="217" t="s">
        <v>238</v>
      </c>
    </row>
    <row r="2983" spans="2:65" s="13" customFormat="1" ht="13.5">
      <c r="B2983" s="218"/>
      <c r="C2983" s="219"/>
      <c r="D2983" s="220" t="s">
        <v>247</v>
      </c>
      <c r="E2983" s="221" t="s">
        <v>20</v>
      </c>
      <c r="F2983" s="222" t="s">
        <v>2843</v>
      </c>
      <c r="G2983" s="219"/>
      <c r="H2983" s="223">
        <v>38.975999999999999</v>
      </c>
      <c r="I2983" s="224"/>
      <c r="J2983" s="219"/>
      <c r="K2983" s="219"/>
      <c r="L2983" s="225"/>
      <c r="M2983" s="226"/>
      <c r="N2983" s="227"/>
      <c r="O2983" s="227"/>
      <c r="P2983" s="227"/>
      <c r="Q2983" s="227"/>
      <c r="R2983" s="227"/>
      <c r="S2983" s="227"/>
      <c r="T2983" s="228"/>
      <c r="AT2983" s="229" t="s">
        <v>247</v>
      </c>
      <c r="AU2983" s="229" t="s">
        <v>81</v>
      </c>
      <c r="AV2983" s="13" t="s">
        <v>81</v>
      </c>
      <c r="AW2983" s="13" t="s">
        <v>37</v>
      </c>
      <c r="AX2983" s="13" t="s">
        <v>73</v>
      </c>
      <c r="AY2983" s="229" t="s">
        <v>238</v>
      </c>
    </row>
    <row r="2984" spans="2:65" s="1" customFormat="1" ht="31.5" customHeight="1">
      <c r="B2984" s="35"/>
      <c r="C2984" s="233" t="s">
        <v>2844</v>
      </c>
      <c r="D2984" s="233" t="s">
        <v>478</v>
      </c>
      <c r="E2984" s="234" t="s">
        <v>2845</v>
      </c>
      <c r="F2984" s="235" t="s">
        <v>2846</v>
      </c>
      <c r="G2984" s="236" t="s">
        <v>375</v>
      </c>
      <c r="H2984" s="237">
        <v>2073.7570000000001</v>
      </c>
      <c r="I2984" s="238"/>
      <c r="J2984" s="239">
        <f>ROUND(I2984*H2984,2)</f>
        <v>0</v>
      </c>
      <c r="K2984" s="235" t="s">
        <v>20</v>
      </c>
      <c r="L2984" s="240"/>
      <c r="M2984" s="241" t="s">
        <v>20</v>
      </c>
      <c r="N2984" s="242" t="s">
        <v>44</v>
      </c>
      <c r="O2984" s="36"/>
      <c r="P2984" s="203">
        <f>O2984*H2984</f>
        <v>0</v>
      </c>
      <c r="Q2984" s="203">
        <v>6.1000000000000004E-3</v>
      </c>
      <c r="R2984" s="203">
        <f>Q2984*H2984</f>
        <v>12.649917700000001</v>
      </c>
      <c r="S2984" s="203">
        <v>0</v>
      </c>
      <c r="T2984" s="204">
        <f>S2984*H2984</f>
        <v>0</v>
      </c>
      <c r="AR2984" s="18" t="s">
        <v>500</v>
      </c>
      <c r="AT2984" s="18" t="s">
        <v>478</v>
      </c>
      <c r="AU2984" s="18" t="s">
        <v>81</v>
      </c>
      <c r="AY2984" s="18" t="s">
        <v>238</v>
      </c>
      <c r="BE2984" s="205">
        <f>IF(N2984="základní",J2984,0)</f>
        <v>0</v>
      </c>
      <c r="BF2984" s="205">
        <f>IF(N2984="snížená",J2984,0)</f>
        <v>0</v>
      </c>
      <c r="BG2984" s="205">
        <f>IF(N2984="zákl. přenesená",J2984,0)</f>
        <v>0</v>
      </c>
      <c r="BH2984" s="205">
        <f>IF(N2984="sníž. přenesená",J2984,0)</f>
        <v>0</v>
      </c>
      <c r="BI2984" s="205">
        <f>IF(N2984="nulová",J2984,0)</f>
        <v>0</v>
      </c>
      <c r="BJ2984" s="18" t="s">
        <v>22</v>
      </c>
      <c r="BK2984" s="205">
        <f>ROUND(I2984*H2984,2)</f>
        <v>0</v>
      </c>
      <c r="BL2984" s="18" t="s">
        <v>372</v>
      </c>
      <c r="BM2984" s="18" t="s">
        <v>2847</v>
      </c>
    </row>
    <row r="2985" spans="2:65" s="12" customFormat="1" ht="27">
      <c r="B2985" s="206"/>
      <c r="C2985" s="207"/>
      <c r="D2985" s="208" t="s">
        <v>247</v>
      </c>
      <c r="E2985" s="209" t="s">
        <v>20</v>
      </c>
      <c r="F2985" s="210" t="s">
        <v>2334</v>
      </c>
      <c r="G2985" s="207"/>
      <c r="H2985" s="211" t="s">
        <v>20</v>
      </c>
      <c r="I2985" s="212"/>
      <c r="J2985" s="207"/>
      <c r="K2985" s="207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247</v>
      </c>
      <c r="AU2985" s="217" t="s">
        <v>81</v>
      </c>
      <c r="AV2985" s="12" t="s">
        <v>22</v>
      </c>
      <c r="AW2985" s="12" t="s">
        <v>37</v>
      </c>
      <c r="AX2985" s="12" t="s">
        <v>73</v>
      </c>
      <c r="AY2985" s="217" t="s">
        <v>238</v>
      </c>
    </row>
    <row r="2986" spans="2:65" s="12" customFormat="1" ht="13.5">
      <c r="B2986" s="206"/>
      <c r="C2986" s="207"/>
      <c r="D2986" s="208" t="s">
        <v>247</v>
      </c>
      <c r="E2986" s="209" t="s">
        <v>20</v>
      </c>
      <c r="F2986" s="210" t="s">
        <v>249</v>
      </c>
      <c r="G2986" s="207"/>
      <c r="H2986" s="211" t="s">
        <v>20</v>
      </c>
      <c r="I2986" s="212"/>
      <c r="J2986" s="207"/>
      <c r="K2986" s="207"/>
      <c r="L2986" s="213"/>
      <c r="M2986" s="214"/>
      <c r="N2986" s="215"/>
      <c r="O2986" s="215"/>
      <c r="P2986" s="215"/>
      <c r="Q2986" s="215"/>
      <c r="R2986" s="215"/>
      <c r="S2986" s="215"/>
      <c r="T2986" s="216"/>
      <c r="AT2986" s="217" t="s">
        <v>247</v>
      </c>
      <c r="AU2986" s="217" t="s">
        <v>81</v>
      </c>
      <c r="AV2986" s="12" t="s">
        <v>22</v>
      </c>
      <c r="AW2986" s="12" t="s">
        <v>37</v>
      </c>
      <c r="AX2986" s="12" t="s">
        <v>73</v>
      </c>
      <c r="AY2986" s="217" t="s">
        <v>238</v>
      </c>
    </row>
    <row r="2987" spans="2:65" s="12" customFormat="1" ht="13.5">
      <c r="B2987" s="206"/>
      <c r="C2987" s="207"/>
      <c r="D2987" s="208" t="s">
        <v>247</v>
      </c>
      <c r="E2987" s="209" t="s">
        <v>20</v>
      </c>
      <c r="F2987" s="210" t="s">
        <v>2848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2" customFormat="1" ht="13.5">
      <c r="B2988" s="206"/>
      <c r="C2988" s="207"/>
      <c r="D2988" s="208" t="s">
        <v>247</v>
      </c>
      <c r="E2988" s="209" t="s">
        <v>20</v>
      </c>
      <c r="F2988" s="210" t="s">
        <v>249</v>
      </c>
      <c r="G2988" s="207"/>
      <c r="H2988" s="211" t="s">
        <v>20</v>
      </c>
      <c r="I2988" s="212"/>
      <c r="J2988" s="207"/>
      <c r="K2988" s="207"/>
      <c r="L2988" s="213"/>
      <c r="M2988" s="214"/>
      <c r="N2988" s="215"/>
      <c r="O2988" s="215"/>
      <c r="P2988" s="215"/>
      <c r="Q2988" s="215"/>
      <c r="R2988" s="215"/>
      <c r="S2988" s="215"/>
      <c r="T2988" s="216"/>
      <c r="AT2988" s="217" t="s">
        <v>247</v>
      </c>
      <c r="AU2988" s="217" t="s">
        <v>81</v>
      </c>
      <c r="AV2988" s="12" t="s">
        <v>22</v>
      </c>
      <c r="AW2988" s="12" t="s">
        <v>37</v>
      </c>
      <c r="AX2988" s="12" t="s">
        <v>73</v>
      </c>
      <c r="AY2988" s="217" t="s">
        <v>238</v>
      </c>
    </row>
    <row r="2989" spans="2:65" s="12" customFormat="1" ht="13.5">
      <c r="B2989" s="206"/>
      <c r="C2989" s="207"/>
      <c r="D2989" s="208" t="s">
        <v>247</v>
      </c>
      <c r="E2989" s="209" t="s">
        <v>20</v>
      </c>
      <c r="F2989" s="210" t="s">
        <v>2849</v>
      </c>
      <c r="G2989" s="207"/>
      <c r="H2989" s="211" t="s">
        <v>20</v>
      </c>
      <c r="I2989" s="212"/>
      <c r="J2989" s="207"/>
      <c r="K2989" s="207"/>
      <c r="L2989" s="213"/>
      <c r="M2989" s="214"/>
      <c r="N2989" s="215"/>
      <c r="O2989" s="215"/>
      <c r="P2989" s="215"/>
      <c r="Q2989" s="215"/>
      <c r="R2989" s="215"/>
      <c r="S2989" s="215"/>
      <c r="T2989" s="216"/>
      <c r="AT2989" s="217" t="s">
        <v>247</v>
      </c>
      <c r="AU2989" s="217" t="s">
        <v>81</v>
      </c>
      <c r="AV2989" s="12" t="s">
        <v>22</v>
      </c>
      <c r="AW2989" s="12" t="s">
        <v>37</v>
      </c>
      <c r="AX2989" s="12" t="s">
        <v>73</v>
      </c>
      <c r="AY2989" s="217" t="s">
        <v>238</v>
      </c>
    </row>
    <row r="2990" spans="2:65" s="13" customFormat="1" ht="13.5">
      <c r="B2990" s="218"/>
      <c r="C2990" s="219"/>
      <c r="D2990" s="220" t="s">
        <v>247</v>
      </c>
      <c r="E2990" s="221" t="s">
        <v>20</v>
      </c>
      <c r="F2990" s="222" t="s">
        <v>2850</v>
      </c>
      <c r="G2990" s="219"/>
      <c r="H2990" s="223">
        <v>2073.7570000000001</v>
      </c>
      <c r="I2990" s="224"/>
      <c r="J2990" s="219"/>
      <c r="K2990" s="219"/>
      <c r="L2990" s="225"/>
      <c r="M2990" s="226"/>
      <c r="N2990" s="227"/>
      <c r="O2990" s="227"/>
      <c r="P2990" s="227"/>
      <c r="Q2990" s="227"/>
      <c r="R2990" s="227"/>
      <c r="S2990" s="227"/>
      <c r="T2990" s="228"/>
      <c r="AT2990" s="229" t="s">
        <v>247</v>
      </c>
      <c r="AU2990" s="229" t="s">
        <v>81</v>
      </c>
      <c r="AV2990" s="13" t="s">
        <v>81</v>
      </c>
      <c r="AW2990" s="13" t="s">
        <v>37</v>
      </c>
      <c r="AX2990" s="13" t="s">
        <v>73</v>
      </c>
      <c r="AY2990" s="229" t="s">
        <v>238</v>
      </c>
    </row>
    <row r="2991" spans="2:65" s="1" customFormat="1" ht="22.5" customHeight="1">
      <c r="B2991" s="35"/>
      <c r="C2991" s="194" t="s">
        <v>2851</v>
      </c>
      <c r="D2991" s="194" t="s">
        <v>240</v>
      </c>
      <c r="E2991" s="195" t="s">
        <v>2852</v>
      </c>
      <c r="F2991" s="196" t="s">
        <v>2853</v>
      </c>
      <c r="G2991" s="197" t="s">
        <v>375</v>
      </c>
      <c r="H2991" s="198">
        <v>3154.3939999999998</v>
      </c>
      <c r="I2991" s="199"/>
      <c r="J2991" s="200">
        <f>ROUND(I2991*H2991,2)</f>
        <v>0</v>
      </c>
      <c r="K2991" s="196" t="s">
        <v>244</v>
      </c>
      <c r="L2991" s="55"/>
      <c r="M2991" s="201" t="s">
        <v>20</v>
      </c>
      <c r="N2991" s="202" t="s">
        <v>44</v>
      </c>
      <c r="O2991" s="36"/>
      <c r="P2991" s="203">
        <f>O2991*H2991</f>
        <v>0</v>
      </c>
      <c r="Q2991" s="203">
        <v>8.8000000000000003E-4</v>
      </c>
      <c r="R2991" s="203">
        <f>Q2991*H2991</f>
        <v>2.7758667199999998</v>
      </c>
      <c r="S2991" s="203">
        <v>0</v>
      </c>
      <c r="T2991" s="204">
        <f>S2991*H2991</f>
        <v>0</v>
      </c>
      <c r="AR2991" s="18" t="s">
        <v>372</v>
      </c>
      <c r="AT2991" s="18" t="s">
        <v>240</v>
      </c>
      <c r="AU2991" s="18" t="s">
        <v>81</v>
      </c>
      <c r="AY2991" s="18" t="s">
        <v>238</v>
      </c>
      <c r="BE2991" s="205">
        <f>IF(N2991="základní",J2991,0)</f>
        <v>0</v>
      </c>
      <c r="BF2991" s="205">
        <f>IF(N2991="snížená",J2991,0)</f>
        <v>0</v>
      </c>
      <c r="BG2991" s="205">
        <f>IF(N2991="zákl. přenesená",J2991,0)</f>
        <v>0</v>
      </c>
      <c r="BH2991" s="205">
        <f>IF(N2991="sníž. přenesená",J2991,0)</f>
        <v>0</v>
      </c>
      <c r="BI2991" s="205">
        <f>IF(N2991="nulová",J2991,0)</f>
        <v>0</v>
      </c>
      <c r="BJ2991" s="18" t="s">
        <v>22</v>
      </c>
      <c r="BK2991" s="205">
        <f>ROUND(I2991*H2991,2)</f>
        <v>0</v>
      </c>
      <c r="BL2991" s="18" t="s">
        <v>372</v>
      </c>
      <c r="BM2991" s="18" t="s">
        <v>2854</v>
      </c>
    </row>
    <row r="2992" spans="2:65" s="12" customFormat="1" ht="27">
      <c r="B2992" s="206"/>
      <c r="C2992" s="207"/>
      <c r="D2992" s="208" t="s">
        <v>247</v>
      </c>
      <c r="E2992" s="209" t="s">
        <v>20</v>
      </c>
      <c r="F2992" s="210" t="s">
        <v>2334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51" s="12" customFormat="1" ht="13.5">
      <c r="B2993" s="206"/>
      <c r="C2993" s="207"/>
      <c r="D2993" s="208" t="s">
        <v>247</v>
      </c>
      <c r="E2993" s="209" t="s">
        <v>20</v>
      </c>
      <c r="F2993" s="210" t="s">
        <v>249</v>
      </c>
      <c r="G2993" s="207"/>
      <c r="H2993" s="211" t="s">
        <v>20</v>
      </c>
      <c r="I2993" s="212"/>
      <c r="J2993" s="207"/>
      <c r="K2993" s="207"/>
      <c r="L2993" s="213"/>
      <c r="M2993" s="214"/>
      <c r="N2993" s="215"/>
      <c r="O2993" s="215"/>
      <c r="P2993" s="215"/>
      <c r="Q2993" s="215"/>
      <c r="R2993" s="215"/>
      <c r="S2993" s="215"/>
      <c r="T2993" s="216"/>
      <c r="AT2993" s="217" t="s">
        <v>247</v>
      </c>
      <c r="AU2993" s="217" t="s">
        <v>81</v>
      </c>
      <c r="AV2993" s="12" t="s">
        <v>22</v>
      </c>
      <c r="AW2993" s="12" t="s">
        <v>37</v>
      </c>
      <c r="AX2993" s="12" t="s">
        <v>73</v>
      </c>
      <c r="AY2993" s="217" t="s">
        <v>238</v>
      </c>
    </row>
    <row r="2994" spans="2:51" s="12" customFormat="1" ht="13.5">
      <c r="B2994" s="206"/>
      <c r="C2994" s="207"/>
      <c r="D2994" s="208" t="s">
        <v>247</v>
      </c>
      <c r="E2994" s="209" t="s">
        <v>20</v>
      </c>
      <c r="F2994" s="210" t="s">
        <v>2855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51" s="12" customFormat="1" ht="13.5">
      <c r="B2995" s="206"/>
      <c r="C2995" s="207"/>
      <c r="D2995" s="208" t="s">
        <v>247</v>
      </c>
      <c r="E2995" s="209" t="s">
        <v>20</v>
      </c>
      <c r="F2995" s="210" t="s">
        <v>2856</v>
      </c>
      <c r="G2995" s="207"/>
      <c r="H2995" s="211" t="s">
        <v>20</v>
      </c>
      <c r="I2995" s="212"/>
      <c r="J2995" s="207"/>
      <c r="K2995" s="207"/>
      <c r="L2995" s="213"/>
      <c r="M2995" s="214"/>
      <c r="N2995" s="215"/>
      <c r="O2995" s="215"/>
      <c r="P2995" s="215"/>
      <c r="Q2995" s="215"/>
      <c r="R2995" s="215"/>
      <c r="S2995" s="215"/>
      <c r="T2995" s="216"/>
      <c r="AT2995" s="217" t="s">
        <v>247</v>
      </c>
      <c r="AU2995" s="217" t="s">
        <v>81</v>
      </c>
      <c r="AV2995" s="12" t="s">
        <v>22</v>
      </c>
      <c r="AW2995" s="12" t="s">
        <v>37</v>
      </c>
      <c r="AX2995" s="12" t="s">
        <v>73</v>
      </c>
      <c r="AY2995" s="217" t="s">
        <v>238</v>
      </c>
    </row>
    <row r="2996" spans="2:51" s="12" customFormat="1" ht="13.5">
      <c r="B2996" s="206"/>
      <c r="C2996" s="207"/>
      <c r="D2996" s="208" t="s">
        <v>247</v>
      </c>
      <c r="E2996" s="209" t="s">
        <v>20</v>
      </c>
      <c r="F2996" s="210" t="s">
        <v>249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51" s="12" customFormat="1" ht="13.5">
      <c r="B2997" s="206"/>
      <c r="C2997" s="207"/>
      <c r="D2997" s="208" t="s">
        <v>247</v>
      </c>
      <c r="E2997" s="209" t="s">
        <v>20</v>
      </c>
      <c r="F2997" s="210" t="s">
        <v>2857</v>
      </c>
      <c r="G2997" s="207"/>
      <c r="H2997" s="211" t="s">
        <v>20</v>
      </c>
      <c r="I2997" s="212"/>
      <c r="J2997" s="207"/>
      <c r="K2997" s="207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247</v>
      </c>
      <c r="AU2997" s="217" t="s">
        <v>81</v>
      </c>
      <c r="AV2997" s="12" t="s">
        <v>22</v>
      </c>
      <c r="AW2997" s="12" t="s">
        <v>37</v>
      </c>
      <c r="AX2997" s="12" t="s">
        <v>73</v>
      </c>
      <c r="AY2997" s="217" t="s">
        <v>238</v>
      </c>
    </row>
    <row r="2998" spans="2:51" s="12" customFormat="1" ht="13.5">
      <c r="B2998" s="206"/>
      <c r="C2998" s="207"/>
      <c r="D2998" s="208" t="s">
        <v>247</v>
      </c>
      <c r="E2998" s="209" t="s">
        <v>20</v>
      </c>
      <c r="F2998" s="210" t="s">
        <v>249</v>
      </c>
      <c r="G2998" s="207"/>
      <c r="H2998" s="211" t="s">
        <v>20</v>
      </c>
      <c r="I2998" s="212"/>
      <c r="J2998" s="207"/>
      <c r="K2998" s="207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247</v>
      </c>
      <c r="AU2998" s="217" t="s">
        <v>81</v>
      </c>
      <c r="AV2998" s="12" t="s">
        <v>22</v>
      </c>
      <c r="AW2998" s="12" t="s">
        <v>37</v>
      </c>
      <c r="AX2998" s="12" t="s">
        <v>73</v>
      </c>
      <c r="AY2998" s="217" t="s">
        <v>238</v>
      </c>
    </row>
    <row r="2999" spans="2:51" s="12" customFormat="1" ht="13.5">
      <c r="B2999" s="206"/>
      <c r="C2999" s="207"/>
      <c r="D2999" s="208" t="s">
        <v>247</v>
      </c>
      <c r="E2999" s="209" t="s">
        <v>20</v>
      </c>
      <c r="F2999" s="210" t="s">
        <v>2858</v>
      </c>
      <c r="G2999" s="207"/>
      <c r="H2999" s="211" t="s">
        <v>20</v>
      </c>
      <c r="I2999" s="212"/>
      <c r="J2999" s="207"/>
      <c r="K2999" s="207"/>
      <c r="L2999" s="213"/>
      <c r="M2999" s="214"/>
      <c r="N2999" s="215"/>
      <c r="O2999" s="215"/>
      <c r="P2999" s="215"/>
      <c r="Q2999" s="215"/>
      <c r="R2999" s="215"/>
      <c r="S2999" s="215"/>
      <c r="T2999" s="216"/>
      <c r="AT2999" s="217" t="s">
        <v>247</v>
      </c>
      <c r="AU2999" s="217" t="s">
        <v>81</v>
      </c>
      <c r="AV2999" s="12" t="s">
        <v>22</v>
      </c>
      <c r="AW2999" s="12" t="s">
        <v>37</v>
      </c>
      <c r="AX2999" s="12" t="s">
        <v>73</v>
      </c>
      <c r="AY2999" s="217" t="s">
        <v>238</v>
      </c>
    </row>
    <row r="3000" spans="2:51" s="12" customFormat="1" ht="13.5">
      <c r="B3000" s="206"/>
      <c r="C3000" s="207"/>
      <c r="D3000" s="208" t="s">
        <v>247</v>
      </c>
      <c r="E3000" s="209" t="s">
        <v>20</v>
      </c>
      <c r="F3000" s="210" t="s">
        <v>291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51" s="13" customFormat="1" ht="13.5">
      <c r="B3001" s="218"/>
      <c r="C3001" s="219"/>
      <c r="D3001" s="208" t="s">
        <v>247</v>
      </c>
      <c r="E3001" s="230" t="s">
        <v>20</v>
      </c>
      <c r="F3001" s="231" t="s">
        <v>2808</v>
      </c>
      <c r="G3001" s="219"/>
      <c r="H3001" s="232">
        <v>1440</v>
      </c>
      <c r="I3001" s="224"/>
      <c r="J3001" s="219"/>
      <c r="K3001" s="219"/>
      <c r="L3001" s="225"/>
      <c r="M3001" s="226"/>
      <c r="N3001" s="227"/>
      <c r="O3001" s="227"/>
      <c r="P3001" s="227"/>
      <c r="Q3001" s="227"/>
      <c r="R3001" s="227"/>
      <c r="S3001" s="227"/>
      <c r="T3001" s="228"/>
      <c r="AT3001" s="229" t="s">
        <v>247</v>
      </c>
      <c r="AU3001" s="229" t="s">
        <v>81</v>
      </c>
      <c r="AV3001" s="13" t="s">
        <v>81</v>
      </c>
      <c r="AW3001" s="13" t="s">
        <v>37</v>
      </c>
      <c r="AX3001" s="13" t="s">
        <v>73</v>
      </c>
      <c r="AY3001" s="229" t="s">
        <v>238</v>
      </c>
    </row>
    <row r="3002" spans="2:51" s="12" customFormat="1" ht="13.5">
      <c r="B3002" s="206"/>
      <c r="C3002" s="207"/>
      <c r="D3002" s="208" t="s">
        <v>247</v>
      </c>
      <c r="E3002" s="209" t="s">
        <v>20</v>
      </c>
      <c r="F3002" s="210" t="s">
        <v>695</v>
      </c>
      <c r="G3002" s="207"/>
      <c r="H3002" s="211" t="s">
        <v>20</v>
      </c>
      <c r="I3002" s="212"/>
      <c r="J3002" s="207"/>
      <c r="K3002" s="207"/>
      <c r="L3002" s="213"/>
      <c r="M3002" s="214"/>
      <c r="N3002" s="215"/>
      <c r="O3002" s="215"/>
      <c r="P3002" s="215"/>
      <c r="Q3002" s="215"/>
      <c r="R3002" s="215"/>
      <c r="S3002" s="215"/>
      <c r="T3002" s="216"/>
      <c r="AT3002" s="217" t="s">
        <v>247</v>
      </c>
      <c r="AU3002" s="217" t="s">
        <v>81</v>
      </c>
      <c r="AV3002" s="12" t="s">
        <v>22</v>
      </c>
      <c r="AW3002" s="12" t="s">
        <v>37</v>
      </c>
      <c r="AX3002" s="12" t="s">
        <v>73</v>
      </c>
      <c r="AY3002" s="217" t="s">
        <v>238</v>
      </c>
    </row>
    <row r="3003" spans="2:51" s="13" customFormat="1" ht="13.5">
      <c r="B3003" s="218"/>
      <c r="C3003" s="219"/>
      <c r="D3003" s="208" t="s">
        <v>247</v>
      </c>
      <c r="E3003" s="230" t="s">
        <v>20</v>
      </c>
      <c r="F3003" s="231" t="s">
        <v>2809</v>
      </c>
      <c r="G3003" s="219"/>
      <c r="H3003" s="232">
        <v>90.46</v>
      </c>
      <c r="I3003" s="224"/>
      <c r="J3003" s="219"/>
      <c r="K3003" s="219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247</v>
      </c>
      <c r="AU3003" s="229" t="s">
        <v>81</v>
      </c>
      <c r="AV3003" s="13" t="s">
        <v>81</v>
      </c>
      <c r="AW3003" s="13" t="s">
        <v>37</v>
      </c>
      <c r="AX3003" s="13" t="s">
        <v>73</v>
      </c>
      <c r="AY3003" s="229" t="s">
        <v>238</v>
      </c>
    </row>
    <row r="3004" spans="2:51" s="12" customFormat="1" ht="13.5">
      <c r="B3004" s="206"/>
      <c r="C3004" s="207"/>
      <c r="D3004" s="208" t="s">
        <v>247</v>
      </c>
      <c r="E3004" s="209" t="s">
        <v>20</v>
      </c>
      <c r="F3004" s="210" t="s">
        <v>293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51" s="13" customFormat="1" ht="13.5">
      <c r="B3005" s="218"/>
      <c r="C3005" s="219"/>
      <c r="D3005" s="208" t="s">
        <v>247</v>
      </c>
      <c r="E3005" s="230" t="s">
        <v>20</v>
      </c>
      <c r="F3005" s="231" t="s">
        <v>2810</v>
      </c>
      <c r="G3005" s="219"/>
      <c r="H3005" s="232">
        <v>44.524000000000001</v>
      </c>
      <c r="I3005" s="224"/>
      <c r="J3005" s="219"/>
      <c r="K3005" s="219"/>
      <c r="L3005" s="225"/>
      <c r="M3005" s="226"/>
      <c r="N3005" s="227"/>
      <c r="O3005" s="227"/>
      <c r="P3005" s="227"/>
      <c r="Q3005" s="227"/>
      <c r="R3005" s="227"/>
      <c r="S3005" s="227"/>
      <c r="T3005" s="228"/>
      <c r="AT3005" s="229" t="s">
        <v>247</v>
      </c>
      <c r="AU3005" s="229" t="s">
        <v>81</v>
      </c>
      <c r="AV3005" s="13" t="s">
        <v>81</v>
      </c>
      <c r="AW3005" s="13" t="s">
        <v>37</v>
      </c>
      <c r="AX3005" s="13" t="s">
        <v>73</v>
      </c>
      <c r="AY3005" s="229" t="s">
        <v>238</v>
      </c>
    </row>
    <row r="3006" spans="2:51" s="12" customFormat="1" ht="13.5">
      <c r="B3006" s="206"/>
      <c r="C3006" s="207"/>
      <c r="D3006" s="208" t="s">
        <v>247</v>
      </c>
      <c r="E3006" s="209" t="s">
        <v>20</v>
      </c>
      <c r="F3006" s="210" t="s">
        <v>249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51" s="12" customFormat="1" ht="13.5">
      <c r="B3007" s="206"/>
      <c r="C3007" s="207"/>
      <c r="D3007" s="208" t="s">
        <v>247</v>
      </c>
      <c r="E3007" s="209" t="s">
        <v>20</v>
      </c>
      <c r="F3007" s="210" t="s">
        <v>2859</v>
      </c>
      <c r="G3007" s="207"/>
      <c r="H3007" s="211" t="s">
        <v>20</v>
      </c>
      <c r="I3007" s="212"/>
      <c r="J3007" s="207"/>
      <c r="K3007" s="207"/>
      <c r="L3007" s="213"/>
      <c r="M3007" s="214"/>
      <c r="N3007" s="215"/>
      <c r="O3007" s="215"/>
      <c r="P3007" s="215"/>
      <c r="Q3007" s="215"/>
      <c r="R3007" s="215"/>
      <c r="S3007" s="215"/>
      <c r="T3007" s="216"/>
      <c r="AT3007" s="217" t="s">
        <v>247</v>
      </c>
      <c r="AU3007" s="217" t="s">
        <v>81</v>
      </c>
      <c r="AV3007" s="12" t="s">
        <v>22</v>
      </c>
      <c r="AW3007" s="12" t="s">
        <v>37</v>
      </c>
      <c r="AX3007" s="12" t="s">
        <v>73</v>
      </c>
      <c r="AY3007" s="217" t="s">
        <v>238</v>
      </c>
    </row>
    <row r="3008" spans="2:51" s="12" customFormat="1" ht="13.5">
      <c r="B3008" s="206"/>
      <c r="C3008" s="207"/>
      <c r="D3008" s="208" t="s">
        <v>247</v>
      </c>
      <c r="E3008" s="209" t="s">
        <v>20</v>
      </c>
      <c r="F3008" s="210" t="s">
        <v>291</v>
      </c>
      <c r="G3008" s="207"/>
      <c r="H3008" s="211" t="s">
        <v>20</v>
      </c>
      <c r="I3008" s="212"/>
      <c r="J3008" s="207"/>
      <c r="K3008" s="207"/>
      <c r="L3008" s="213"/>
      <c r="M3008" s="214"/>
      <c r="N3008" s="215"/>
      <c r="O3008" s="215"/>
      <c r="P3008" s="215"/>
      <c r="Q3008" s="215"/>
      <c r="R3008" s="215"/>
      <c r="S3008" s="215"/>
      <c r="T3008" s="216"/>
      <c r="AT3008" s="217" t="s">
        <v>247</v>
      </c>
      <c r="AU3008" s="217" t="s">
        <v>81</v>
      </c>
      <c r="AV3008" s="12" t="s">
        <v>22</v>
      </c>
      <c r="AW3008" s="12" t="s">
        <v>37</v>
      </c>
      <c r="AX3008" s="12" t="s">
        <v>73</v>
      </c>
      <c r="AY3008" s="217" t="s">
        <v>238</v>
      </c>
    </row>
    <row r="3009" spans="2:65" s="13" customFormat="1" ht="13.5">
      <c r="B3009" s="218"/>
      <c r="C3009" s="219"/>
      <c r="D3009" s="208" t="s">
        <v>247</v>
      </c>
      <c r="E3009" s="230" t="s">
        <v>20</v>
      </c>
      <c r="F3009" s="231" t="s">
        <v>2831</v>
      </c>
      <c r="G3009" s="219"/>
      <c r="H3009" s="232">
        <v>1424.28</v>
      </c>
      <c r="I3009" s="224"/>
      <c r="J3009" s="219"/>
      <c r="K3009" s="219"/>
      <c r="L3009" s="225"/>
      <c r="M3009" s="226"/>
      <c r="N3009" s="227"/>
      <c r="O3009" s="227"/>
      <c r="P3009" s="227"/>
      <c r="Q3009" s="227"/>
      <c r="R3009" s="227"/>
      <c r="S3009" s="227"/>
      <c r="T3009" s="228"/>
      <c r="AT3009" s="229" t="s">
        <v>247</v>
      </c>
      <c r="AU3009" s="229" t="s">
        <v>81</v>
      </c>
      <c r="AV3009" s="13" t="s">
        <v>81</v>
      </c>
      <c r="AW3009" s="13" t="s">
        <v>37</v>
      </c>
      <c r="AX3009" s="13" t="s">
        <v>73</v>
      </c>
      <c r="AY3009" s="229" t="s">
        <v>238</v>
      </c>
    </row>
    <row r="3010" spans="2:65" s="13" customFormat="1" ht="13.5">
      <c r="B3010" s="218"/>
      <c r="C3010" s="219"/>
      <c r="D3010" s="208" t="s">
        <v>247</v>
      </c>
      <c r="E3010" s="230" t="s">
        <v>20</v>
      </c>
      <c r="F3010" s="231" t="s">
        <v>2860</v>
      </c>
      <c r="G3010" s="219"/>
      <c r="H3010" s="232">
        <v>30.4</v>
      </c>
      <c r="I3010" s="224"/>
      <c r="J3010" s="219"/>
      <c r="K3010" s="219"/>
      <c r="L3010" s="225"/>
      <c r="M3010" s="226"/>
      <c r="N3010" s="227"/>
      <c r="O3010" s="227"/>
      <c r="P3010" s="227"/>
      <c r="Q3010" s="227"/>
      <c r="R3010" s="227"/>
      <c r="S3010" s="227"/>
      <c r="T3010" s="228"/>
      <c r="AT3010" s="229" t="s">
        <v>247</v>
      </c>
      <c r="AU3010" s="229" t="s">
        <v>81</v>
      </c>
      <c r="AV3010" s="13" t="s">
        <v>81</v>
      </c>
      <c r="AW3010" s="13" t="s">
        <v>37</v>
      </c>
      <c r="AX3010" s="13" t="s">
        <v>73</v>
      </c>
      <c r="AY3010" s="229" t="s">
        <v>238</v>
      </c>
    </row>
    <row r="3011" spans="2:65" s="12" customFormat="1" ht="13.5">
      <c r="B3011" s="206"/>
      <c r="C3011" s="207"/>
      <c r="D3011" s="208" t="s">
        <v>247</v>
      </c>
      <c r="E3011" s="209" t="s">
        <v>20</v>
      </c>
      <c r="F3011" s="210" t="s">
        <v>695</v>
      </c>
      <c r="G3011" s="207"/>
      <c r="H3011" s="211" t="s">
        <v>20</v>
      </c>
      <c r="I3011" s="212"/>
      <c r="J3011" s="207"/>
      <c r="K3011" s="207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247</v>
      </c>
      <c r="AU3011" s="217" t="s">
        <v>81</v>
      </c>
      <c r="AV3011" s="12" t="s">
        <v>22</v>
      </c>
      <c r="AW3011" s="12" t="s">
        <v>37</v>
      </c>
      <c r="AX3011" s="12" t="s">
        <v>73</v>
      </c>
      <c r="AY3011" s="217" t="s">
        <v>238</v>
      </c>
    </row>
    <row r="3012" spans="2:65" s="13" customFormat="1" ht="13.5">
      <c r="B3012" s="218"/>
      <c r="C3012" s="219"/>
      <c r="D3012" s="208" t="s">
        <v>247</v>
      </c>
      <c r="E3012" s="230" t="s">
        <v>20</v>
      </c>
      <c r="F3012" s="231" t="s">
        <v>2832</v>
      </c>
      <c r="G3012" s="219"/>
      <c r="H3012" s="232">
        <v>83.53</v>
      </c>
      <c r="I3012" s="224"/>
      <c r="J3012" s="219"/>
      <c r="K3012" s="219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247</v>
      </c>
      <c r="AU3012" s="229" t="s">
        <v>81</v>
      </c>
      <c r="AV3012" s="13" t="s">
        <v>81</v>
      </c>
      <c r="AW3012" s="13" t="s">
        <v>37</v>
      </c>
      <c r="AX3012" s="13" t="s">
        <v>73</v>
      </c>
      <c r="AY3012" s="229" t="s">
        <v>238</v>
      </c>
    </row>
    <row r="3013" spans="2:65" s="12" customFormat="1" ht="13.5">
      <c r="B3013" s="206"/>
      <c r="C3013" s="207"/>
      <c r="D3013" s="208" t="s">
        <v>247</v>
      </c>
      <c r="E3013" s="209" t="s">
        <v>20</v>
      </c>
      <c r="F3013" s="210" t="s">
        <v>2833</v>
      </c>
      <c r="G3013" s="207"/>
      <c r="H3013" s="211" t="s">
        <v>20</v>
      </c>
      <c r="I3013" s="212"/>
      <c r="J3013" s="207"/>
      <c r="K3013" s="207"/>
      <c r="L3013" s="213"/>
      <c r="M3013" s="214"/>
      <c r="N3013" s="215"/>
      <c r="O3013" s="215"/>
      <c r="P3013" s="215"/>
      <c r="Q3013" s="215"/>
      <c r="R3013" s="215"/>
      <c r="S3013" s="215"/>
      <c r="T3013" s="216"/>
      <c r="AT3013" s="217" t="s">
        <v>247</v>
      </c>
      <c r="AU3013" s="217" t="s">
        <v>81</v>
      </c>
      <c r="AV3013" s="12" t="s">
        <v>22</v>
      </c>
      <c r="AW3013" s="12" t="s">
        <v>37</v>
      </c>
      <c r="AX3013" s="12" t="s">
        <v>73</v>
      </c>
      <c r="AY3013" s="217" t="s">
        <v>238</v>
      </c>
    </row>
    <row r="3014" spans="2:65" s="13" customFormat="1" ht="13.5">
      <c r="B3014" s="218"/>
      <c r="C3014" s="219"/>
      <c r="D3014" s="220" t="s">
        <v>247</v>
      </c>
      <c r="E3014" s="221" t="s">
        <v>20</v>
      </c>
      <c r="F3014" s="222" t="s">
        <v>2834</v>
      </c>
      <c r="G3014" s="219"/>
      <c r="H3014" s="223">
        <v>41.2</v>
      </c>
      <c r="I3014" s="224"/>
      <c r="J3014" s="219"/>
      <c r="K3014" s="219"/>
      <c r="L3014" s="225"/>
      <c r="M3014" s="226"/>
      <c r="N3014" s="227"/>
      <c r="O3014" s="227"/>
      <c r="P3014" s="227"/>
      <c r="Q3014" s="227"/>
      <c r="R3014" s="227"/>
      <c r="S3014" s="227"/>
      <c r="T3014" s="228"/>
      <c r="AT3014" s="229" t="s">
        <v>247</v>
      </c>
      <c r="AU3014" s="229" t="s">
        <v>81</v>
      </c>
      <c r="AV3014" s="13" t="s">
        <v>81</v>
      </c>
      <c r="AW3014" s="13" t="s">
        <v>37</v>
      </c>
      <c r="AX3014" s="13" t="s">
        <v>73</v>
      </c>
      <c r="AY3014" s="229" t="s">
        <v>238</v>
      </c>
    </row>
    <row r="3015" spans="2:65" s="1" customFormat="1" ht="31.5" customHeight="1">
      <c r="B3015" s="35"/>
      <c r="C3015" s="194" t="s">
        <v>2861</v>
      </c>
      <c r="D3015" s="194" t="s">
        <v>240</v>
      </c>
      <c r="E3015" s="195" t="s">
        <v>2862</v>
      </c>
      <c r="F3015" s="196" t="s">
        <v>2863</v>
      </c>
      <c r="G3015" s="197" t="s">
        <v>375</v>
      </c>
      <c r="H3015" s="198">
        <v>505.94200000000001</v>
      </c>
      <c r="I3015" s="199"/>
      <c r="J3015" s="200">
        <f>ROUND(I3015*H3015,2)</f>
        <v>0</v>
      </c>
      <c r="K3015" s="196" t="s">
        <v>20</v>
      </c>
      <c r="L3015" s="55"/>
      <c r="M3015" s="201" t="s">
        <v>20</v>
      </c>
      <c r="N3015" s="202" t="s">
        <v>44</v>
      </c>
      <c r="O3015" s="36"/>
      <c r="P3015" s="203">
        <f>O3015*H3015</f>
        <v>0</v>
      </c>
      <c r="Q3015" s="203">
        <v>9.3999999999999997E-4</v>
      </c>
      <c r="R3015" s="203">
        <f>Q3015*H3015</f>
        <v>0.47558548</v>
      </c>
      <c r="S3015" s="203">
        <v>0</v>
      </c>
      <c r="T3015" s="204">
        <f>S3015*H3015</f>
        <v>0</v>
      </c>
      <c r="AR3015" s="18" t="s">
        <v>372</v>
      </c>
      <c r="AT3015" s="18" t="s">
        <v>240</v>
      </c>
      <c r="AU3015" s="18" t="s">
        <v>81</v>
      </c>
      <c r="AY3015" s="18" t="s">
        <v>238</v>
      </c>
      <c r="BE3015" s="205">
        <f>IF(N3015="základní",J3015,0)</f>
        <v>0</v>
      </c>
      <c r="BF3015" s="205">
        <f>IF(N3015="snížená",J3015,0)</f>
        <v>0</v>
      </c>
      <c r="BG3015" s="205">
        <f>IF(N3015="zákl. přenesená",J3015,0)</f>
        <v>0</v>
      </c>
      <c r="BH3015" s="205">
        <f>IF(N3015="sníž. přenesená",J3015,0)</f>
        <v>0</v>
      </c>
      <c r="BI3015" s="205">
        <f>IF(N3015="nulová",J3015,0)</f>
        <v>0</v>
      </c>
      <c r="BJ3015" s="18" t="s">
        <v>22</v>
      </c>
      <c r="BK3015" s="205">
        <f>ROUND(I3015*H3015,2)</f>
        <v>0</v>
      </c>
      <c r="BL3015" s="18" t="s">
        <v>372</v>
      </c>
      <c r="BM3015" s="18" t="s">
        <v>2864</v>
      </c>
    </row>
    <row r="3016" spans="2:65" s="12" customFormat="1" ht="27">
      <c r="B3016" s="206"/>
      <c r="C3016" s="207"/>
      <c r="D3016" s="208" t="s">
        <v>247</v>
      </c>
      <c r="E3016" s="209" t="s">
        <v>20</v>
      </c>
      <c r="F3016" s="210" t="s">
        <v>2334</v>
      </c>
      <c r="G3016" s="207"/>
      <c r="H3016" s="211" t="s">
        <v>20</v>
      </c>
      <c r="I3016" s="212"/>
      <c r="J3016" s="207"/>
      <c r="K3016" s="207"/>
      <c r="L3016" s="213"/>
      <c r="M3016" s="214"/>
      <c r="N3016" s="215"/>
      <c r="O3016" s="215"/>
      <c r="P3016" s="215"/>
      <c r="Q3016" s="215"/>
      <c r="R3016" s="215"/>
      <c r="S3016" s="215"/>
      <c r="T3016" s="216"/>
      <c r="AT3016" s="217" t="s">
        <v>247</v>
      </c>
      <c r="AU3016" s="217" t="s">
        <v>81</v>
      </c>
      <c r="AV3016" s="12" t="s">
        <v>22</v>
      </c>
      <c r="AW3016" s="12" t="s">
        <v>37</v>
      </c>
      <c r="AX3016" s="12" t="s">
        <v>73</v>
      </c>
      <c r="AY3016" s="217" t="s">
        <v>238</v>
      </c>
    </row>
    <row r="3017" spans="2:65" s="12" customFormat="1" ht="13.5">
      <c r="B3017" s="206"/>
      <c r="C3017" s="207"/>
      <c r="D3017" s="208" t="s">
        <v>247</v>
      </c>
      <c r="E3017" s="209" t="s">
        <v>20</v>
      </c>
      <c r="F3017" s="210" t="s">
        <v>249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2865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249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2866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2" customFormat="1" ht="13.5">
      <c r="B3021" s="206"/>
      <c r="C3021" s="207"/>
      <c r="D3021" s="208" t="s">
        <v>247</v>
      </c>
      <c r="E3021" s="209" t="s">
        <v>20</v>
      </c>
      <c r="F3021" s="210" t="s">
        <v>2816</v>
      </c>
      <c r="G3021" s="207"/>
      <c r="H3021" s="211" t="s">
        <v>20</v>
      </c>
      <c r="I3021" s="212"/>
      <c r="J3021" s="207"/>
      <c r="K3021" s="207"/>
      <c r="L3021" s="213"/>
      <c r="M3021" s="214"/>
      <c r="N3021" s="215"/>
      <c r="O3021" s="215"/>
      <c r="P3021" s="215"/>
      <c r="Q3021" s="215"/>
      <c r="R3021" s="215"/>
      <c r="S3021" s="215"/>
      <c r="T3021" s="216"/>
      <c r="AT3021" s="217" t="s">
        <v>247</v>
      </c>
      <c r="AU3021" s="217" t="s">
        <v>81</v>
      </c>
      <c r="AV3021" s="12" t="s">
        <v>22</v>
      </c>
      <c r="AW3021" s="12" t="s">
        <v>37</v>
      </c>
      <c r="AX3021" s="12" t="s">
        <v>73</v>
      </c>
      <c r="AY3021" s="217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291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2867</v>
      </c>
      <c r="G3023" s="219"/>
      <c r="H3023" s="232">
        <v>159.6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695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13.5">
      <c r="B3025" s="218"/>
      <c r="C3025" s="219"/>
      <c r="D3025" s="208" t="s">
        <v>247</v>
      </c>
      <c r="E3025" s="230" t="s">
        <v>20</v>
      </c>
      <c r="F3025" s="231" t="s">
        <v>2868</v>
      </c>
      <c r="G3025" s="219"/>
      <c r="H3025" s="232">
        <v>58.5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293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3" customFormat="1" ht="13.5">
      <c r="B3027" s="218"/>
      <c r="C3027" s="219"/>
      <c r="D3027" s="208" t="s">
        <v>247</v>
      </c>
      <c r="E3027" s="230" t="s">
        <v>20</v>
      </c>
      <c r="F3027" s="231" t="s">
        <v>2869</v>
      </c>
      <c r="G3027" s="219"/>
      <c r="H3027" s="232">
        <v>38.64</v>
      </c>
      <c r="I3027" s="224"/>
      <c r="J3027" s="219"/>
      <c r="K3027" s="219"/>
      <c r="L3027" s="225"/>
      <c r="M3027" s="226"/>
      <c r="N3027" s="227"/>
      <c r="O3027" s="227"/>
      <c r="P3027" s="227"/>
      <c r="Q3027" s="227"/>
      <c r="R3027" s="227"/>
      <c r="S3027" s="227"/>
      <c r="T3027" s="228"/>
      <c r="AT3027" s="229" t="s">
        <v>247</v>
      </c>
      <c r="AU3027" s="229" t="s">
        <v>81</v>
      </c>
      <c r="AV3027" s="13" t="s">
        <v>81</v>
      </c>
      <c r="AW3027" s="13" t="s">
        <v>37</v>
      </c>
      <c r="AX3027" s="13" t="s">
        <v>73</v>
      </c>
      <c r="AY3027" s="229" t="s">
        <v>238</v>
      </c>
    </row>
    <row r="3028" spans="2:65" s="12" customFormat="1" ht="13.5">
      <c r="B3028" s="206"/>
      <c r="C3028" s="207"/>
      <c r="D3028" s="208" t="s">
        <v>247</v>
      </c>
      <c r="E3028" s="209" t="s">
        <v>20</v>
      </c>
      <c r="F3028" s="210" t="s">
        <v>249</v>
      </c>
      <c r="G3028" s="207"/>
      <c r="H3028" s="211" t="s">
        <v>20</v>
      </c>
      <c r="I3028" s="212"/>
      <c r="J3028" s="207"/>
      <c r="K3028" s="207"/>
      <c r="L3028" s="213"/>
      <c r="M3028" s="214"/>
      <c r="N3028" s="215"/>
      <c r="O3028" s="215"/>
      <c r="P3028" s="215"/>
      <c r="Q3028" s="215"/>
      <c r="R3028" s="215"/>
      <c r="S3028" s="215"/>
      <c r="T3028" s="216"/>
      <c r="AT3028" s="217" t="s">
        <v>247</v>
      </c>
      <c r="AU3028" s="217" t="s">
        <v>81</v>
      </c>
      <c r="AV3028" s="12" t="s">
        <v>22</v>
      </c>
      <c r="AW3028" s="12" t="s">
        <v>37</v>
      </c>
      <c r="AX3028" s="12" t="s">
        <v>73</v>
      </c>
      <c r="AY3028" s="217" t="s">
        <v>238</v>
      </c>
    </row>
    <row r="3029" spans="2:65" s="12" customFormat="1" ht="13.5">
      <c r="B3029" s="206"/>
      <c r="C3029" s="207"/>
      <c r="D3029" s="208" t="s">
        <v>247</v>
      </c>
      <c r="E3029" s="209" t="s">
        <v>20</v>
      </c>
      <c r="F3029" s="210" t="s">
        <v>2859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249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2870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2" customFormat="1" ht="13.5">
      <c r="B3032" s="206"/>
      <c r="C3032" s="207"/>
      <c r="D3032" s="208" t="s">
        <v>247</v>
      </c>
      <c r="E3032" s="209" t="s">
        <v>20</v>
      </c>
      <c r="F3032" s="210" t="s">
        <v>2840</v>
      </c>
      <c r="G3032" s="207"/>
      <c r="H3032" s="211" t="s">
        <v>20</v>
      </c>
      <c r="I3032" s="212"/>
      <c r="J3032" s="207"/>
      <c r="K3032" s="207"/>
      <c r="L3032" s="213"/>
      <c r="M3032" s="214"/>
      <c r="N3032" s="215"/>
      <c r="O3032" s="215"/>
      <c r="P3032" s="215"/>
      <c r="Q3032" s="215"/>
      <c r="R3032" s="215"/>
      <c r="S3032" s="215"/>
      <c r="T3032" s="216"/>
      <c r="AT3032" s="217" t="s">
        <v>247</v>
      </c>
      <c r="AU3032" s="217" t="s">
        <v>81</v>
      </c>
      <c r="AV3032" s="12" t="s">
        <v>22</v>
      </c>
      <c r="AW3032" s="12" t="s">
        <v>37</v>
      </c>
      <c r="AX3032" s="12" t="s">
        <v>73</v>
      </c>
      <c r="AY3032" s="217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291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13.5">
      <c r="B3034" s="218"/>
      <c r="C3034" s="219"/>
      <c r="D3034" s="208" t="s">
        <v>247</v>
      </c>
      <c r="E3034" s="230" t="s">
        <v>20</v>
      </c>
      <c r="F3034" s="231" t="s">
        <v>2871</v>
      </c>
      <c r="G3034" s="219"/>
      <c r="H3034" s="232">
        <v>154.86600000000001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2" customFormat="1" ht="13.5">
      <c r="B3035" s="206"/>
      <c r="C3035" s="207"/>
      <c r="D3035" s="208" t="s">
        <v>247</v>
      </c>
      <c r="E3035" s="209" t="s">
        <v>20</v>
      </c>
      <c r="F3035" s="210" t="s">
        <v>695</v>
      </c>
      <c r="G3035" s="207"/>
      <c r="H3035" s="211" t="s">
        <v>20</v>
      </c>
      <c r="I3035" s="212"/>
      <c r="J3035" s="207"/>
      <c r="K3035" s="207"/>
      <c r="L3035" s="213"/>
      <c r="M3035" s="214"/>
      <c r="N3035" s="215"/>
      <c r="O3035" s="215"/>
      <c r="P3035" s="215"/>
      <c r="Q3035" s="215"/>
      <c r="R3035" s="215"/>
      <c r="S3035" s="215"/>
      <c r="T3035" s="216"/>
      <c r="AT3035" s="217" t="s">
        <v>247</v>
      </c>
      <c r="AU3035" s="217" t="s">
        <v>81</v>
      </c>
      <c r="AV3035" s="12" t="s">
        <v>22</v>
      </c>
      <c r="AW3035" s="12" t="s">
        <v>37</v>
      </c>
      <c r="AX3035" s="12" t="s">
        <v>73</v>
      </c>
      <c r="AY3035" s="217" t="s">
        <v>238</v>
      </c>
    </row>
    <row r="3036" spans="2:65" s="13" customFormat="1" ht="27">
      <c r="B3036" s="218"/>
      <c r="C3036" s="219"/>
      <c r="D3036" s="208" t="s">
        <v>247</v>
      </c>
      <c r="E3036" s="230" t="s">
        <v>20</v>
      </c>
      <c r="F3036" s="231" t="s">
        <v>2872</v>
      </c>
      <c r="G3036" s="219"/>
      <c r="H3036" s="232">
        <v>55.36</v>
      </c>
      <c r="I3036" s="224"/>
      <c r="J3036" s="219"/>
      <c r="K3036" s="219"/>
      <c r="L3036" s="225"/>
      <c r="M3036" s="226"/>
      <c r="N3036" s="227"/>
      <c r="O3036" s="227"/>
      <c r="P3036" s="227"/>
      <c r="Q3036" s="227"/>
      <c r="R3036" s="227"/>
      <c r="S3036" s="227"/>
      <c r="T3036" s="228"/>
      <c r="AT3036" s="229" t="s">
        <v>247</v>
      </c>
      <c r="AU3036" s="229" t="s">
        <v>81</v>
      </c>
      <c r="AV3036" s="13" t="s">
        <v>81</v>
      </c>
      <c r="AW3036" s="13" t="s">
        <v>37</v>
      </c>
      <c r="AX3036" s="13" t="s">
        <v>73</v>
      </c>
      <c r="AY3036" s="229" t="s">
        <v>238</v>
      </c>
    </row>
    <row r="3037" spans="2:65" s="12" customFormat="1" ht="13.5">
      <c r="B3037" s="206"/>
      <c r="C3037" s="207"/>
      <c r="D3037" s="208" t="s">
        <v>247</v>
      </c>
      <c r="E3037" s="209" t="s">
        <v>20</v>
      </c>
      <c r="F3037" s="210" t="s">
        <v>293</v>
      </c>
      <c r="G3037" s="207"/>
      <c r="H3037" s="211" t="s">
        <v>20</v>
      </c>
      <c r="I3037" s="212"/>
      <c r="J3037" s="207"/>
      <c r="K3037" s="207"/>
      <c r="L3037" s="213"/>
      <c r="M3037" s="214"/>
      <c r="N3037" s="215"/>
      <c r="O3037" s="215"/>
      <c r="P3037" s="215"/>
      <c r="Q3037" s="215"/>
      <c r="R3037" s="215"/>
      <c r="S3037" s="215"/>
      <c r="T3037" s="216"/>
      <c r="AT3037" s="217" t="s">
        <v>247</v>
      </c>
      <c r="AU3037" s="217" t="s">
        <v>81</v>
      </c>
      <c r="AV3037" s="12" t="s">
        <v>22</v>
      </c>
      <c r="AW3037" s="12" t="s">
        <v>37</v>
      </c>
      <c r="AX3037" s="12" t="s">
        <v>73</v>
      </c>
      <c r="AY3037" s="217" t="s">
        <v>238</v>
      </c>
    </row>
    <row r="3038" spans="2:65" s="13" customFormat="1" ht="13.5">
      <c r="B3038" s="218"/>
      <c r="C3038" s="219"/>
      <c r="D3038" s="220" t="s">
        <v>247</v>
      </c>
      <c r="E3038" s="221" t="s">
        <v>20</v>
      </c>
      <c r="F3038" s="222" t="s">
        <v>2843</v>
      </c>
      <c r="G3038" s="219"/>
      <c r="H3038" s="223">
        <v>38.975999999999999</v>
      </c>
      <c r="I3038" s="224"/>
      <c r="J3038" s="219"/>
      <c r="K3038" s="219"/>
      <c r="L3038" s="225"/>
      <c r="M3038" s="226"/>
      <c r="N3038" s="227"/>
      <c r="O3038" s="227"/>
      <c r="P3038" s="227"/>
      <c r="Q3038" s="227"/>
      <c r="R3038" s="227"/>
      <c r="S3038" s="227"/>
      <c r="T3038" s="228"/>
      <c r="AT3038" s="229" t="s">
        <v>247</v>
      </c>
      <c r="AU3038" s="229" t="s">
        <v>81</v>
      </c>
      <c r="AV3038" s="13" t="s">
        <v>81</v>
      </c>
      <c r="AW3038" s="13" t="s">
        <v>37</v>
      </c>
      <c r="AX3038" s="13" t="s">
        <v>73</v>
      </c>
      <c r="AY3038" s="229" t="s">
        <v>238</v>
      </c>
    </row>
    <row r="3039" spans="2:65" s="1" customFormat="1" ht="31.5" customHeight="1">
      <c r="B3039" s="35"/>
      <c r="C3039" s="233" t="s">
        <v>2873</v>
      </c>
      <c r="D3039" s="233" t="s">
        <v>478</v>
      </c>
      <c r="E3039" s="234" t="s">
        <v>2874</v>
      </c>
      <c r="F3039" s="235" t="s">
        <v>2875</v>
      </c>
      <c r="G3039" s="236" t="s">
        <v>375</v>
      </c>
      <c r="H3039" s="237">
        <v>2058.636</v>
      </c>
      <c r="I3039" s="238"/>
      <c r="J3039" s="239">
        <f>ROUND(I3039*H3039,2)</f>
        <v>0</v>
      </c>
      <c r="K3039" s="235" t="s">
        <v>20</v>
      </c>
      <c r="L3039" s="240"/>
      <c r="M3039" s="241" t="s">
        <v>20</v>
      </c>
      <c r="N3039" s="242" t="s">
        <v>44</v>
      </c>
      <c r="O3039" s="36"/>
      <c r="P3039" s="203">
        <f>O3039*H3039</f>
        <v>0</v>
      </c>
      <c r="Q3039" s="203">
        <v>0</v>
      </c>
      <c r="R3039" s="203">
        <f>Q3039*H3039</f>
        <v>0</v>
      </c>
      <c r="S3039" s="203">
        <v>0</v>
      </c>
      <c r="T3039" s="204">
        <f>S3039*H3039</f>
        <v>0</v>
      </c>
      <c r="AR3039" s="18" t="s">
        <v>500</v>
      </c>
      <c r="AT3039" s="18" t="s">
        <v>478</v>
      </c>
      <c r="AU3039" s="18" t="s">
        <v>81</v>
      </c>
      <c r="AY3039" s="18" t="s">
        <v>238</v>
      </c>
      <c r="BE3039" s="205">
        <f>IF(N3039="základní",J3039,0)</f>
        <v>0</v>
      </c>
      <c r="BF3039" s="205">
        <f>IF(N3039="snížená",J3039,0)</f>
        <v>0</v>
      </c>
      <c r="BG3039" s="205">
        <f>IF(N3039="zákl. přenesená",J3039,0)</f>
        <v>0</v>
      </c>
      <c r="BH3039" s="205">
        <f>IF(N3039="sníž. přenesená",J3039,0)</f>
        <v>0</v>
      </c>
      <c r="BI3039" s="205">
        <f>IF(N3039="nulová",J3039,0)</f>
        <v>0</v>
      </c>
      <c r="BJ3039" s="18" t="s">
        <v>22</v>
      </c>
      <c r="BK3039" s="205">
        <f>ROUND(I3039*H3039,2)</f>
        <v>0</v>
      </c>
      <c r="BL3039" s="18" t="s">
        <v>372</v>
      </c>
      <c r="BM3039" s="18" t="s">
        <v>2876</v>
      </c>
    </row>
    <row r="3040" spans="2:65" s="12" customFormat="1" ht="27">
      <c r="B3040" s="206"/>
      <c r="C3040" s="207"/>
      <c r="D3040" s="208" t="s">
        <v>247</v>
      </c>
      <c r="E3040" s="209" t="s">
        <v>20</v>
      </c>
      <c r="F3040" s="210" t="s">
        <v>2334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65" s="12" customFormat="1" ht="13.5">
      <c r="B3041" s="206"/>
      <c r="C3041" s="207"/>
      <c r="D3041" s="208" t="s">
        <v>247</v>
      </c>
      <c r="E3041" s="209" t="s">
        <v>20</v>
      </c>
      <c r="F3041" s="210" t="s">
        <v>249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65" s="12" customFormat="1" ht="13.5">
      <c r="B3042" s="206"/>
      <c r="C3042" s="207"/>
      <c r="D3042" s="208" t="s">
        <v>247</v>
      </c>
      <c r="E3042" s="209" t="s">
        <v>20</v>
      </c>
      <c r="F3042" s="210" t="s">
        <v>2877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65" s="12" customFormat="1" ht="13.5">
      <c r="B3043" s="206"/>
      <c r="C3043" s="207"/>
      <c r="D3043" s="208" t="s">
        <v>247</v>
      </c>
      <c r="E3043" s="209" t="s">
        <v>20</v>
      </c>
      <c r="F3043" s="210" t="s">
        <v>2878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65" s="12" customFormat="1" ht="13.5">
      <c r="B3044" s="206"/>
      <c r="C3044" s="207"/>
      <c r="D3044" s="208" t="s">
        <v>247</v>
      </c>
      <c r="E3044" s="209" t="s">
        <v>20</v>
      </c>
      <c r="F3044" s="210" t="s">
        <v>2879</v>
      </c>
      <c r="G3044" s="207"/>
      <c r="H3044" s="211" t="s">
        <v>20</v>
      </c>
      <c r="I3044" s="212"/>
      <c r="J3044" s="207"/>
      <c r="K3044" s="207"/>
      <c r="L3044" s="213"/>
      <c r="M3044" s="214"/>
      <c r="N3044" s="215"/>
      <c r="O3044" s="215"/>
      <c r="P3044" s="215"/>
      <c r="Q3044" s="215"/>
      <c r="R3044" s="215"/>
      <c r="S3044" s="215"/>
      <c r="T3044" s="216"/>
      <c r="AT3044" s="217" t="s">
        <v>247</v>
      </c>
      <c r="AU3044" s="217" t="s">
        <v>81</v>
      </c>
      <c r="AV3044" s="12" t="s">
        <v>22</v>
      </c>
      <c r="AW3044" s="12" t="s">
        <v>37</v>
      </c>
      <c r="AX3044" s="12" t="s">
        <v>73</v>
      </c>
      <c r="AY3044" s="217" t="s">
        <v>238</v>
      </c>
    </row>
    <row r="3045" spans="2:65" s="12" customFormat="1" ht="13.5">
      <c r="B3045" s="206"/>
      <c r="C3045" s="207"/>
      <c r="D3045" s="208" t="s">
        <v>247</v>
      </c>
      <c r="E3045" s="209" t="s">
        <v>20</v>
      </c>
      <c r="F3045" s="210" t="s">
        <v>249</v>
      </c>
      <c r="G3045" s="207"/>
      <c r="H3045" s="211" t="s">
        <v>20</v>
      </c>
      <c r="I3045" s="212"/>
      <c r="J3045" s="207"/>
      <c r="K3045" s="207"/>
      <c r="L3045" s="213"/>
      <c r="M3045" s="214"/>
      <c r="N3045" s="215"/>
      <c r="O3045" s="215"/>
      <c r="P3045" s="215"/>
      <c r="Q3045" s="215"/>
      <c r="R3045" s="215"/>
      <c r="S3045" s="215"/>
      <c r="T3045" s="216"/>
      <c r="AT3045" s="217" t="s">
        <v>247</v>
      </c>
      <c r="AU3045" s="217" t="s">
        <v>81</v>
      </c>
      <c r="AV3045" s="12" t="s">
        <v>22</v>
      </c>
      <c r="AW3045" s="12" t="s">
        <v>37</v>
      </c>
      <c r="AX3045" s="12" t="s">
        <v>73</v>
      </c>
      <c r="AY3045" s="217" t="s">
        <v>238</v>
      </c>
    </row>
    <row r="3046" spans="2:65" s="13" customFormat="1" ht="13.5">
      <c r="B3046" s="218"/>
      <c r="C3046" s="219"/>
      <c r="D3046" s="220" t="s">
        <v>247</v>
      </c>
      <c r="E3046" s="221" t="s">
        <v>20</v>
      </c>
      <c r="F3046" s="222" t="s">
        <v>2880</v>
      </c>
      <c r="G3046" s="219"/>
      <c r="H3046" s="223">
        <v>2058.636</v>
      </c>
      <c r="I3046" s="224"/>
      <c r="J3046" s="219"/>
      <c r="K3046" s="219"/>
      <c r="L3046" s="225"/>
      <c r="M3046" s="226"/>
      <c r="N3046" s="227"/>
      <c r="O3046" s="227"/>
      <c r="P3046" s="227"/>
      <c r="Q3046" s="227"/>
      <c r="R3046" s="227"/>
      <c r="S3046" s="227"/>
      <c r="T3046" s="228"/>
      <c r="AT3046" s="229" t="s">
        <v>247</v>
      </c>
      <c r="AU3046" s="229" t="s">
        <v>81</v>
      </c>
      <c r="AV3046" s="13" t="s">
        <v>81</v>
      </c>
      <c r="AW3046" s="13" t="s">
        <v>37</v>
      </c>
      <c r="AX3046" s="13" t="s">
        <v>73</v>
      </c>
      <c r="AY3046" s="229" t="s">
        <v>238</v>
      </c>
    </row>
    <row r="3047" spans="2:65" s="1" customFormat="1" ht="31.5" customHeight="1">
      <c r="B3047" s="35"/>
      <c r="C3047" s="233" t="s">
        <v>2881</v>
      </c>
      <c r="D3047" s="233" t="s">
        <v>478</v>
      </c>
      <c r="E3047" s="234" t="s">
        <v>2882</v>
      </c>
      <c r="F3047" s="235" t="s">
        <v>2883</v>
      </c>
      <c r="G3047" s="236" t="s">
        <v>375</v>
      </c>
      <c r="H3047" s="237">
        <v>2115.1460000000002</v>
      </c>
      <c r="I3047" s="238"/>
      <c r="J3047" s="239">
        <f>ROUND(I3047*H3047,2)</f>
        <v>0</v>
      </c>
      <c r="K3047" s="235" t="s">
        <v>20</v>
      </c>
      <c r="L3047" s="240"/>
      <c r="M3047" s="241" t="s">
        <v>20</v>
      </c>
      <c r="N3047" s="242" t="s">
        <v>44</v>
      </c>
      <c r="O3047" s="36"/>
      <c r="P3047" s="203">
        <f>O3047*H3047</f>
        <v>0</v>
      </c>
      <c r="Q3047" s="203">
        <v>6.1000000000000004E-3</v>
      </c>
      <c r="R3047" s="203">
        <f>Q3047*H3047</f>
        <v>12.902390600000002</v>
      </c>
      <c r="S3047" s="203">
        <v>0</v>
      </c>
      <c r="T3047" s="204">
        <f>S3047*H3047</f>
        <v>0</v>
      </c>
      <c r="AR3047" s="18" t="s">
        <v>500</v>
      </c>
      <c r="AT3047" s="18" t="s">
        <v>478</v>
      </c>
      <c r="AU3047" s="18" t="s">
        <v>81</v>
      </c>
      <c r="AY3047" s="18" t="s">
        <v>238</v>
      </c>
      <c r="BE3047" s="205">
        <f>IF(N3047="základní",J3047,0)</f>
        <v>0</v>
      </c>
      <c r="BF3047" s="205">
        <f>IF(N3047="snížená",J3047,0)</f>
        <v>0</v>
      </c>
      <c r="BG3047" s="205">
        <f>IF(N3047="zákl. přenesená",J3047,0)</f>
        <v>0</v>
      </c>
      <c r="BH3047" s="205">
        <f>IF(N3047="sníž. přenesená",J3047,0)</f>
        <v>0</v>
      </c>
      <c r="BI3047" s="205">
        <f>IF(N3047="nulová",J3047,0)</f>
        <v>0</v>
      </c>
      <c r="BJ3047" s="18" t="s">
        <v>22</v>
      </c>
      <c r="BK3047" s="205">
        <f>ROUND(I3047*H3047,2)</f>
        <v>0</v>
      </c>
      <c r="BL3047" s="18" t="s">
        <v>372</v>
      </c>
      <c r="BM3047" s="18" t="s">
        <v>2884</v>
      </c>
    </row>
    <row r="3048" spans="2:65" s="12" customFormat="1" ht="27">
      <c r="B3048" s="206"/>
      <c r="C3048" s="207"/>
      <c r="D3048" s="208" t="s">
        <v>247</v>
      </c>
      <c r="E3048" s="209" t="s">
        <v>20</v>
      </c>
      <c r="F3048" s="210" t="s">
        <v>2334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65" s="12" customFormat="1" ht="13.5">
      <c r="B3049" s="206"/>
      <c r="C3049" s="207"/>
      <c r="D3049" s="208" t="s">
        <v>247</v>
      </c>
      <c r="E3049" s="209" t="s">
        <v>20</v>
      </c>
      <c r="F3049" s="210" t="s">
        <v>249</v>
      </c>
      <c r="G3049" s="207"/>
      <c r="H3049" s="211" t="s">
        <v>20</v>
      </c>
      <c r="I3049" s="212"/>
      <c r="J3049" s="207"/>
      <c r="K3049" s="207"/>
      <c r="L3049" s="213"/>
      <c r="M3049" s="214"/>
      <c r="N3049" s="215"/>
      <c r="O3049" s="215"/>
      <c r="P3049" s="215"/>
      <c r="Q3049" s="215"/>
      <c r="R3049" s="215"/>
      <c r="S3049" s="215"/>
      <c r="T3049" s="216"/>
      <c r="AT3049" s="217" t="s">
        <v>247</v>
      </c>
      <c r="AU3049" s="217" t="s">
        <v>81</v>
      </c>
      <c r="AV3049" s="12" t="s">
        <v>22</v>
      </c>
      <c r="AW3049" s="12" t="s">
        <v>37</v>
      </c>
      <c r="AX3049" s="12" t="s">
        <v>73</v>
      </c>
      <c r="AY3049" s="217" t="s">
        <v>238</v>
      </c>
    </row>
    <row r="3050" spans="2:65" s="12" customFormat="1" ht="13.5">
      <c r="B3050" s="206"/>
      <c r="C3050" s="207"/>
      <c r="D3050" s="208" t="s">
        <v>247</v>
      </c>
      <c r="E3050" s="209" t="s">
        <v>20</v>
      </c>
      <c r="F3050" s="210" t="s">
        <v>2885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65" s="12" customFormat="1" ht="13.5">
      <c r="B3051" s="206"/>
      <c r="C3051" s="207"/>
      <c r="D3051" s="208" t="s">
        <v>247</v>
      </c>
      <c r="E3051" s="209" t="s">
        <v>20</v>
      </c>
      <c r="F3051" s="210" t="s">
        <v>2886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65" s="12" customFormat="1" ht="13.5">
      <c r="B3052" s="206"/>
      <c r="C3052" s="207"/>
      <c r="D3052" s="208" t="s">
        <v>247</v>
      </c>
      <c r="E3052" s="209" t="s">
        <v>20</v>
      </c>
      <c r="F3052" s="210" t="s">
        <v>2887</v>
      </c>
      <c r="G3052" s="207"/>
      <c r="H3052" s="211" t="s">
        <v>20</v>
      </c>
      <c r="I3052" s="212"/>
      <c r="J3052" s="207"/>
      <c r="K3052" s="207"/>
      <c r="L3052" s="213"/>
      <c r="M3052" s="214"/>
      <c r="N3052" s="215"/>
      <c r="O3052" s="215"/>
      <c r="P3052" s="215"/>
      <c r="Q3052" s="215"/>
      <c r="R3052" s="215"/>
      <c r="S3052" s="215"/>
      <c r="T3052" s="216"/>
      <c r="AT3052" s="217" t="s">
        <v>247</v>
      </c>
      <c r="AU3052" s="217" t="s">
        <v>81</v>
      </c>
      <c r="AV3052" s="12" t="s">
        <v>22</v>
      </c>
      <c r="AW3052" s="12" t="s">
        <v>37</v>
      </c>
      <c r="AX3052" s="12" t="s">
        <v>73</v>
      </c>
      <c r="AY3052" s="217" t="s">
        <v>238</v>
      </c>
    </row>
    <row r="3053" spans="2:65" s="12" customFormat="1" ht="13.5">
      <c r="B3053" s="206"/>
      <c r="C3053" s="207"/>
      <c r="D3053" s="208" t="s">
        <v>247</v>
      </c>
      <c r="E3053" s="209" t="s">
        <v>20</v>
      </c>
      <c r="F3053" s="210" t="s">
        <v>249</v>
      </c>
      <c r="G3053" s="207"/>
      <c r="H3053" s="211" t="s">
        <v>20</v>
      </c>
      <c r="I3053" s="212"/>
      <c r="J3053" s="207"/>
      <c r="K3053" s="207"/>
      <c r="L3053" s="213"/>
      <c r="M3053" s="214"/>
      <c r="N3053" s="215"/>
      <c r="O3053" s="215"/>
      <c r="P3053" s="215"/>
      <c r="Q3053" s="215"/>
      <c r="R3053" s="215"/>
      <c r="S3053" s="215"/>
      <c r="T3053" s="216"/>
      <c r="AT3053" s="217" t="s">
        <v>247</v>
      </c>
      <c r="AU3053" s="217" t="s">
        <v>81</v>
      </c>
      <c r="AV3053" s="12" t="s">
        <v>22</v>
      </c>
      <c r="AW3053" s="12" t="s">
        <v>37</v>
      </c>
      <c r="AX3053" s="12" t="s">
        <v>73</v>
      </c>
      <c r="AY3053" s="217" t="s">
        <v>238</v>
      </c>
    </row>
    <row r="3054" spans="2:65" s="13" customFormat="1" ht="13.5">
      <c r="B3054" s="218"/>
      <c r="C3054" s="219"/>
      <c r="D3054" s="220" t="s">
        <v>247</v>
      </c>
      <c r="E3054" s="221" t="s">
        <v>20</v>
      </c>
      <c r="F3054" s="222" t="s">
        <v>2888</v>
      </c>
      <c r="G3054" s="219"/>
      <c r="H3054" s="223">
        <v>2115.1460000000002</v>
      </c>
      <c r="I3054" s="224"/>
      <c r="J3054" s="219"/>
      <c r="K3054" s="219"/>
      <c r="L3054" s="225"/>
      <c r="M3054" s="226"/>
      <c r="N3054" s="227"/>
      <c r="O3054" s="227"/>
      <c r="P3054" s="227"/>
      <c r="Q3054" s="227"/>
      <c r="R3054" s="227"/>
      <c r="S3054" s="227"/>
      <c r="T3054" s="228"/>
      <c r="AT3054" s="229" t="s">
        <v>247</v>
      </c>
      <c r="AU3054" s="229" t="s">
        <v>81</v>
      </c>
      <c r="AV3054" s="13" t="s">
        <v>81</v>
      </c>
      <c r="AW3054" s="13" t="s">
        <v>37</v>
      </c>
      <c r="AX3054" s="13" t="s">
        <v>73</v>
      </c>
      <c r="AY3054" s="229" t="s">
        <v>238</v>
      </c>
    </row>
    <row r="3055" spans="2:65" s="1" customFormat="1" ht="31.5" customHeight="1">
      <c r="B3055" s="35"/>
      <c r="C3055" s="194" t="s">
        <v>2889</v>
      </c>
      <c r="D3055" s="194" t="s">
        <v>240</v>
      </c>
      <c r="E3055" s="195" t="s">
        <v>2890</v>
      </c>
      <c r="F3055" s="196" t="s">
        <v>2891</v>
      </c>
      <c r="G3055" s="197" t="s">
        <v>517</v>
      </c>
      <c r="H3055" s="198">
        <v>233</v>
      </c>
      <c r="I3055" s="199"/>
      <c r="J3055" s="200">
        <f>ROUND(I3055*H3055,2)</f>
        <v>0</v>
      </c>
      <c r="K3055" s="196" t="s">
        <v>20</v>
      </c>
      <c r="L3055" s="55"/>
      <c r="M3055" s="201" t="s">
        <v>20</v>
      </c>
      <c r="N3055" s="202" t="s">
        <v>44</v>
      </c>
      <c r="O3055" s="36"/>
      <c r="P3055" s="203">
        <f>O3055*H3055</f>
        <v>0</v>
      </c>
      <c r="Q3055" s="203">
        <v>8.8000000000000003E-4</v>
      </c>
      <c r="R3055" s="203">
        <f>Q3055*H3055</f>
        <v>0.20504</v>
      </c>
      <c r="S3055" s="203">
        <v>0</v>
      </c>
      <c r="T3055" s="204">
        <f>S3055*H3055</f>
        <v>0</v>
      </c>
      <c r="AR3055" s="18" t="s">
        <v>372</v>
      </c>
      <c r="AT3055" s="18" t="s">
        <v>240</v>
      </c>
      <c r="AU3055" s="18" t="s">
        <v>81</v>
      </c>
      <c r="AY3055" s="18" t="s">
        <v>238</v>
      </c>
      <c r="BE3055" s="205">
        <f>IF(N3055="základní",J3055,0)</f>
        <v>0</v>
      </c>
      <c r="BF3055" s="205">
        <f>IF(N3055="snížená",J3055,0)</f>
        <v>0</v>
      </c>
      <c r="BG3055" s="205">
        <f>IF(N3055="zákl. přenesená",J3055,0)</f>
        <v>0</v>
      </c>
      <c r="BH3055" s="205">
        <f>IF(N3055="sníž. přenesená",J3055,0)</f>
        <v>0</v>
      </c>
      <c r="BI3055" s="205">
        <f>IF(N3055="nulová",J3055,0)</f>
        <v>0</v>
      </c>
      <c r="BJ3055" s="18" t="s">
        <v>22</v>
      </c>
      <c r="BK3055" s="205">
        <f>ROUND(I3055*H3055,2)</f>
        <v>0</v>
      </c>
      <c r="BL3055" s="18" t="s">
        <v>372</v>
      </c>
      <c r="BM3055" s="18" t="s">
        <v>2892</v>
      </c>
    </row>
    <row r="3056" spans="2:65" s="12" customFormat="1" ht="27">
      <c r="B3056" s="206"/>
      <c r="C3056" s="207"/>
      <c r="D3056" s="208" t="s">
        <v>247</v>
      </c>
      <c r="E3056" s="209" t="s">
        <v>20</v>
      </c>
      <c r="F3056" s="210" t="s">
        <v>2334</v>
      </c>
      <c r="G3056" s="207"/>
      <c r="H3056" s="211" t="s">
        <v>20</v>
      </c>
      <c r="I3056" s="212"/>
      <c r="J3056" s="207"/>
      <c r="K3056" s="207"/>
      <c r="L3056" s="213"/>
      <c r="M3056" s="214"/>
      <c r="N3056" s="215"/>
      <c r="O3056" s="215"/>
      <c r="P3056" s="215"/>
      <c r="Q3056" s="215"/>
      <c r="R3056" s="215"/>
      <c r="S3056" s="215"/>
      <c r="T3056" s="216"/>
      <c r="AT3056" s="217" t="s">
        <v>247</v>
      </c>
      <c r="AU3056" s="217" t="s">
        <v>81</v>
      </c>
      <c r="AV3056" s="12" t="s">
        <v>22</v>
      </c>
      <c r="AW3056" s="12" t="s">
        <v>37</v>
      </c>
      <c r="AX3056" s="12" t="s">
        <v>73</v>
      </c>
      <c r="AY3056" s="217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249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2" customFormat="1" ht="13.5">
      <c r="B3058" s="206"/>
      <c r="C3058" s="207"/>
      <c r="D3058" s="208" t="s">
        <v>247</v>
      </c>
      <c r="E3058" s="209" t="s">
        <v>20</v>
      </c>
      <c r="F3058" s="210" t="s">
        <v>2893</v>
      </c>
      <c r="G3058" s="207"/>
      <c r="H3058" s="211" t="s">
        <v>20</v>
      </c>
      <c r="I3058" s="212"/>
      <c r="J3058" s="207"/>
      <c r="K3058" s="207"/>
      <c r="L3058" s="213"/>
      <c r="M3058" s="214"/>
      <c r="N3058" s="215"/>
      <c r="O3058" s="215"/>
      <c r="P3058" s="215"/>
      <c r="Q3058" s="215"/>
      <c r="R3058" s="215"/>
      <c r="S3058" s="215"/>
      <c r="T3058" s="216"/>
      <c r="AT3058" s="217" t="s">
        <v>247</v>
      </c>
      <c r="AU3058" s="217" t="s">
        <v>81</v>
      </c>
      <c r="AV3058" s="12" t="s">
        <v>22</v>
      </c>
      <c r="AW3058" s="12" t="s">
        <v>37</v>
      </c>
      <c r="AX3058" s="12" t="s">
        <v>73</v>
      </c>
      <c r="AY3058" s="217" t="s">
        <v>238</v>
      </c>
    </row>
    <row r="3059" spans="2:65" s="12" customFormat="1" ht="13.5">
      <c r="B3059" s="206"/>
      <c r="C3059" s="207"/>
      <c r="D3059" s="208" t="s">
        <v>247</v>
      </c>
      <c r="E3059" s="209" t="s">
        <v>20</v>
      </c>
      <c r="F3059" s="210" t="s">
        <v>249</v>
      </c>
      <c r="G3059" s="207"/>
      <c r="H3059" s="211" t="s">
        <v>20</v>
      </c>
      <c r="I3059" s="212"/>
      <c r="J3059" s="207"/>
      <c r="K3059" s="207"/>
      <c r="L3059" s="213"/>
      <c r="M3059" s="214"/>
      <c r="N3059" s="215"/>
      <c r="O3059" s="215"/>
      <c r="P3059" s="215"/>
      <c r="Q3059" s="215"/>
      <c r="R3059" s="215"/>
      <c r="S3059" s="215"/>
      <c r="T3059" s="216"/>
      <c r="AT3059" s="217" t="s">
        <v>247</v>
      </c>
      <c r="AU3059" s="217" t="s">
        <v>81</v>
      </c>
      <c r="AV3059" s="12" t="s">
        <v>22</v>
      </c>
      <c r="AW3059" s="12" t="s">
        <v>37</v>
      </c>
      <c r="AX3059" s="12" t="s">
        <v>73</v>
      </c>
      <c r="AY3059" s="217" t="s">
        <v>238</v>
      </c>
    </row>
    <row r="3060" spans="2:65" s="12" customFormat="1" ht="13.5">
      <c r="B3060" s="206"/>
      <c r="C3060" s="207"/>
      <c r="D3060" s="208" t="s">
        <v>247</v>
      </c>
      <c r="E3060" s="209" t="s">
        <v>20</v>
      </c>
      <c r="F3060" s="210" t="s">
        <v>2894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249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2" customFormat="1" ht="13.5">
      <c r="B3062" s="206"/>
      <c r="C3062" s="207"/>
      <c r="D3062" s="208" t="s">
        <v>247</v>
      </c>
      <c r="E3062" s="209" t="s">
        <v>20</v>
      </c>
      <c r="F3062" s="210" t="s">
        <v>2870</v>
      </c>
      <c r="G3062" s="207"/>
      <c r="H3062" s="211" t="s">
        <v>20</v>
      </c>
      <c r="I3062" s="212"/>
      <c r="J3062" s="207"/>
      <c r="K3062" s="207"/>
      <c r="L3062" s="213"/>
      <c r="M3062" s="214"/>
      <c r="N3062" s="215"/>
      <c r="O3062" s="215"/>
      <c r="P3062" s="215"/>
      <c r="Q3062" s="215"/>
      <c r="R3062" s="215"/>
      <c r="S3062" s="215"/>
      <c r="T3062" s="216"/>
      <c r="AT3062" s="217" t="s">
        <v>247</v>
      </c>
      <c r="AU3062" s="217" t="s">
        <v>81</v>
      </c>
      <c r="AV3062" s="12" t="s">
        <v>22</v>
      </c>
      <c r="AW3062" s="12" t="s">
        <v>37</v>
      </c>
      <c r="AX3062" s="12" t="s">
        <v>73</v>
      </c>
      <c r="AY3062" s="217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291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3" customFormat="1" ht="13.5">
      <c r="B3064" s="218"/>
      <c r="C3064" s="219"/>
      <c r="D3064" s="208" t="s">
        <v>247</v>
      </c>
      <c r="E3064" s="230" t="s">
        <v>20</v>
      </c>
      <c r="F3064" s="231" t="s">
        <v>2895</v>
      </c>
      <c r="G3064" s="219"/>
      <c r="H3064" s="232">
        <v>156.80000000000001</v>
      </c>
      <c r="I3064" s="224"/>
      <c r="J3064" s="219"/>
      <c r="K3064" s="219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247</v>
      </c>
      <c r="AU3064" s="229" t="s">
        <v>81</v>
      </c>
      <c r="AV3064" s="13" t="s">
        <v>81</v>
      </c>
      <c r="AW3064" s="13" t="s">
        <v>37</v>
      </c>
      <c r="AX3064" s="13" t="s">
        <v>73</v>
      </c>
      <c r="AY3064" s="229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695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3" customFormat="1" ht="13.5">
      <c r="B3066" s="218"/>
      <c r="C3066" s="219"/>
      <c r="D3066" s="208" t="s">
        <v>247</v>
      </c>
      <c r="E3066" s="230" t="s">
        <v>20</v>
      </c>
      <c r="F3066" s="231" t="s">
        <v>2896</v>
      </c>
      <c r="G3066" s="219"/>
      <c r="H3066" s="232">
        <v>51</v>
      </c>
      <c r="I3066" s="224"/>
      <c r="J3066" s="219"/>
      <c r="K3066" s="219"/>
      <c r="L3066" s="225"/>
      <c r="M3066" s="226"/>
      <c r="N3066" s="227"/>
      <c r="O3066" s="227"/>
      <c r="P3066" s="227"/>
      <c r="Q3066" s="227"/>
      <c r="R3066" s="227"/>
      <c r="S3066" s="227"/>
      <c r="T3066" s="228"/>
      <c r="AT3066" s="229" t="s">
        <v>247</v>
      </c>
      <c r="AU3066" s="229" t="s">
        <v>81</v>
      </c>
      <c r="AV3066" s="13" t="s">
        <v>81</v>
      </c>
      <c r="AW3066" s="13" t="s">
        <v>37</v>
      </c>
      <c r="AX3066" s="13" t="s">
        <v>73</v>
      </c>
      <c r="AY3066" s="229" t="s">
        <v>238</v>
      </c>
    </row>
    <row r="3067" spans="2:65" s="12" customFormat="1" ht="13.5">
      <c r="B3067" s="206"/>
      <c r="C3067" s="207"/>
      <c r="D3067" s="208" t="s">
        <v>247</v>
      </c>
      <c r="E3067" s="209" t="s">
        <v>20</v>
      </c>
      <c r="F3067" s="210" t="s">
        <v>293</v>
      </c>
      <c r="G3067" s="207"/>
      <c r="H3067" s="211" t="s">
        <v>20</v>
      </c>
      <c r="I3067" s="212"/>
      <c r="J3067" s="207"/>
      <c r="K3067" s="207"/>
      <c r="L3067" s="213"/>
      <c r="M3067" s="214"/>
      <c r="N3067" s="215"/>
      <c r="O3067" s="215"/>
      <c r="P3067" s="215"/>
      <c r="Q3067" s="215"/>
      <c r="R3067" s="215"/>
      <c r="S3067" s="215"/>
      <c r="T3067" s="216"/>
      <c r="AT3067" s="217" t="s">
        <v>247</v>
      </c>
      <c r="AU3067" s="217" t="s">
        <v>81</v>
      </c>
      <c r="AV3067" s="12" t="s">
        <v>22</v>
      </c>
      <c r="AW3067" s="12" t="s">
        <v>37</v>
      </c>
      <c r="AX3067" s="12" t="s">
        <v>73</v>
      </c>
      <c r="AY3067" s="217" t="s">
        <v>238</v>
      </c>
    </row>
    <row r="3068" spans="2:65" s="13" customFormat="1" ht="13.5">
      <c r="B3068" s="218"/>
      <c r="C3068" s="219"/>
      <c r="D3068" s="220" t="s">
        <v>247</v>
      </c>
      <c r="E3068" s="221" t="s">
        <v>20</v>
      </c>
      <c r="F3068" s="222" t="s">
        <v>2897</v>
      </c>
      <c r="G3068" s="219"/>
      <c r="H3068" s="223">
        <v>25.2</v>
      </c>
      <c r="I3068" s="224"/>
      <c r="J3068" s="219"/>
      <c r="K3068" s="219"/>
      <c r="L3068" s="225"/>
      <c r="M3068" s="226"/>
      <c r="N3068" s="227"/>
      <c r="O3068" s="227"/>
      <c r="P3068" s="227"/>
      <c r="Q3068" s="227"/>
      <c r="R3068" s="227"/>
      <c r="S3068" s="227"/>
      <c r="T3068" s="228"/>
      <c r="AT3068" s="229" t="s">
        <v>247</v>
      </c>
      <c r="AU3068" s="229" t="s">
        <v>81</v>
      </c>
      <c r="AV3068" s="13" t="s">
        <v>81</v>
      </c>
      <c r="AW3068" s="13" t="s">
        <v>37</v>
      </c>
      <c r="AX3068" s="13" t="s">
        <v>73</v>
      </c>
      <c r="AY3068" s="229" t="s">
        <v>238</v>
      </c>
    </row>
    <row r="3069" spans="2:65" s="1" customFormat="1" ht="22.5" customHeight="1">
      <c r="B3069" s="35"/>
      <c r="C3069" s="194" t="s">
        <v>2898</v>
      </c>
      <c r="D3069" s="194" t="s">
        <v>240</v>
      </c>
      <c r="E3069" s="195" t="s">
        <v>2899</v>
      </c>
      <c r="F3069" s="196" t="s">
        <v>2900</v>
      </c>
      <c r="G3069" s="197" t="s">
        <v>375</v>
      </c>
      <c r="H3069" s="198">
        <v>124.11</v>
      </c>
      <c r="I3069" s="199"/>
      <c r="J3069" s="200">
        <f>ROUND(I3069*H3069,2)</f>
        <v>0</v>
      </c>
      <c r="K3069" s="196" t="s">
        <v>244</v>
      </c>
      <c r="L3069" s="55"/>
      <c r="M3069" s="201" t="s">
        <v>20</v>
      </c>
      <c r="N3069" s="202" t="s">
        <v>44</v>
      </c>
      <c r="O3069" s="36"/>
      <c r="P3069" s="203">
        <f>O3069*H3069</f>
        <v>0</v>
      </c>
      <c r="Q3069" s="203">
        <v>0</v>
      </c>
      <c r="R3069" s="203">
        <f>Q3069*H3069</f>
        <v>0</v>
      </c>
      <c r="S3069" s="203">
        <v>0</v>
      </c>
      <c r="T3069" s="204">
        <f>S3069*H3069</f>
        <v>0</v>
      </c>
      <c r="AR3069" s="18" t="s">
        <v>372</v>
      </c>
      <c r="AT3069" s="18" t="s">
        <v>240</v>
      </c>
      <c r="AU3069" s="18" t="s">
        <v>81</v>
      </c>
      <c r="AY3069" s="18" t="s">
        <v>238</v>
      </c>
      <c r="BE3069" s="205">
        <f>IF(N3069="základní",J3069,0)</f>
        <v>0</v>
      </c>
      <c r="BF3069" s="205">
        <f>IF(N3069="snížená",J3069,0)</f>
        <v>0</v>
      </c>
      <c r="BG3069" s="205">
        <f>IF(N3069="zákl. přenesená",J3069,0)</f>
        <v>0</v>
      </c>
      <c r="BH3069" s="205">
        <f>IF(N3069="sníž. přenesená",J3069,0)</f>
        <v>0</v>
      </c>
      <c r="BI3069" s="205">
        <f>IF(N3069="nulová",J3069,0)</f>
        <v>0</v>
      </c>
      <c r="BJ3069" s="18" t="s">
        <v>22</v>
      </c>
      <c r="BK3069" s="205">
        <f>ROUND(I3069*H3069,2)</f>
        <v>0</v>
      </c>
      <c r="BL3069" s="18" t="s">
        <v>372</v>
      </c>
      <c r="BM3069" s="18" t="s">
        <v>2901</v>
      </c>
    </row>
    <row r="3070" spans="2:65" s="12" customFormat="1" ht="27">
      <c r="B3070" s="206"/>
      <c r="C3070" s="207"/>
      <c r="D3070" s="208" t="s">
        <v>247</v>
      </c>
      <c r="E3070" s="209" t="s">
        <v>20</v>
      </c>
      <c r="F3070" s="210" t="s">
        <v>2334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2" customFormat="1" ht="13.5">
      <c r="B3071" s="206"/>
      <c r="C3071" s="207"/>
      <c r="D3071" s="208" t="s">
        <v>247</v>
      </c>
      <c r="E3071" s="209" t="s">
        <v>20</v>
      </c>
      <c r="F3071" s="210" t="s">
        <v>249</v>
      </c>
      <c r="G3071" s="207"/>
      <c r="H3071" s="211" t="s">
        <v>20</v>
      </c>
      <c r="I3071" s="212"/>
      <c r="J3071" s="207"/>
      <c r="K3071" s="207"/>
      <c r="L3071" s="213"/>
      <c r="M3071" s="214"/>
      <c r="N3071" s="215"/>
      <c r="O3071" s="215"/>
      <c r="P3071" s="215"/>
      <c r="Q3071" s="215"/>
      <c r="R3071" s="215"/>
      <c r="S3071" s="215"/>
      <c r="T3071" s="216"/>
      <c r="AT3071" s="217" t="s">
        <v>247</v>
      </c>
      <c r="AU3071" s="217" t="s">
        <v>81</v>
      </c>
      <c r="AV3071" s="12" t="s">
        <v>22</v>
      </c>
      <c r="AW3071" s="12" t="s">
        <v>37</v>
      </c>
      <c r="AX3071" s="12" t="s">
        <v>73</v>
      </c>
      <c r="AY3071" s="217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2902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2903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2" customFormat="1" ht="13.5">
      <c r="B3074" s="206"/>
      <c r="C3074" s="207"/>
      <c r="D3074" s="208" t="s">
        <v>247</v>
      </c>
      <c r="E3074" s="209" t="s">
        <v>20</v>
      </c>
      <c r="F3074" s="210" t="s">
        <v>249</v>
      </c>
      <c r="G3074" s="207"/>
      <c r="H3074" s="211" t="s">
        <v>20</v>
      </c>
      <c r="I3074" s="212"/>
      <c r="J3074" s="207"/>
      <c r="K3074" s="207"/>
      <c r="L3074" s="213"/>
      <c r="M3074" s="214"/>
      <c r="N3074" s="215"/>
      <c r="O3074" s="215"/>
      <c r="P3074" s="215"/>
      <c r="Q3074" s="215"/>
      <c r="R3074" s="215"/>
      <c r="S3074" s="215"/>
      <c r="T3074" s="216"/>
      <c r="AT3074" s="217" t="s">
        <v>247</v>
      </c>
      <c r="AU3074" s="217" t="s">
        <v>81</v>
      </c>
      <c r="AV3074" s="12" t="s">
        <v>22</v>
      </c>
      <c r="AW3074" s="12" t="s">
        <v>37</v>
      </c>
      <c r="AX3074" s="12" t="s">
        <v>73</v>
      </c>
      <c r="AY3074" s="217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291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3" customFormat="1" ht="13.5">
      <c r="B3076" s="218"/>
      <c r="C3076" s="219"/>
      <c r="D3076" s="208" t="s">
        <v>247</v>
      </c>
      <c r="E3076" s="230" t="s">
        <v>20</v>
      </c>
      <c r="F3076" s="231" t="s">
        <v>2904</v>
      </c>
      <c r="G3076" s="219"/>
      <c r="H3076" s="232">
        <v>79.400000000000006</v>
      </c>
      <c r="I3076" s="224"/>
      <c r="J3076" s="219"/>
      <c r="K3076" s="219"/>
      <c r="L3076" s="225"/>
      <c r="M3076" s="226"/>
      <c r="N3076" s="227"/>
      <c r="O3076" s="227"/>
      <c r="P3076" s="227"/>
      <c r="Q3076" s="227"/>
      <c r="R3076" s="227"/>
      <c r="S3076" s="227"/>
      <c r="T3076" s="228"/>
      <c r="AT3076" s="229" t="s">
        <v>247</v>
      </c>
      <c r="AU3076" s="229" t="s">
        <v>81</v>
      </c>
      <c r="AV3076" s="13" t="s">
        <v>81</v>
      </c>
      <c r="AW3076" s="13" t="s">
        <v>37</v>
      </c>
      <c r="AX3076" s="13" t="s">
        <v>73</v>
      </c>
      <c r="AY3076" s="229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695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08" t="s">
        <v>247</v>
      </c>
      <c r="E3078" s="230" t="s">
        <v>20</v>
      </c>
      <c r="F3078" s="231" t="s">
        <v>2905</v>
      </c>
      <c r="G3078" s="219"/>
      <c r="H3078" s="232">
        <v>27.71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2" customFormat="1" ht="13.5">
      <c r="B3079" s="206"/>
      <c r="C3079" s="207"/>
      <c r="D3079" s="208" t="s">
        <v>247</v>
      </c>
      <c r="E3079" s="209" t="s">
        <v>20</v>
      </c>
      <c r="F3079" s="210" t="s">
        <v>293</v>
      </c>
      <c r="G3079" s="207"/>
      <c r="H3079" s="211" t="s">
        <v>20</v>
      </c>
      <c r="I3079" s="212"/>
      <c r="J3079" s="207"/>
      <c r="K3079" s="207"/>
      <c r="L3079" s="213"/>
      <c r="M3079" s="214"/>
      <c r="N3079" s="215"/>
      <c r="O3079" s="215"/>
      <c r="P3079" s="215"/>
      <c r="Q3079" s="215"/>
      <c r="R3079" s="215"/>
      <c r="S3079" s="215"/>
      <c r="T3079" s="216"/>
      <c r="AT3079" s="217" t="s">
        <v>247</v>
      </c>
      <c r="AU3079" s="217" t="s">
        <v>81</v>
      </c>
      <c r="AV3079" s="12" t="s">
        <v>22</v>
      </c>
      <c r="AW3079" s="12" t="s">
        <v>37</v>
      </c>
      <c r="AX3079" s="12" t="s">
        <v>73</v>
      </c>
      <c r="AY3079" s="217" t="s">
        <v>238</v>
      </c>
    </row>
    <row r="3080" spans="2:65" s="13" customFormat="1" ht="13.5">
      <c r="B3080" s="218"/>
      <c r="C3080" s="219"/>
      <c r="D3080" s="220" t="s">
        <v>247</v>
      </c>
      <c r="E3080" s="221" t="s">
        <v>20</v>
      </c>
      <c r="F3080" s="222" t="s">
        <v>2906</v>
      </c>
      <c r="G3080" s="219"/>
      <c r="H3080" s="223">
        <v>17</v>
      </c>
      <c r="I3080" s="224"/>
      <c r="J3080" s="219"/>
      <c r="K3080" s="219"/>
      <c r="L3080" s="225"/>
      <c r="M3080" s="226"/>
      <c r="N3080" s="227"/>
      <c r="O3080" s="227"/>
      <c r="P3080" s="227"/>
      <c r="Q3080" s="227"/>
      <c r="R3080" s="227"/>
      <c r="S3080" s="227"/>
      <c r="T3080" s="228"/>
      <c r="AT3080" s="229" t="s">
        <v>247</v>
      </c>
      <c r="AU3080" s="229" t="s">
        <v>81</v>
      </c>
      <c r="AV3080" s="13" t="s">
        <v>81</v>
      </c>
      <c r="AW3080" s="13" t="s">
        <v>37</v>
      </c>
      <c r="AX3080" s="13" t="s">
        <v>73</v>
      </c>
      <c r="AY3080" s="229" t="s">
        <v>238</v>
      </c>
    </row>
    <row r="3081" spans="2:65" s="1" customFormat="1" ht="22.5" customHeight="1">
      <c r="B3081" s="35"/>
      <c r="C3081" s="233" t="s">
        <v>2907</v>
      </c>
      <c r="D3081" s="233" t="s">
        <v>478</v>
      </c>
      <c r="E3081" s="234" t="s">
        <v>2908</v>
      </c>
      <c r="F3081" s="235" t="s">
        <v>2909</v>
      </c>
      <c r="G3081" s="236" t="s">
        <v>2735</v>
      </c>
      <c r="H3081" s="237">
        <v>2</v>
      </c>
      <c r="I3081" s="238"/>
      <c r="J3081" s="239">
        <f>ROUND(I3081*H3081,2)</f>
        <v>0</v>
      </c>
      <c r="K3081" s="235" t="s">
        <v>244</v>
      </c>
      <c r="L3081" s="240"/>
      <c r="M3081" s="241" t="s">
        <v>20</v>
      </c>
      <c r="N3081" s="242" t="s">
        <v>44</v>
      </c>
      <c r="O3081" s="36"/>
      <c r="P3081" s="203">
        <f>O3081*H3081</f>
        <v>0</v>
      </c>
      <c r="Q3081" s="203">
        <v>1E-3</v>
      </c>
      <c r="R3081" s="203">
        <f>Q3081*H3081</f>
        <v>2E-3</v>
      </c>
      <c r="S3081" s="203">
        <v>0</v>
      </c>
      <c r="T3081" s="204">
        <f>S3081*H3081</f>
        <v>0</v>
      </c>
      <c r="AR3081" s="18" t="s">
        <v>500</v>
      </c>
      <c r="AT3081" s="18" t="s">
        <v>478</v>
      </c>
      <c r="AU3081" s="18" t="s">
        <v>81</v>
      </c>
      <c r="AY3081" s="18" t="s">
        <v>238</v>
      </c>
      <c r="BE3081" s="205">
        <f>IF(N3081="základní",J3081,0)</f>
        <v>0</v>
      </c>
      <c r="BF3081" s="205">
        <f>IF(N3081="snížená",J3081,0)</f>
        <v>0</v>
      </c>
      <c r="BG3081" s="205">
        <f>IF(N3081="zákl. přenesená",J3081,0)</f>
        <v>0</v>
      </c>
      <c r="BH3081" s="205">
        <f>IF(N3081="sníž. přenesená",J3081,0)</f>
        <v>0</v>
      </c>
      <c r="BI3081" s="205">
        <f>IF(N3081="nulová",J3081,0)</f>
        <v>0</v>
      </c>
      <c r="BJ3081" s="18" t="s">
        <v>22</v>
      </c>
      <c r="BK3081" s="205">
        <f>ROUND(I3081*H3081,2)</f>
        <v>0</v>
      </c>
      <c r="BL3081" s="18" t="s">
        <v>372</v>
      </c>
      <c r="BM3081" s="18" t="s">
        <v>2910</v>
      </c>
    </row>
    <row r="3082" spans="2:65" s="1" customFormat="1" ht="31.5" customHeight="1">
      <c r="B3082" s="35"/>
      <c r="C3082" s="194" t="s">
        <v>2911</v>
      </c>
      <c r="D3082" s="194" t="s">
        <v>240</v>
      </c>
      <c r="E3082" s="195" t="s">
        <v>2912</v>
      </c>
      <c r="F3082" s="196" t="s">
        <v>2913</v>
      </c>
      <c r="G3082" s="197" t="s">
        <v>651</v>
      </c>
      <c r="H3082" s="198">
        <v>6</v>
      </c>
      <c r="I3082" s="199"/>
      <c r="J3082" s="200">
        <f>ROUND(I3082*H3082,2)</f>
        <v>0</v>
      </c>
      <c r="K3082" s="196" t="s">
        <v>244</v>
      </c>
      <c r="L3082" s="55"/>
      <c r="M3082" s="201" t="s">
        <v>20</v>
      </c>
      <c r="N3082" s="202" t="s">
        <v>44</v>
      </c>
      <c r="O3082" s="36"/>
      <c r="P3082" s="203">
        <f>O3082*H3082</f>
        <v>0</v>
      </c>
      <c r="Q3082" s="203">
        <v>7.4999999999999997E-3</v>
      </c>
      <c r="R3082" s="203">
        <f>Q3082*H3082</f>
        <v>4.4999999999999998E-2</v>
      </c>
      <c r="S3082" s="203">
        <v>0</v>
      </c>
      <c r="T3082" s="204">
        <f>S3082*H3082</f>
        <v>0</v>
      </c>
      <c r="AR3082" s="18" t="s">
        <v>372</v>
      </c>
      <c r="AT3082" s="18" t="s">
        <v>240</v>
      </c>
      <c r="AU3082" s="18" t="s">
        <v>81</v>
      </c>
      <c r="AY3082" s="18" t="s">
        <v>238</v>
      </c>
      <c r="BE3082" s="205">
        <f>IF(N3082="základní",J3082,0)</f>
        <v>0</v>
      </c>
      <c r="BF3082" s="205">
        <f>IF(N3082="snížená",J3082,0)</f>
        <v>0</v>
      </c>
      <c r="BG3082" s="205">
        <f>IF(N3082="zákl. přenesená",J3082,0)</f>
        <v>0</v>
      </c>
      <c r="BH3082" s="205">
        <f>IF(N3082="sníž. přenesená",J3082,0)</f>
        <v>0</v>
      </c>
      <c r="BI3082" s="205">
        <f>IF(N3082="nulová",J3082,0)</f>
        <v>0</v>
      </c>
      <c r="BJ3082" s="18" t="s">
        <v>22</v>
      </c>
      <c r="BK3082" s="205">
        <f>ROUND(I3082*H3082,2)</f>
        <v>0</v>
      </c>
      <c r="BL3082" s="18" t="s">
        <v>372</v>
      </c>
      <c r="BM3082" s="18" t="s">
        <v>2914</v>
      </c>
    </row>
    <row r="3083" spans="2:65" s="12" customFormat="1" ht="27">
      <c r="B3083" s="206"/>
      <c r="C3083" s="207"/>
      <c r="D3083" s="208" t="s">
        <v>247</v>
      </c>
      <c r="E3083" s="209" t="s">
        <v>20</v>
      </c>
      <c r="F3083" s="210" t="s">
        <v>2334</v>
      </c>
      <c r="G3083" s="207"/>
      <c r="H3083" s="211" t="s">
        <v>20</v>
      </c>
      <c r="I3083" s="212"/>
      <c r="J3083" s="207"/>
      <c r="K3083" s="207"/>
      <c r="L3083" s="213"/>
      <c r="M3083" s="214"/>
      <c r="N3083" s="215"/>
      <c r="O3083" s="215"/>
      <c r="P3083" s="215"/>
      <c r="Q3083" s="215"/>
      <c r="R3083" s="215"/>
      <c r="S3083" s="215"/>
      <c r="T3083" s="216"/>
      <c r="AT3083" s="217" t="s">
        <v>247</v>
      </c>
      <c r="AU3083" s="217" t="s">
        <v>81</v>
      </c>
      <c r="AV3083" s="12" t="s">
        <v>22</v>
      </c>
      <c r="AW3083" s="12" t="s">
        <v>37</v>
      </c>
      <c r="AX3083" s="12" t="s">
        <v>73</v>
      </c>
      <c r="AY3083" s="217" t="s">
        <v>238</v>
      </c>
    </row>
    <row r="3084" spans="2:65" s="12" customFormat="1" ht="13.5">
      <c r="B3084" s="206"/>
      <c r="C3084" s="207"/>
      <c r="D3084" s="208" t="s">
        <v>247</v>
      </c>
      <c r="E3084" s="209" t="s">
        <v>20</v>
      </c>
      <c r="F3084" s="210" t="s">
        <v>249</v>
      </c>
      <c r="G3084" s="207"/>
      <c r="H3084" s="211" t="s">
        <v>20</v>
      </c>
      <c r="I3084" s="212"/>
      <c r="J3084" s="207"/>
      <c r="K3084" s="207"/>
      <c r="L3084" s="213"/>
      <c r="M3084" s="214"/>
      <c r="N3084" s="215"/>
      <c r="O3084" s="215"/>
      <c r="P3084" s="215"/>
      <c r="Q3084" s="215"/>
      <c r="R3084" s="215"/>
      <c r="S3084" s="215"/>
      <c r="T3084" s="216"/>
      <c r="AT3084" s="217" t="s">
        <v>247</v>
      </c>
      <c r="AU3084" s="217" t="s">
        <v>81</v>
      </c>
      <c r="AV3084" s="12" t="s">
        <v>22</v>
      </c>
      <c r="AW3084" s="12" t="s">
        <v>37</v>
      </c>
      <c r="AX3084" s="12" t="s">
        <v>73</v>
      </c>
      <c r="AY3084" s="217" t="s">
        <v>238</v>
      </c>
    </row>
    <row r="3085" spans="2:65" s="12" customFormat="1" ht="13.5">
      <c r="B3085" s="206"/>
      <c r="C3085" s="207"/>
      <c r="D3085" s="208" t="s">
        <v>247</v>
      </c>
      <c r="E3085" s="209" t="s">
        <v>20</v>
      </c>
      <c r="F3085" s="210" t="s">
        <v>2915</v>
      </c>
      <c r="G3085" s="207"/>
      <c r="H3085" s="211" t="s">
        <v>20</v>
      </c>
      <c r="I3085" s="212"/>
      <c r="J3085" s="207"/>
      <c r="K3085" s="207"/>
      <c r="L3085" s="213"/>
      <c r="M3085" s="214"/>
      <c r="N3085" s="215"/>
      <c r="O3085" s="215"/>
      <c r="P3085" s="215"/>
      <c r="Q3085" s="215"/>
      <c r="R3085" s="215"/>
      <c r="S3085" s="215"/>
      <c r="T3085" s="216"/>
      <c r="AT3085" s="217" t="s">
        <v>247</v>
      </c>
      <c r="AU3085" s="217" t="s">
        <v>81</v>
      </c>
      <c r="AV3085" s="12" t="s">
        <v>22</v>
      </c>
      <c r="AW3085" s="12" t="s">
        <v>37</v>
      </c>
      <c r="AX3085" s="12" t="s">
        <v>73</v>
      </c>
      <c r="AY3085" s="217" t="s">
        <v>238</v>
      </c>
    </row>
    <row r="3086" spans="2:65" s="13" customFormat="1" ht="13.5">
      <c r="B3086" s="218"/>
      <c r="C3086" s="219"/>
      <c r="D3086" s="220" t="s">
        <v>247</v>
      </c>
      <c r="E3086" s="221" t="s">
        <v>20</v>
      </c>
      <c r="F3086" s="222" t="s">
        <v>277</v>
      </c>
      <c r="G3086" s="219"/>
      <c r="H3086" s="223">
        <v>6</v>
      </c>
      <c r="I3086" s="224"/>
      <c r="J3086" s="219"/>
      <c r="K3086" s="219"/>
      <c r="L3086" s="225"/>
      <c r="M3086" s="226"/>
      <c r="N3086" s="227"/>
      <c r="O3086" s="227"/>
      <c r="P3086" s="227"/>
      <c r="Q3086" s="227"/>
      <c r="R3086" s="227"/>
      <c r="S3086" s="227"/>
      <c r="T3086" s="228"/>
      <c r="AT3086" s="229" t="s">
        <v>247</v>
      </c>
      <c r="AU3086" s="229" t="s">
        <v>81</v>
      </c>
      <c r="AV3086" s="13" t="s">
        <v>81</v>
      </c>
      <c r="AW3086" s="13" t="s">
        <v>37</v>
      </c>
      <c r="AX3086" s="13" t="s">
        <v>73</v>
      </c>
      <c r="AY3086" s="229" t="s">
        <v>238</v>
      </c>
    </row>
    <row r="3087" spans="2:65" s="1" customFormat="1" ht="31.5" customHeight="1">
      <c r="B3087" s="35"/>
      <c r="C3087" s="194" t="s">
        <v>2916</v>
      </c>
      <c r="D3087" s="194" t="s">
        <v>240</v>
      </c>
      <c r="E3087" s="195" t="s">
        <v>2917</v>
      </c>
      <c r="F3087" s="196" t="s">
        <v>2918</v>
      </c>
      <c r="G3087" s="197" t="s">
        <v>375</v>
      </c>
      <c r="H3087" s="198">
        <v>7.2</v>
      </c>
      <c r="I3087" s="199"/>
      <c r="J3087" s="200">
        <f>ROUND(I3087*H3087,2)</f>
        <v>0</v>
      </c>
      <c r="K3087" s="196" t="s">
        <v>20</v>
      </c>
      <c r="L3087" s="55"/>
      <c r="M3087" s="201" t="s">
        <v>20</v>
      </c>
      <c r="N3087" s="202" t="s">
        <v>44</v>
      </c>
      <c r="O3087" s="36"/>
      <c r="P3087" s="203">
        <f>O3087*H3087</f>
        <v>0</v>
      </c>
      <c r="Q3087" s="203">
        <v>0</v>
      </c>
      <c r="R3087" s="203">
        <f>Q3087*H3087</f>
        <v>0</v>
      </c>
      <c r="S3087" s="203">
        <v>0</v>
      </c>
      <c r="T3087" s="204">
        <f>S3087*H3087</f>
        <v>0</v>
      </c>
      <c r="AR3087" s="18" t="s">
        <v>372</v>
      </c>
      <c r="AT3087" s="18" t="s">
        <v>240</v>
      </c>
      <c r="AU3087" s="18" t="s">
        <v>81</v>
      </c>
      <c r="AY3087" s="18" t="s">
        <v>238</v>
      </c>
      <c r="BE3087" s="205">
        <f>IF(N3087="základní",J3087,0)</f>
        <v>0</v>
      </c>
      <c r="BF3087" s="205">
        <f>IF(N3087="snížená",J3087,0)</f>
        <v>0</v>
      </c>
      <c r="BG3087" s="205">
        <f>IF(N3087="zákl. přenesená",J3087,0)</f>
        <v>0</v>
      </c>
      <c r="BH3087" s="205">
        <f>IF(N3087="sníž. přenesená",J3087,0)</f>
        <v>0</v>
      </c>
      <c r="BI3087" s="205">
        <f>IF(N3087="nulová",J3087,0)</f>
        <v>0</v>
      </c>
      <c r="BJ3087" s="18" t="s">
        <v>22</v>
      </c>
      <c r="BK3087" s="205">
        <f>ROUND(I3087*H3087,2)</f>
        <v>0</v>
      </c>
      <c r="BL3087" s="18" t="s">
        <v>372</v>
      </c>
      <c r="BM3087" s="18" t="s">
        <v>2919</v>
      </c>
    </row>
    <row r="3088" spans="2:65" s="12" customFormat="1" ht="27">
      <c r="B3088" s="206"/>
      <c r="C3088" s="207"/>
      <c r="D3088" s="208" t="s">
        <v>247</v>
      </c>
      <c r="E3088" s="209" t="s">
        <v>20</v>
      </c>
      <c r="F3088" s="210" t="s">
        <v>2334</v>
      </c>
      <c r="G3088" s="207"/>
      <c r="H3088" s="211" t="s">
        <v>20</v>
      </c>
      <c r="I3088" s="212"/>
      <c r="J3088" s="207"/>
      <c r="K3088" s="207"/>
      <c r="L3088" s="213"/>
      <c r="M3088" s="214"/>
      <c r="N3088" s="215"/>
      <c r="O3088" s="215"/>
      <c r="P3088" s="215"/>
      <c r="Q3088" s="215"/>
      <c r="R3088" s="215"/>
      <c r="S3088" s="215"/>
      <c r="T3088" s="216"/>
      <c r="AT3088" s="217" t="s">
        <v>247</v>
      </c>
      <c r="AU3088" s="217" t="s">
        <v>81</v>
      </c>
      <c r="AV3088" s="12" t="s">
        <v>22</v>
      </c>
      <c r="AW3088" s="12" t="s">
        <v>37</v>
      </c>
      <c r="AX3088" s="12" t="s">
        <v>73</v>
      </c>
      <c r="AY3088" s="217" t="s">
        <v>238</v>
      </c>
    </row>
    <row r="3089" spans="2:65" s="12" customFormat="1" ht="13.5">
      <c r="B3089" s="206"/>
      <c r="C3089" s="207"/>
      <c r="D3089" s="208" t="s">
        <v>247</v>
      </c>
      <c r="E3089" s="209" t="s">
        <v>20</v>
      </c>
      <c r="F3089" s="210" t="s">
        <v>249</v>
      </c>
      <c r="G3089" s="207"/>
      <c r="H3089" s="211" t="s">
        <v>20</v>
      </c>
      <c r="I3089" s="212"/>
      <c r="J3089" s="207"/>
      <c r="K3089" s="207"/>
      <c r="L3089" s="213"/>
      <c r="M3089" s="214"/>
      <c r="N3089" s="215"/>
      <c r="O3089" s="215"/>
      <c r="P3089" s="215"/>
      <c r="Q3089" s="215"/>
      <c r="R3089" s="215"/>
      <c r="S3089" s="215"/>
      <c r="T3089" s="216"/>
      <c r="AT3089" s="217" t="s">
        <v>247</v>
      </c>
      <c r="AU3089" s="217" t="s">
        <v>81</v>
      </c>
      <c r="AV3089" s="12" t="s">
        <v>22</v>
      </c>
      <c r="AW3089" s="12" t="s">
        <v>37</v>
      </c>
      <c r="AX3089" s="12" t="s">
        <v>73</v>
      </c>
      <c r="AY3089" s="217" t="s">
        <v>238</v>
      </c>
    </row>
    <row r="3090" spans="2:65" s="13" customFormat="1" ht="13.5">
      <c r="B3090" s="218"/>
      <c r="C3090" s="219"/>
      <c r="D3090" s="220" t="s">
        <v>247</v>
      </c>
      <c r="E3090" s="221" t="s">
        <v>20</v>
      </c>
      <c r="F3090" s="222" t="s">
        <v>2336</v>
      </c>
      <c r="G3090" s="219"/>
      <c r="H3090" s="223">
        <v>7.2</v>
      </c>
      <c r="I3090" s="224"/>
      <c r="J3090" s="219"/>
      <c r="K3090" s="219"/>
      <c r="L3090" s="225"/>
      <c r="M3090" s="226"/>
      <c r="N3090" s="227"/>
      <c r="O3090" s="227"/>
      <c r="P3090" s="227"/>
      <c r="Q3090" s="227"/>
      <c r="R3090" s="227"/>
      <c r="S3090" s="227"/>
      <c r="T3090" s="228"/>
      <c r="AT3090" s="229" t="s">
        <v>247</v>
      </c>
      <c r="AU3090" s="229" t="s">
        <v>81</v>
      </c>
      <c r="AV3090" s="13" t="s">
        <v>81</v>
      </c>
      <c r="AW3090" s="13" t="s">
        <v>37</v>
      </c>
      <c r="AX3090" s="13" t="s">
        <v>73</v>
      </c>
      <c r="AY3090" s="229" t="s">
        <v>238</v>
      </c>
    </row>
    <row r="3091" spans="2:65" s="1" customFormat="1" ht="31.5" customHeight="1">
      <c r="B3091" s="35"/>
      <c r="C3091" s="233" t="s">
        <v>2920</v>
      </c>
      <c r="D3091" s="233" t="s">
        <v>478</v>
      </c>
      <c r="E3091" s="234" t="s">
        <v>2921</v>
      </c>
      <c r="F3091" s="235" t="s">
        <v>2922</v>
      </c>
      <c r="G3091" s="236" t="s">
        <v>375</v>
      </c>
      <c r="H3091" s="237">
        <v>7.2</v>
      </c>
      <c r="I3091" s="238"/>
      <c r="J3091" s="239">
        <f>ROUND(I3091*H3091,2)</f>
        <v>0</v>
      </c>
      <c r="K3091" s="235" t="s">
        <v>20</v>
      </c>
      <c r="L3091" s="240"/>
      <c r="M3091" s="241" t="s">
        <v>20</v>
      </c>
      <c r="N3091" s="242" t="s">
        <v>44</v>
      </c>
      <c r="O3091" s="36"/>
      <c r="P3091" s="203">
        <f>O3091*H3091</f>
        <v>0</v>
      </c>
      <c r="Q3091" s="203">
        <v>0</v>
      </c>
      <c r="R3091" s="203">
        <f>Q3091*H3091</f>
        <v>0</v>
      </c>
      <c r="S3091" s="203">
        <v>0</v>
      </c>
      <c r="T3091" s="204">
        <f>S3091*H3091</f>
        <v>0</v>
      </c>
      <c r="AR3091" s="18" t="s">
        <v>500</v>
      </c>
      <c r="AT3091" s="18" t="s">
        <v>478</v>
      </c>
      <c r="AU3091" s="18" t="s">
        <v>81</v>
      </c>
      <c r="AY3091" s="18" t="s">
        <v>238</v>
      </c>
      <c r="BE3091" s="205">
        <f>IF(N3091="základní",J3091,0)</f>
        <v>0</v>
      </c>
      <c r="BF3091" s="205">
        <f>IF(N3091="snížená",J3091,0)</f>
        <v>0</v>
      </c>
      <c r="BG3091" s="205">
        <f>IF(N3091="zákl. přenesená",J3091,0)</f>
        <v>0</v>
      </c>
      <c r="BH3091" s="205">
        <f>IF(N3091="sníž. přenesená",J3091,0)</f>
        <v>0</v>
      </c>
      <c r="BI3091" s="205">
        <f>IF(N3091="nulová",J3091,0)</f>
        <v>0</v>
      </c>
      <c r="BJ3091" s="18" t="s">
        <v>22</v>
      </c>
      <c r="BK3091" s="205">
        <f>ROUND(I3091*H3091,2)</f>
        <v>0</v>
      </c>
      <c r="BL3091" s="18" t="s">
        <v>372</v>
      </c>
      <c r="BM3091" s="18" t="s">
        <v>2923</v>
      </c>
    </row>
    <row r="3092" spans="2:65" s="1" customFormat="1" ht="22.5" customHeight="1">
      <c r="B3092" s="35"/>
      <c r="C3092" s="194" t="s">
        <v>2924</v>
      </c>
      <c r="D3092" s="194" t="s">
        <v>240</v>
      </c>
      <c r="E3092" s="195" t="s">
        <v>2925</v>
      </c>
      <c r="F3092" s="196" t="s">
        <v>2926</v>
      </c>
      <c r="G3092" s="197" t="s">
        <v>2797</v>
      </c>
      <c r="H3092" s="245"/>
      <c r="I3092" s="199"/>
      <c r="J3092" s="200">
        <f>ROUND(I3092*H3092,2)</f>
        <v>0</v>
      </c>
      <c r="K3092" s="196" t="s">
        <v>244</v>
      </c>
      <c r="L3092" s="55"/>
      <c r="M3092" s="201" t="s">
        <v>20</v>
      </c>
      <c r="N3092" s="202" t="s">
        <v>44</v>
      </c>
      <c r="O3092" s="36"/>
      <c r="P3092" s="203">
        <f>O3092*H3092</f>
        <v>0</v>
      </c>
      <c r="Q3092" s="203">
        <v>0</v>
      </c>
      <c r="R3092" s="203">
        <f>Q3092*H3092</f>
        <v>0</v>
      </c>
      <c r="S3092" s="203">
        <v>0</v>
      </c>
      <c r="T3092" s="204">
        <f>S3092*H3092</f>
        <v>0</v>
      </c>
      <c r="AR3092" s="18" t="s">
        <v>372</v>
      </c>
      <c r="AT3092" s="18" t="s">
        <v>240</v>
      </c>
      <c r="AU3092" s="18" t="s">
        <v>81</v>
      </c>
      <c r="AY3092" s="18" t="s">
        <v>238</v>
      </c>
      <c r="BE3092" s="205">
        <f>IF(N3092="základní",J3092,0)</f>
        <v>0</v>
      </c>
      <c r="BF3092" s="205">
        <f>IF(N3092="snížená",J3092,0)</f>
        <v>0</v>
      </c>
      <c r="BG3092" s="205">
        <f>IF(N3092="zákl. přenesená",J3092,0)</f>
        <v>0</v>
      </c>
      <c r="BH3092" s="205">
        <f>IF(N3092="sníž. přenesená",J3092,0)</f>
        <v>0</v>
      </c>
      <c r="BI3092" s="205">
        <f>IF(N3092="nulová",J3092,0)</f>
        <v>0</v>
      </c>
      <c r="BJ3092" s="18" t="s">
        <v>22</v>
      </c>
      <c r="BK3092" s="205">
        <f>ROUND(I3092*H3092,2)</f>
        <v>0</v>
      </c>
      <c r="BL3092" s="18" t="s">
        <v>372</v>
      </c>
      <c r="BM3092" s="18" t="s">
        <v>2927</v>
      </c>
    </row>
    <row r="3093" spans="2:65" s="11" customFormat="1" ht="29.85" customHeight="1">
      <c r="B3093" s="177"/>
      <c r="C3093" s="178"/>
      <c r="D3093" s="191" t="s">
        <v>72</v>
      </c>
      <c r="E3093" s="192" t="s">
        <v>2928</v>
      </c>
      <c r="F3093" s="192" t="s">
        <v>2929</v>
      </c>
      <c r="G3093" s="178"/>
      <c r="H3093" s="178"/>
      <c r="I3093" s="181"/>
      <c r="J3093" s="193">
        <f>BK3093</f>
        <v>0</v>
      </c>
      <c r="K3093" s="178"/>
      <c r="L3093" s="183"/>
      <c r="M3093" s="184"/>
      <c r="N3093" s="185"/>
      <c r="O3093" s="185"/>
      <c r="P3093" s="186">
        <f>SUM(P3094:P3634)</f>
        <v>0</v>
      </c>
      <c r="Q3093" s="185"/>
      <c r="R3093" s="186">
        <f>SUM(R3094:R3634)</f>
        <v>83.349277390000012</v>
      </c>
      <c r="S3093" s="185"/>
      <c r="T3093" s="187">
        <f>SUM(T3094:T3634)</f>
        <v>0</v>
      </c>
      <c r="AR3093" s="188" t="s">
        <v>81</v>
      </c>
      <c r="AT3093" s="189" t="s">
        <v>72</v>
      </c>
      <c r="AU3093" s="189" t="s">
        <v>22</v>
      </c>
      <c r="AY3093" s="188" t="s">
        <v>238</v>
      </c>
      <c r="BK3093" s="190">
        <f>SUM(BK3094:BK3634)</f>
        <v>0</v>
      </c>
    </row>
    <row r="3094" spans="2:65" s="1" customFormat="1" ht="22.5" customHeight="1">
      <c r="B3094" s="35"/>
      <c r="C3094" s="194" t="s">
        <v>2930</v>
      </c>
      <c r="D3094" s="194" t="s">
        <v>240</v>
      </c>
      <c r="E3094" s="195" t="s">
        <v>2931</v>
      </c>
      <c r="F3094" s="196" t="s">
        <v>2932</v>
      </c>
      <c r="G3094" s="197" t="s">
        <v>375</v>
      </c>
      <c r="H3094" s="198">
        <v>2517.5349999999999</v>
      </c>
      <c r="I3094" s="199"/>
      <c r="J3094" s="200">
        <f>ROUND(I3094*H3094,2)</f>
        <v>0</v>
      </c>
      <c r="K3094" s="196" t="s">
        <v>244</v>
      </c>
      <c r="L3094" s="55"/>
      <c r="M3094" s="201" t="s">
        <v>20</v>
      </c>
      <c r="N3094" s="202" t="s">
        <v>44</v>
      </c>
      <c r="O3094" s="36"/>
      <c r="P3094" s="203">
        <f>O3094*H3094</f>
        <v>0</v>
      </c>
      <c r="Q3094" s="203">
        <v>0</v>
      </c>
      <c r="R3094" s="203">
        <f>Q3094*H3094</f>
        <v>0</v>
      </c>
      <c r="S3094" s="203">
        <v>0</v>
      </c>
      <c r="T3094" s="204">
        <f>S3094*H3094</f>
        <v>0</v>
      </c>
      <c r="AR3094" s="18" t="s">
        <v>372</v>
      </c>
      <c r="AT3094" s="18" t="s">
        <v>240</v>
      </c>
      <c r="AU3094" s="18" t="s">
        <v>81</v>
      </c>
      <c r="AY3094" s="18" t="s">
        <v>238</v>
      </c>
      <c r="BE3094" s="205">
        <f>IF(N3094="základní",J3094,0)</f>
        <v>0</v>
      </c>
      <c r="BF3094" s="205">
        <f>IF(N3094="snížená",J3094,0)</f>
        <v>0</v>
      </c>
      <c r="BG3094" s="205">
        <f>IF(N3094="zákl. přenesená",J3094,0)</f>
        <v>0</v>
      </c>
      <c r="BH3094" s="205">
        <f>IF(N3094="sníž. přenesená",J3094,0)</f>
        <v>0</v>
      </c>
      <c r="BI3094" s="205">
        <f>IF(N3094="nulová",J3094,0)</f>
        <v>0</v>
      </c>
      <c r="BJ3094" s="18" t="s">
        <v>22</v>
      </c>
      <c r="BK3094" s="205">
        <f>ROUND(I3094*H3094,2)</f>
        <v>0</v>
      </c>
      <c r="BL3094" s="18" t="s">
        <v>372</v>
      </c>
      <c r="BM3094" s="18" t="s">
        <v>2933</v>
      </c>
    </row>
    <row r="3095" spans="2:65" s="1" customFormat="1" ht="22.5" customHeight="1">
      <c r="B3095" s="35"/>
      <c r="C3095" s="233" t="s">
        <v>2934</v>
      </c>
      <c r="D3095" s="233" t="s">
        <v>478</v>
      </c>
      <c r="E3095" s="234" t="s">
        <v>2935</v>
      </c>
      <c r="F3095" s="235" t="s">
        <v>2936</v>
      </c>
      <c r="G3095" s="236" t="s">
        <v>375</v>
      </c>
      <c r="H3095" s="237">
        <v>8.2010000000000005</v>
      </c>
      <c r="I3095" s="238"/>
      <c r="J3095" s="239">
        <f>ROUND(I3095*H3095,2)</f>
        <v>0</v>
      </c>
      <c r="K3095" s="235" t="s">
        <v>244</v>
      </c>
      <c r="L3095" s="240"/>
      <c r="M3095" s="241" t="s">
        <v>20</v>
      </c>
      <c r="N3095" s="242" t="s">
        <v>44</v>
      </c>
      <c r="O3095" s="36"/>
      <c r="P3095" s="203">
        <f>O3095*H3095</f>
        <v>0</v>
      </c>
      <c r="Q3095" s="203">
        <v>3.0000000000000001E-3</v>
      </c>
      <c r="R3095" s="203">
        <f>Q3095*H3095</f>
        <v>2.4603000000000003E-2</v>
      </c>
      <c r="S3095" s="203">
        <v>0</v>
      </c>
      <c r="T3095" s="204">
        <f>S3095*H3095</f>
        <v>0</v>
      </c>
      <c r="AR3095" s="18" t="s">
        <v>500</v>
      </c>
      <c r="AT3095" s="18" t="s">
        <v>478</v>
      </c>
      <c r="AU3095" s="18" t="s">
        <v>81</v>
      </c>
      <c r="AY3095" s="18" t="s">
        <v>238</v>
      </c>
      <c r="BE3095" s="205">
        <f>IF(N3095="základní",J3095,0)</f>
        <v>0</v>
      </c>
      <c r="BF3095" s="205">
        <f>IF(N3095="snížená",J3095,0)</f>
        <v>0</v>
      </c>
      <c r="BG3095" s="205">
        <f>IF(N3095="zákl. přenesená",J3095,0)</f>
        <v>0</v>
      </c>
      <c r="BH3095" s="205">
        <f>IF(N3095="sníž. přenesená",J3095,0)</f>
        <v>0</v>
      </c>
      <c r="BI3095" s="205">
        <f>IF(N3095="nulová",J3095,0)</f>
        <v>0</v>
      </c>
      <c r="BJ3095" s="18" t="s">
        <v>22</v>
      </c>
      <c r="BK3095" s="205">
        <f>ROUND(I3095*H3095,2)</f>
        <v>0</v>
      </c>
      <c r="BL3095" s="18" t="s">
        <v>372</v>
      </c>
      <c r="BM3095" s="18" t="s">
        <v>2937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2938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249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2" customFormat="1" ht="13.5">
      <c r="B3098" s="206"/>
      <c r="C3098" s="207"/>
      <c r="D3098" s="208" t="s">
        <v>247</v>
      </c>
      <c r="E3098" s="209" t="s">
        <v>20</v>
      </c>
      <c r="F3098" s="210" t="s">
        <v>2192</v>
      </c>
      <c r="G3098" s="207"/>
      <c r="H3098" s="211" t="s">
        <v>20</v>
      </c>
      <c r="I3098" s="212"/>
      <c r="J3098" s="207"/>
      <c r="K3098" s="207"/>
      <c r="L3098" s="213"/>
      <c r="M3098" s="214"/>
      <c r="N3098" s="215"/>
      <c r="O3098" s="215"/>
      <c r="P3098" s="215"/>
      <c r="Q3098" s="215"/>
      <c r="R3098" s="215"/>
      <c r="S3098" s="215"/>
      <c r="T3098" s="216"/>
      <c r="AT3098" s="217" t="s">
        <v>247</v>
      </c>
      <c r="AU3098" s="217" t="s">
        <v>81</v>
      </c>
      <c r="AV3098" s="12" t="s">
        <v>22</v>
      </c>
      <c r="AW3098" s="12" t="s">
        <v>37</v>
      </c>
      <c r="AX3098" s="12" t="s">
        <v>73</v>
      </c>
      <c r="AY3098" s="217" t="s">
        <v>238</v>
      </c>
    </row>
    <row r="3099" spans="2:65" s="12" customFormat="1" ht="13.5">
      <c r="B3099" s="206"/>
      <c r="C3099" s="207"/>
      <c r="D3099" s="208" t="s">
        <v>247</v>
      </c>
      <c r="E3099" s="209" t="s">
        <v>20</v>
      </c>
      <c r="F3099" s="210" t="s">
        <v>692</v>
      </c>
      <c r="G3099" s="207"/>
      <c r="H3099" s="211" t="s">
        <v>20</v>
      </c>
      <c r="I3099" s="212"/>
      <c r="J3099" s="207"/>
      <c r="K3099" s="207"/>
      <c r="L3099" s="213"/>
      <c r="M3099" s="214"/>
      <c r="N3099" s="215"/>
      <c r="O3099" s="215"/>
      <c r="P3099" s="215"/>
      <c r="Q3099" s="215"/>
      <c r="R3099" s="215"/>
      <c r="S3099" s="215"/>
      <c r="T3099" s="216"/>
      <c r="AT3099" s="217" t="s">
        <v>247</v>
      </c>
      <c r="AU3099" s="217" t="s">
        <v>81</v>
      </c>
      <c r="AV3099" s="12" t="s">
        <v>22</v>
      </c>
      <c r="AW3099" s="12" t="s">
        <v>37</v>
      </c>
      <c r="AX3099" s="12" t="s">
        <v>73</v>
      </c>
      <c r="AY3099" s="217" t="s">
        <v>238</v>
      </c>
    </row>
    <row r="3100" spans="2:65" s="13" customFormat="1" ht="13.5">
      <c r="B3100" s="218"/>
      <c r="C3100" s="219"/>
      <c r="D3100" s="208" t="s">
        <v>247</v>
      </c>
      <c r="E3100" s="230" t="s">
        <v>20</v>
      </c>
      <c r="F3100" s="231" t="s">
        <v>2193</v>
      </c>
      <c r="G3100" s="219"/>
      <c r="H3100" s="232">
        <v>7.81</v>
      </c>
      <c r="I3100" s="224"/>
      <c r="J3100" s="219"/>
      <c r="K3100" s="219"/>
      <c r="L3100" s="225"/>
      <c r="M3100" s="226"/>
      <c r="N3100" s="227"/>
      <c r="O3100" s="227"/>
      <c r="P3100" s="227"/>
      <c r="Q3100" s="227"/>
      <c r="R3100" s="227"/>
      <c r="S3100" s="227"/>
      <c r="T3100" s="228"/>
      <c r="AT3100" s="229" t="s">
        <v>247</v>
      </c>
      <c r="AU3100" s="229" t="s">
        <v>81</v>
      </c>
      <c r="AV3100" s="13" t="s">
        <v>81</v>
      </c>
      <c r="AW3100" s="13" t="s">
        <v>37</v>
      </c>
      <c r="AX3100" s="13" t="s">
        <v>73</v>
      </c>
      <c r="AY3100" s="229" t="s">
        <v>238</v>
      </c>
    </row>
    <row r="3101" spans="2:65" s="13" customFormat="1" ht="13.5">
      <c r="B3101" s="218"/>
      <c r="C3101" s="219"/>
      <c r="D3101" s="220" t="s">
        <v>247</v>
      </c>
      <c r="E3101" s="219"/>
      <c r="F3101" s="222" t="s">
        <v>2939</v>
      </c>
      <c r="G3101" s="219"/>
      <c r="H3101" s="223">
        <v>8.2010000000000005</v>
      </c>
      <c r="I3101" s="224"/>
      <c r="J3101" s="219"/>
      <c r="K3101" s="219"/>
      <c r="L3101" s="225"/>
      <c r="M3101" s="226"/>
      <c r="N3101" s="227"/>
      <c r="O3101" s="227"/>
      <c r="P3101" s="227"/>
      <c r="Q3101" s="227"/>
      <c r="R3101" s="227"/>
      <c r="S3101" s="227"/>
      <c r="T3101" s="228"/>
      <c r="AT3101" s="229" t="s">
        <v>247</v>
      </c>
      <c r="AU3101" s="229" t="s">
        <v>81</v>
      </c>
      <c r="AV3101" s="13" t="s">
        <v>81</v>
      </c>
      <c r="AW3101" s="13" t="s">
        <v>4</v>
      </c>
      <c r="AX3101" s="13" t="s">
        <v>22</v>
      </c>
      <c r="AY3101" s="229" t="s">
        <v>238</v>
      </c>
    </row>
    <row r="3102" spans="2:65" s="1" customFormat="1" ht="22.5" customHeight="1">
      <c r="B3102" s="35"/>
      <c r="C3102" s="233" t="s">
        <v>2940</v>
      </c>
      <c r="D3102" s="233" t="s">
        <v>478</v>
      </c>
      <c r="E3102" s="234" t="s">
        <v>2941</v>
      </c>
      <c r="F3102" s="235" t="s">
        <v>2942</v>
      </c>
      <c r="G3102" s="236" t="s">
        <v>375</v>
      </c>
      <c r="H3102" s="237">
        <v>264.47199999999998</v>
      </c>
      <c r="I3102" s="238"/>
      <c r="J3102" s="239">
        <f>ROUND(I3102*H3102,2)</f>
        <v>0</v>
      </c>
      <c r="K3102" s="235" t="s">
        <v>244</v>
      </c>
      <c r="L3102" s="240"/>
      <c r="M3102" s="241" t="s">
        <v>20</v>
      </c>
      <c r="N3102" s="242" t="s">
        <v>44</v>
      </c>
      <c r="O3102" s="36"/>
      <c r="P3102" s="203">
        <f>O3102*H3102</f>
        <v>0</v>
      </c>
      <c r="Q3102" s="203">
        <v>3.5999999999999999E-3</v>
      </c>
      <c r="R3102" s="203">
        <f>Q3102*H3102</f>
        <v>0.95209919999999992</v>
      </c>
      <c r="S3102" s="203">
        <v>0</v>
      </c>
      <c r="T3102" s="204">
        <f>S3102*H3102</f>
        <v>0</v>
      </c>
      <c r="AR3102" s="18" t="s">
        <v>500</v>
      </c>
      <c r="AT3102" s="18" t="s">
        <v>478</v>
      </c>
      <c r="AU3102" s="18" t="s">
        <v>81</v>
      </c>
      <c r="AY3102" s="18" t="s">
        <v>238</v>
      </c>
      <c r="BE3102" s="205">
        <f>IF(N3102="základní",J3102,0)</f>
        <v>0</v>
      </c>
      <c r="BF3102" s="205">
        <f>IF(N3102="snížená",J3102,0)</f>
        <v>0</v>
      </c>
      <c r="BG3102" s="205">
        <f>IF(N3102="zákl. přenesená",J3102,0)</f>
        <v>0</v>
      </c>
      <c r="BH3102" s="205">
        <f>IF(N3102="sníž. přenesená",J3102,0)</f>
        <v>0</v>
      </c>
      <c r="BI3102" s="205">
        <f>IF(N3102="nulová",J3102,0)</f>
        <v>0</v>
      </c>
      <c r="BJ3102" s="18" t="s">
        <v>22</v>
      </c>
      <c r="BK3102" s="205">
        <f>ROUND(I3102*H3102,2)</f>
        <v>0</v>
      </c>
      <c r="BL3102" s="18" t="s">
        <v>372</v>
      </c>
      <c r="BM3102" s="18" t="s">
        <v>2943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2938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249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51" s="12" customFormat="1" ht="13.5">
      <c r="B3105" s="206"/>
      <c r="C3105" s="207"/>
      <c r="D3105" s="208" t="s">
        <v>247</v>
      </c>
      <c r="E3105" s="209" t="s">
        <v>20</v>
      </c>
      <c r="F3105" s="210" t="s">
        <v>2293</v>
      </c>
      <c r="G3105" s="207"/>
      <c r="H3105" s="211" t="s">
        <v>20</v>
      </c>
      <c r="I3105" s="212"/>
      <c r="J3105" s="207"/>
      <c r="K3105" s="207"/>
      <c r="L3105" s="213"/>
      <c r="M3105" s="214"/>
      <c r="N3105" s="215"/>
      <c r="O3105" s="215"/>
      <c r="P3105" s="215"/>
      <c r="Q3105" s="215"/>
      <c r="R3105" s="215"/>
      <c r="S3105" s="215"/>
      <c r="T3105" s="216"/>
      <c r="AT3105" s="217" t="s">
        <v>247</v>
      </c>
      <c r="AU3105" s="217" t="s">
        <v>81</v>
      </c>
      <c r="AV3105" s="12" t="s">
        <v>22</v>
      </c>
      <c r="AW3105" s="12" t="s">
        <v>37</v>
      </c>
      <c r="AX3105" s="12" t="s">
        <v>73</v>
      </c>
      <c r="AY3105" s="217" t="s">
        <v>238</v>
      </c>
    </row>
    <row r="3106" spans="2:51" s="12" customFormat="1" ht="13.5">
      <c r="B3106" s="206"/>
      <c r="C3106" s="207"/>
      <c r="D3106" s="208" t="s">
        <v>247</v>
      </c>
      <c r="E3106" s="209" t="s">
        <v>20</v>
      </c>
      <c r="F3106" s="210" t="s">
        <v>692</v>
      </c>
      <c r="G3106" s="207"/>
      <c r="H3106" s="211" t="s">
        <v>20</v>
      </c>
      <c r="I3106" s="212"/>
      <c r="J3106" s="207"/>
      <c r="K3106" s="207"/>
      <c r="L3106" s="213"/>
      <c r="M3106" s="214"/>
      <c r="N3106" s="215"/>
      <c r="O3106" s="215"/>
      <c r="P3106" s="215"/>
      <c r="Q3106" s="215"/>
      <c r="R3106" s="215"/>
      <c r="S3106" s="215"/>
      <c r="T3106" s="216"/>
      <c r="AT3106" s="217" t="s">
        <v>247</v>
      </c>
      <c r="AU3106" s="217" t="s">
        <v>81</v>
      </c>
      <c r="AV3106" s="12" t="s">
        <v>22</v>
      </c>
      <c r="AW3106" s="12" t="s">
        <v>37</v>
      </c>
      <c r="AX3106" s="12" t="s">
        <v>73</v>
      </c>
      <c r="AY3106" s="217" t="s">
        <v>238</v>
      </c>
    </row>
    <row r="3107" spans="2:51" s="13" customFormat="1" ht="13.5">
      <c r="B3107" s="218"/>
      <c r="C3107" s="219"/>
      <c r="D3107" s="208" t="s">
        <v>247</v>
      </c>
      <c r="E3107" s="230" t="s">
        <v>20</v>
      </c>
      <c r="F3107" s="231" t="s">
        <v>2294</v>
      </c>
      <c r="G3107" s="219"/>
      <c r="H3107" s="232">
        <v>136.553</v>
      </c>
      <c r="I3107" s="224"/>
      <c r="J3107" s="219"/>
      <c r="K3107" s="219"/>
      <c r="L3107" s="225"/>
      <c r="M3107" s="226"/>
      <c r="N3107" s="227"/>
      <c r="O3107" s="227"/>
      <c r="P3107" s="227"/>
      <c r="Q3107" s="227"/>
      <c r="R3107" s="227"/>
      <c r="S3107" s="227"/>
      <c r="T3107" s="228"/>
      <c r="AT3107" s="229" t="s">
        <v>247</v>
      </c>
      <c r="AU3107" s="229" t="s">
        <v>81</v>
      </c>
      <c r="AV3107" s="13" t="s">
        <v>81</v>
      </c>
      <c r="AW3107" s="13" t="s">
        <v>37</v>
      </c>
      <c r="AX3107" s="13" t="s">
        <v>73</v>
      </c>
      <c r="AY3107" s="229" t="s">
        <v>238</v>
      </c>
    </row>
    <row r="3108" spans="2:51" s="13" customFormat="1" ht="13.5">
      <c r="B3108" s="218"/>
      <c r="C3108" s="219"/>
      <c r="D3108" s="208" t="s">
        <v>247</v>
      </c>
      <c r="E3108" s="230" t="s">
        <v>20</v>
      </c>
      <c r="F3108" s="231" t="s">
        <v>2295</v>
      </c>
      <c r="G3108" s="219"/>
      <c r="H3108" s="232">
        <v>14.484999999999999</v>
      </c>
      <c r="I3108" s="224"/>
      <c r="J3108" s="219"/>
      <c r="K3108" s="219"/>
      <c r="L3108" s="225"/>
      <c r="M3108" s="226"/>
      <c r="N3108" s="227"/>
      <c r="O3108" s="227"/>
      <c r="P3108" s="227"/>
      <c r="Q3108" s="227"/>
      <c r="R3108" s="227"/>
      <c r="S3108" s="227"/>
      <c r="T3108" s="228"/>
      <c r="AT3108" s="229" t="s">
        <v>247</v>
      </c>
      <c r="AU3108" s="229" t="s">
        <v>81</v>
      </c>
      <c r="AV3108" s="13" t="s">
        <v>81</v>
      </c>
      <c r="AW3108" s="13" t="s">
        <v>37</v>
      </c>
      <c r="AX3108" s="13" t="s">
        <v>73</v>
      </c>
      <c r="AY3108" s="229" t="s">
        <v>238</v>
      </c>
    </row>
    <row r="3109" spans="2:51" s="12" customFormat="1" ht="13.5">
      <c r="B3109" s="206"/>
      <c r="C3109" s="207"/>
      <c r="D3109" s="208" t="s">
        <v>247</v>
      </c>
      <c r="E3109" s="209" t="s">
        <v>20</v>
      </c>
      <c r="F3109" s="210" t="s">
        <v>2265</v>
      </c>
      <c r="G3109" s="207"/>
      <c r="H3109" s="211" t="s">
        <v>20</v>
      </c>
      <c r="I3109" s="212"/>
      <c r="J3109" s="207"/>
      <c r="K3109" s="207"/>
      <c r="L3109" s="213"/>
      <c r="M3109" s="214"/>
      <c r="N3109" s="215"/>
      <c r="O3109" s="215"/>
      <c r="P3109" s="215"/>
      <c r="Q3109" s="215"/>
      <c r="R3109" s="215"/>
      <c r="S3109" s="215"/>
      <c r="T3109" s="216"/>
      <c r="AT3109" s="217" t="s">
        <v>247</v>
      </c>
      <c r="AU3109" s="217" t="s">
        <v>81</v>
      </c>
      <c r="AV3109" s="12" t="s">
        <v>22</v>
      </c>
      <c r="AW3109" s="12" t="s">
        <v>37</v>
      </c>
      <c r="AX3109" s="12" t="s">
        <v>73</v>
      </c>
      <c r="AY3109" s="217" t="s">
        <v>238</v>
      </c>
    </row>
    <row r="3110" spans="2:51" s="12" customFormat="1" ht="13.5">
      <c r="B3110" s="206"/>
      <c r="C3110" s="207"/>
      <c r="D3110" s="208" t="s">
        <v>247</v>
      </c>
      <c r="E3110" s="209" t="s">
        <v>20</v>
      </c>
      <c r="F3110" s="210" t="s">
        <v>692</v>
      </c>
      <c r="G3110" s="207"/>
      <c r="H3110" s="211" t="s">
        <v>20</v>
      </c>
      <c r="I3110" s="212"/>
      <c r="J3110" s="207"/>
      <c r="K3110" s="207"/>
      <c r="L3110" s="213"/>
      <c r="M3110" s="214"/>
      <c r="N3110" s="215"/>
      <c r="O3110" s="215"/>
      <c r="P3110" s="215"/>
      <c r="Q3110" s="215"/>
      <c r="R3110" s="215"/>
      <c r="S3110" s="215"/>
      <c r="T3110" s="216"/>
      <c r="AT3110" s="217" t="s">
        <v>247</v>
      </c>
      <c r="AU3110" s="217" t="s">
        <v>81</v>
      </c>
      <c r="AV3110" s="12" t="s">
        <v>22</v>
      </c>
      <c r="AW3110" s="12" t="s">
        <v>37</v>
      </c>
      <c r="AX3110" s="12" t="s">
        <v>73</v>
      </c>
      <c r="AY3110" s="217" t="s">
        <v>238</v>
      </c>
    </row>
    <row r="3111" spans="2:51" s="13" customFormat="1" ht="13.5">
      <c r="B3111" s="218"/>
      <c r="C3111" s="219"/>
      <c r="D3111" s="208" t="s">
        <v>247</v>
      </c>
      <c r="E3111" s="230" t="s">
        <v>20</v>
      </c>
      <c r="F3111" s="231" t="s">
        <v>2266</v>
      </c>
      <c r="G3111" s="219"/>
      <c r="H3111" s="232">
        <v>9.27</v>
      </c>
      <c r="I3111" s="224"/>
      <c r="J3111" s="219"/>
      <c r="K3111" s="219"/>
      <c r="L3111" s="225"/>
      <c r="M3111" s="226"/>
      <c r="N3111" s="227"/>
      <c r="O3111" s="227"/>
      <c r="P3111" s="227"/>
      <c r="Q3111" s="227"/>
      <c r="R3111" s="227"/>
      <c r="S3111" s="227"/>
      <c r="T3111" s="228"/>
      <c r="AT3111" s="229" t="s">
        <v>247</v>
      </c>
      <c r="AU3111" s="229" t="s">
        <v>81</v>
      </c>
      <c r="AV3111" s="13" t="s">
        <v>81</v>
      </c>
      <c r="AW3111" s="13" t="s">
        <v>37</v>
      </c>
      <c r="AX3111" s="13" t="s">
        <v>73</v>
      </c>
      <c r="AY3111" s="229" t="s">
        <v>238</v>
      </c>
    </row>
    <row r="3112" spans="2:51" s="13" customFormat="1" ht="13.5">
      <c r="B3112" s="218"/>
      <c r="C3112" s="219"/>
      <c r="D3112" s="208" t="s">
        <v>247</v>
      </c>
      <c r="E3112" s="230" t="s">
        <v>20</v>
      </c>
      <c r="F3112" s="231" t="s">
        <v>2267</v>
      </c>
      <c r="G3112" s="219"/>
      <c r="H3112" s="232">
        <v>1.635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51" s="13" customFormat="1" ht="13.5">
      <c r="B3113" s="218"/>
      <c r="C3113" s="219"/>
      <c r="D3113" s="208" t="s">
        <v>247</v>
      </c>
      <c r="E3113" s="230" t="s">
        <v>20</v>
      </c>
      <c r="F3113" s="231" t="s">
        <v>2268</v>
      </c>
      <c r="G3113" s="219"/>
      <c r="H3113" s="232">
        <v>1.635</v>
      </c>
      <c r="I3113" s="224"/>
      <c r="J3113" s="219"/>
      <c r="K3113" s="219"/>
      <c r="L3113" s="225"/>
      <c r="M3113" s="226"/>
      <c r="N3113" s="227"/>
      <c r="O3113" s="227"/>
      <c r="P3113" s="227"/>
      <c r="Q3113" s="227"/>
      <c r="R3113" s="227"/>
      <c r="S3113" s="227"/>
      <c r="T3113" s="228"/>
      <c r="AT3113" s="229" t="s">
        <v>247</v>
      </c>
      <c r="AU3113" s="229" t="s">
        <v>81</v>
      </c>
      <c r="AV3113" s="13" t="s">
        <v>81</v>
      </c>
      <c r="AW3113" s="13" t="s">
        <v>37</v>
      </c>
      <c r="AX3113" s="13" t="s">
        <v>73</v>
      </c>
      <c r="AY3113" s="229" t="s">
        <v>238</v>
      </c>
    </row>
    <row r="3114" spans="2:51" s="13" customFormat="1" ht="13.5">
      <c r="B3114" s="218"/>
      <c r="C3114" s="219"/>
      <c r="D3114" s="208" t="s">
        <v>247</v>
      </c>
      <c r="E3114" s="230" t="s">
        <v>20</v>
      </c>
      <c r="F3114" s="231" t="s">
        <v>2269</v>
      </c>
      <c r="G3114" s="219"/>
      <c r="H3114" s="232">
        <v>6.27</v>
      </c>
      <c r="I3114" s="224"/>
      <c r="J3114" s="219"/>
      <c r="K3114" s="219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247</v>
      </c>
      <c r="AU3114" s="229" t="s">
        <v>81</v>
      </c>
      <c r="AV3114" s="13" t="s">
        <v>81</v>
      </c>
      <c r="AW3114" s="13" t="s">
        <v>37</v>
      </c>
      <c r="AX3114" s="13" t="s">
        <v>73</v>
      </c>
      <c r="AY3114" s="229" t="s">
        <v>238</v>
      </c>
    </row>
    <row r="3115" spans="2:51" s="13" customFormat="1" ht="13.5">
      <c r="B3115" s="218"/>
      <c r="C3115" s="219"/>
      <c r="D3115" s="208" t="s">
        <v>247</v>
      </c>
      <c r="E3115" s="230" t="s">
        <v>20</v>
      </c>
      <c r="F3115" s="231" t="s">
        <v>2270</v>
      </c>
      <c r="G3115" s="219"/>
      <c r="H3115" s="232">
        <v>3.37</v>
      </c>
      <c r="I3115" s="224"/>
      <c r="J3115" s="219"/>
      <c r="K3115" s="219"/>
      <c r="L3115" s="225"/>
      <c r="M3115" s="226"/>
      <c r="N3115" s="227"/>
      <c r="O3115" s="227"/>
      <c r="P3115" s="227"/>
      <c r="Q3115" s="227"/>
      <c r="R3115" s="227"/>
      <c r="S3115" s="227"/>
      <c r="T3115" s="228"/>
      <c r="AT3115" s="229" t="s">
        <v>247</v>
      </c>
      <c r="AU3115" s="229" t="s">
        <v>81</v>
      </c>
      <c r="AV3115" s="13" t="s">
        <v>81</v>
      </c>
      <c r="AW3115" s="13" t="s">
        <v>37</v>
      </c>
      <c r="AX3115" s="13" t="s">
        <v>73</v>
      </c>
      <c r="AY3115" s="229" t="s">
        <v>238</v>
      </c>
    </row>
    <row r="3116" spans="2:51" s="13" customFormat="1" ht="13.5">
      <c r="B3116" s="218"/>
      <c r="C3116" s="219"/>
      <c r="D3116" s="208" t="s">
        <v>247</v>
      </c>
      <c r="E3116" s="230" t="s">
        <v>20</v>
      </c>
      <c r="F3116" s="231" t="s">
        <v>2271</v>
      </c>
      <c r="G3116" s="219"/>
      <c r="H3116" s="232">
        <v>3.37</v>
      </c>
      <c r="I3116" s="224"/>
      <c r="J3116" s="219"/>
      <c r="K3116" s="219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247</v>
      </c>
      <c r="AU3116" s="229" t="s">
        <v>81</v>
      </c>
      <c r="AV3116" s="13" t="s">
        <v>81</v>
      </c>
      <c r="AW3116" s="13" t="s">
        <v>37</v>
      </c>
      <c r="AX3116" s="13" t="s">
        <v>73</v>
      </c>
      <c r="AY3116" s="229" t="s">
        <v>238</v>
      </c>
    </row>
    <row r="3117" spans="2:51" s="13" customFormat="1" ht="13.5">
      <c r="B3117" s="218"/>
      <c r="C3117" s="219"/>
      <c r="D3117" s="208" t="s">
        <v>247</v>
      </c>
      <c r="E3117" s="230" t="s">
        <v>20</v>
      </c>
      <c r="F3117" s="231" t="s">
        <v>2272</v>
      </c>
      <c r="G3117" s="219"/>
      <c r="H3117" s="232">
        <v>9.89</v>
      </c>
      <c r="I3117" s="224"/>
      <c r="J3117" s="219"/>
      <c r="K3117" s="219"/>
      <c r="L3117" s="225"/>
      <c r="M3117" s="226"/>
      <c r="N3117" s="227"/>
      <c r="O3117" s="227"/>
      <c r="P3117" s="227"/>
      <c r="Q3117" s="227"/>
      <c r="R3117" s="227"/>
      <c r="S3117" s="227"/>
      <c r="T3117" s="228"/>
      <c r="AT3117" s="229" t="s">
        <v>247</v>
      </c>
      <c r="AU3117" s="229" t="s">
        <v>81</v>
      </c>
      <c r="AV3117" s="13" t="s">
        <v>81</v>
      </c>
      <c r="AW3117" s="13" t="s">
        <v>37</v>
      </c>
      <c r="AX3117" s="13" t="s">
        <v>73</v>
      </c>
      <c r="AY3117" s="229" t="s">
        <v>238</v>
      </c>
    </row>
    <row r="3118" spans="2:51" s="13" customFormat="1" ht="13.5">
      <c r="B3118" s="218"/>
      <c r="C3118" s="219"/>
      <c r="D3118" s="208" t="s">
        <v>247</v>
      </c>
      <c r="E3118" s="230" t="s">
        <v>20</v>
      </c>
      <c r="F3118" s="231" t="s">
        <v>2273</v>
      </c>
      <c r="G3118" s="219"/>
      <c r="H3118" s="232">
        <v>3.43</v>
      </c>
      <c r="I3118" s="224"/>
      <c r="J3118" s="219"/>
      <c r="K3118" s="219"/>
      <c r="L3118" s="225"/>
      <c r="M3118" s="226"/>
      <c r="N3118" s="227"/>
      <c r="O3118" s="227"/>
      <c r="P3118" s="227"/>
      <c r="Q3118" s="227"/>
      <c r="R3118" s="227"/>
      <c r="S3118" s="227"/>
      <c r="T3118" s="228"/>
      <c r="AT3118" s="229" t="s">
        <v>247</v>
      </c>
      <c r="AU3118" s="229" t="s">
        <v>81</v>
      </c>
      <c r="AV3118" s="13" t="s">
        <v>81</v>
      </c>
      <c r="AW3118" s="13" t="s">
        <v>37</v>
      </c>
      <c r="AX3118" s="13" t="s">
        <v>73</v>
      </c>
      <c r="AY3118" s="229" t="s">
        <v>238</v>
      </c>
    </row>
    <row r="3119" spans="2:51" s="13" customFormat="1" ht="13.5">
      <c r="B3119" s="218"/>
      <c r="C3119" s="219"/>
      <c r="D3119" s="208" t="s">
        <v>247</v>
      </c>
      <c r="E3119" s="230" t="s">
        <v>20</v>
      </c>
      <c r="F3119" s="231" t="s">
        <v>2274</v>
      </c>
      <c r="G3119" s="219"/>
      <c r="H3119" s="232">
        <v>6.0149999999999997</v>
      </c>
      <c r="I3119" s="224"/>
      <c r="J3119" s="219"/>
      <c r="K3119" s="219"/>
      <c r="L3119" s="225"/>
      <c r="M3119" s="226"/>
      <c r="N3119" s="227"/>
      <c r="O3119" s="227"/>
      <c r="P3119" s="227"/>
      <c r="Q3119" s="227"/>
      <c r="R3119" s="227"/>
      <c r="S3119" s="227"/>
      <c r="T3119" s="228"/>
      <c r="AT3119" s="229" t="s">
        <v>247</v>
      </c>
      <c r="AU3119" s="229" t="s">
        <v>81</v>
      </c>
      <c r="AV3119" s="13" t="s">
        <v>81</v>
      </c>
      <c r="AW3119" s="13" t="s">
        <v>37</v>
      </c>
      <c r="AX3119" s="13" t="s">
        <v>73</v>
      </c>
      <c r="AY3119" s="229" t="s">
        <v>238</v>
      </c>
    </row>
    <row r="3120" spans="2:51" s="12" customFormat="1" ht="13.5">
      <c r="B3120" s="206"/>
      <c r="C3120" s="207"/>
      <c r="D3120" s="208" t="s">
        <v>247</v>
      </c>
      <c r="E3120" s="209" t="s">
        <v>20</v>
      </c>
      <c r="F3120" s="210" t="s">
        <v>249</v>
      </c>
      <c r="G3120" s="207"/>
      <c r="H3120" s="211" t="s">
        <v>20</v>
      </c>
      <c r="I3120" s="212"/>
      <c r="J3120" s="207"/>
      <c r="K3120" s="207"/>
      <c r="L3120" s="213"/>
      <c r="M3120" s="214"/>
      <c r="N3120" s="215"/>
      <c r="O3120" s="215"/>
      <c r="P3120" s="215"/>
      <c r="Q3120" s="215"/>
      <c r="R3120" s="215"/>
      <c r="S3120" s="215"/>
      <c r="T3120" s="216"/>
      <c r="AT3120" s="217" t="s">
        <v>247</v>
      </c>
      <c r="AU3120" s="217" t="s">
        <v>81</v>
      </c>
      <c r="AV3120" s="12" t="s">
        <v>22</v>
      </c>
      <c r="AW3120" s="12" t="s">
        <v>37</v>
      </c>
      <c r="AX3120" s="12" t="s">
        <v>73</v>
      </c>
      <c r="AY3120" s="217" t="s">
        <v>238</v>
      </c>
    </row>
    <row r="3121" spans="2:65" s="12" customFormat="1" ht="13.5">
      <c r="B3121" s="206"/>
      <c r="C3121" s="207"/>
      <c r="D3121" s="208" t="s">
        <v>247</v>
      </c>
      <c r="E3121" s="209" t="s">
        <v>20</v>
      </c>
      <c r="F3121" s="210" t="s">
        <v>2241</v>
      </c>
      <c r="G3121" s="207"/>
      <c r="H3121" s="211" t="s">
        <v>20</v>
      </c>
      <c r="I3121" s="212"/>
      <c r="J3121" s="207"/>
      <c r="K3121" s="207"/>
      <c r="L3121" s="213"/>
      <c r="M3121" s="214"/>
      <c r="N3121" s="215"/>
      <c r="O3121" s="215"/>
      <c r="P3121" s="215"/>
      <c r="Q3121" s="215"/>
      <c r="R3121" s="215"/>
      <c r="S3121" s="215"/>
      <c r="T3121" s="216"/>
      <c r="AT3121" s="217" t="s">
        <v>247</v>
      </c>
      <c r="AU3121" s="217" t="s">
        <v>81</v>
      </c>
      <c r="AV3121" s="12" t="s">
        <v>22</v>
      </c>
      <c r="AW3121" s="12" t="s">
        <v>37</v>
      </c>
      <c r="AX3121" s="12" t="s">
        <v>73</v>
      </c>
      <c r="AY3121" s="217" t="s">
        <v>238</v>
      </c>
    </row>
    <row r="3122" spans="2:65" s="12" customFormat="1" ht="13.5">
      <c r="B3122" s="206"/>
      <c r="C3122" s="207"/>
      <c r="D3122" s="208" t="s">
        <v>247</v>
      </c>
      <c r="E3122" s="209" t="s">
        <v>20</v>
      </c>
      <c r="F3122" s="210" t="s">
        <v>692</v>
      </c>
      <c r="G3122" s="207"/>
      <c r="H3122" s="211" t="s">
        <v>20</v>
      </c>
      <c r="I3122" s="212"/>
      <c r="J3122" s="207"/>
      <c r="K3122" s="207"/>
      <c r="L3122" s="213"/>
      <c r="M3122" s="214"/>
      <c r="N3122" s="215"/>
      <c r="O3122" s="215"/>
      <c r="P3122" s="215"/>
      <c r="Q3122" s="215"/>
      <c r="R3122" s="215"/>
      <c r="S3122" s="215"/>
      <c r="T3122" s="216"/>
      <c r="AT3122" s="217" t="s">
        <v>247</v>
      </c>
      <c r="AU3122" s="217" t="s">
        <v>81</v>
      </c>
      <c r="AV3122" s="12" t="s">
        <v>22</v>
      </c>
      <c r="AW3122" s="12" t="s">
        <v>37</v>
      </c>
      <c r="AX3122" s="12" t="s">
        <v>73</v>
      </c>
      <c r="AY3122" s="217" t="s">
        <v>238</v>
      </c>
    </row>
    <row r="3123" spans="2:65" s="13" customFormat="1" ht="13.5">
      <c r="B3123" s="218"/>
      <c r="C3123" s="219"/>
      <c r="D3123" s="208" t="s">
        <v>247</v>
      </c>
      <c r="E3123" s="230" t="s">
        <v>20</v>
      </c>
      <c r="F3123" s="231" t="s">
        <v>2242</v>
      </c>
      <c r="G3123" s="219"/>
      <c r="H3123" s="232">
        <v>44.335000000000001</v>
      </c>
      <c r="I3123" s="224"/>
      <c r="J3123" s="219"/>
      <c r="K3123" s="219"/>
      <c r="L3123" s="225"/>
      <c r="M3123" s="226"/>
      <c r="N3123" s="227"/>
      <c r="O3123" s="227"/>
      <c r="P3123" s="227"/>
      <c r="Q3123" s="227"/>
      <c r="R3123" s="227"/>
      <c r="S3123" s="227"/>
      <c r="T3123" s="228"/>
      <c r="AT3123" s="229" t="s">
        <v>247</v>
      </c>
      <c r="AU3123" s="229" t="s">
        <v>81</v>
      </c>
      <c r="AV3123" s="13" t="s">
        <v>81</v>
      </c>
      <c r="AW3123" s="13" t="s">
        <v>37</v>
      </c>
      <c r="AX3123" s="13" t="s">
        <v>73</v>
      </c>
      <c r="AY3123" s="229" t="s">
        <v>238</v>
      </c>
    </row>
    <row r="3124" spans="2:65" s="13" customFormat="1" ht="13.5">
      <c r="B3124" s="218"/>
      <c r="C3124" s="219"/>
      <c r="D3124" s="208" t="s">
        <v>247</v>
      </c>
      <c r="E3124" s="230" t="s">
        <v>20</v>
      </c>
      <c r="F3124" s="231" t="s">
        <v>2243</v>
      </c>
      <c r="G3124" s="219"/>
      <c r="H3124" s="232">
        <v>11.62</v>
      </c>
      <c r="I3124" s="224"/>
      <c r="J3124" s="219"/>
      <c r="K3124" s="219"/>
      <c r="L3124" s="225"/>
      <c r="M3124" s="226"/>
      <c r="N3124" s="227"/>
      <c r="O3124" s="227"/>
      <c r="P3124" s="227"/>
      <c r="Q3124" s="227"/>
      <c r="R3124" s="227"/>
      <c r="S3124" s="227"/>
      <c r="T3124" s="228"/>
      <c r="AT3124" s="229" t="s">
        <v>247</v>
      </c>
      <c r="AU3124" s="229" t="s">
        <v>81</v>
      </c>
      <c r="AV3124" s="13" t="s">
        <v>81</v>
      </c>
      <c r="AW3124" s="13" t="s">
        <v>37</v>
      </c>
      <c r="AX3124" s="13" t="s">
        <v>73</v>
      </c>
      <c r="AY3124" s="229" t="s">
        <v>238</v>
      </c>
    </row>
    <row r="3125" spans="2:65" s="13" customFormat="1" ht="13.5">
      <c r="B3125" s="218"/>
      <c r="C3125" s="219"/>
      <c r="D3125" s="220" t="s">
        <v>247</v>
      </c>
      <c r="E3125" s="219"/>
      <c r="F3125" s="222" t="s">
        <v>2944</v>
      </c>
      <c r="G3125" s="219"/>
      <c r="H3125" s="223">
        <v>264.47199999999998</v>
      </c>
      <c r="I3125" s="224"/>
      <c r="J3125" s="219"/>
      <c r="K3125" s="219"/>
      <c r="L3125" s="225"/>
      <c r="M3125" s="226"/>
      <c r="N3125" s="227"/>
      <c r="O3125" s="227"/>
      <c r="P3125" s="227"/>
      <c r="Q3125" s="227"/>
      <c r="R3125" s="227"/>
      <c r="S3125" s="227"/>
      <c r="T3125" s="228"/>
      <c r="AT3125" s="229" t="s">
        <v>247</v>
      </c>
      <c r="AU3125" s="229" t="s">
        <v>81</v>
      </c>
      <c r="AV3125" s="13" t="s">
        <v>81</v>
      </c>
      <c r="AW3125" s="13" t="s">
        <v>4</v>
      </c>
      <c r="AX3125" s="13" t="s">
        <v>22</v>
      </c>
      <c r="AY3125" s="229" t="s">
        <v>238</v>
      </c>
    </row>
    <row r="3126" spans="2:65" s="1" customFormat="1" ht="22.5" customHeight="1">
      <c r="B3126" s="35"/>
      <c r="C3126" s="233" t="s">
        <v>2945</v>
      </c>
      <c r="D3126" s="233" t="s">
        <v>478</v>
      </c>
      <c r="E3126" s="234" t="s">
        <v>2946</v>
      </c>
      <c r="F3126" s="235" t="s">
        <v>2947</v>
      </c>
      <c r="G3126" s="236" t="s">
        <v>375</v>
      </c>
      <c r="H3126" s="237">
        <v>292.09199999999998</v>
      </c>
      <c r="I3126" s="238"/>
      <c r="J3126" s="239">
        <f>ROUND(I3126*H3126,2)</f>
        <v>0</v>
      </c>
      <c r="K3126" s="235" t="s">
        <v>244</v>
      </c>
      <c r="L3126" s="240"/>
      <c r="M3126" s="241" t="s">
        <v>20</v>
      </c>
      <c r="N3126" s="242" t="s">
        <v>44</v>
      </c>
      <c r="O3126" s="36"/>
      <c r="P3126" s="203">
        <f>O3126*H3126</f>
        <v>0</v>
      </c>
      <c r="Q3126" s="203">
        <v>4.1999999999999997E-3</v>
      </c>
      <c r="R3126" s="203">
        <f>Q3126*H3126</f>
        <v>1.2267863999999999</v>
      </c>
      <c r="S3126" s="203">
        <v>0</v>
      </c>
      <c r="T3126" s="204">
        <f>S3126*H3126</f>
        <v>0</v>
      </c>
      <c r="AR3126" s="18" t="s">
        <v>500</v>
      </c>
      <c r="AT3126" s="18" t="s">
        <v>478</v>
      </c>
      <c r="AU3126" s="18" t="s">
        <v>81</v>
      </c>
      <c r="AY3126" s="18" t="s">
        <v>238</v>
      </c>
      <c r="BE3126" s="205">
        <f>IF(N3126="základní",J3126,0)</f>
        <v>0</v>
      </c>
      <c r="BF3126" s="205">
        <f>IF(N3126="snížená",J3126,0)</f>
        <v>0</v>
      </c>
      <c r="BG3126" s="205">
        <f>IF(N3126="zákl. přenesená",J3126,0)</f>
        <v>0</v>
      </c>
      <c r="BH3126" s="205">
        <f>IF(N3126="sníž. přenesená",J3126,0)</f>
        <v>0</v>
      </c>
      <c r="BI3126" s="205">
        <f>IF(N3126="nulová",J3126,0)</f>
        <v>0</v>
      </c>
      <c r="BJ3126" s="18" t="s">
        <v>22</v>
      </c>
      <c r="BK3126" s="205">
        <f>ROUND(I3126*H3126,2)</f>
        <v>0</v>
      </c>
      <c r="BL3126" s="18" t="s">
        <v>372</v>
      </c>
      <c r="BM3126" s="18" t="s">
        <v>2948</v>
      </c>
    </row>
    <row r="3127" spans="2:65" s="12" customFormat="1" ht="13.5">
      <c r="B3127" s="206"/>
      <c r="C3127" s="207"/>
      <c r="D3127" s="208" t="s">
        <v>247</v>
      </c>
      <c r="E3127" s="209" t="s">
        <v>20</v>
      </c>
      <c r="F3127" s="210" t="s">
        <v>2938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249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2" customFormat="1" ht="13.5">
      <c r="B3129" s="206"/>
      <c r="C3129" s="207"/>
      <c r="D3129" s="208" t="s">
        <v>247</v>
      </c>
      <c r="E3129" s="209" t="s">
        <v>20</v>
      </c>
      <c r="F3129" s="210" t="s">
        <v>2221</v>
      </c>
      <c r="G3129" s="207"/>
      <c r="H3129" s="211" t="s">
        <v>20</v>
      </c>
      <c r="I3129" s="212"/>
      <c r="J3129" s="207"/>
      <c r="K3129" s="207"/>
      <c r="L3129" s="213"/>
      <c r="M3129" s="214"/>
      <c r="N3129" s="215"/>
      <c r="O3129" s="215"/>
      <c r="P3129" s="215"/>
      <c r="Q3129" s="215"/>
      <c r="R3129" s="215"/>
      <c r="S3129" s="215"/>
      <c r="T3129" s="216"/>
      <c r="AT3129" s="217" t="s">
        <v>247</v>
      </c>
      <c r="AU3129" s="217" t="s">
        <v>81</v>
      </c>
      <c r="AV3129" s="12" t="s">
        <v>22</v>
      </c>
      <c r="AW3129" s="12" t="s">
        <v>37</v>
      </c>
      <c r="AX3129" s="12" t="s">
        <v>73</v>
      </c>
      <c r="AY3129" s="217" t="s">
        <v>238</v>
      </c>
    </row>
    <row r="3130" spans="2:65" s="12" customFormat="1" ht="13.5">
      <c r="B3130" s="206"/>
      <c r="C3130" s="207"/>
      <c r="D3130" s="208" t="s">
        <v>247</v>
      </c>
      <c r="E3130" s="209" t="s">
        <v>20</v>
      </c>
      <c r="F3130" s="210" t="s">
        <v>692</v>
      </c>
      <c r="G3130" s="207"/>
      <c r="H3130" s="211" t="s">
        <v>20</v>
      </c>
      <c r="I3130" s="212"/>
      <c r="J3130" s="207"/>
      <c r="K3130" s="207"/>
      <c r="L3130" s="213"/>
      <c r="M3130" s="214"/>
      <c r="N3130" s="215"/>
      <c r="O3130" s="215"/>
      <c r="P3130" s="215"/>
      <c r="Q3130" s="215"/>
      <c r="R3130" s="215"/>
      <c r="S3130" s="215"/>
      <c r="T3130" s="216"/>
      <c r="AT3130" s="217" t="s">
        <v>247</v>
      </c>
      <c r="AU3130" s="217" t="s">
        <v>81</v>
      </c>
      <c r="AV3130" s="12" t="s">
        <v>22</v>
      </c>
      <c r="AW3130" s="12" t="s">
        <v>37</v>
      </c>
      <c r="AX3130" s="12" t="s">
        <v>73</v>
      </c>
      <c r="AY3130" s="217" t="s">
        <v>238</v>
      </c>
    </row>
    <row r="3131" spans="2:65" s="13" customFormat="1" ht="13.5">
      <c r="B3131" s="218"/>
      <c r="C3131" s="219"/>
      <c r="D3131" s="208" t="s">
        <v>247</v>
      </c>
      <c r="E3131" s="230" t="s">
        <v>20</v>
      </c>
      <c r="F3131" s="231" t="s">
        <v>2222</v>
      </c>
      <c r="G3131" s="219"/>
      <c r="H3131" s="232">
        <v>78.828000000000003</v>
      </c>
      <c r="I3131" s="224"/>
      <c r="J3131" s="219"/>
      <c r="K3131" s="219"/>
      <c r="L3131" s="225"/>
      <c r="M3131" s="226"/>
      <c r="N3131" s="227"/>
      <c r="O3131" s="227"/>
      <c r="P3131" s="227"/>
      <c r="Q3131" s="227"/>
      <c r="R3131" s="227"/>
      <c r="S3131" s="227"/>
      <c r="T3131" s="228"/>
      <c r="AT3131" s="229" t="s">
        <v>247</v>
      </c>
      <c r="AU3131" s="229" t="s">
        <v>81</v>
      </c>
      <c r="AV3131" s="13" t="s">
        <v>81</v>
      </c>
      <c r="AW3131" s="13" t="s">
        <v>37</v>
      </c>
      <c r="AX3131" s="13" t="s">
        <v>73</v>
      </c>
      <c r="AY3131" s="229" t="s">
        <v>238</v>
      </c>
    </row>
    <row r="3132" spans="2:65" s="13" customFormat="1" ht="13.5">
      <c r="B3132" s="218"/>
      <c r="C3132" s="219"/>
      <c r="D3132" s="208" t="s">
        <v>247</v>
      </c>
      <c r="E3132" s="230" t="s">
        <v>20</v>
      </c>
      <c r="F3132" s="231" t="s">
        <v>2223</v>
      </c>
      <c r="G3132" s="219"/>
      <c r="H3132" s="232">
        <v>23.39</v>
      </c>
      <c r="I3132" s="224"/>
      <c r="J3132" s="219"/>
      <c r="K3132" s="219"/>
      <c r="L3132" s="225"/>
      <c r="M3132" s="226"/>
      <c r="N3132" s="227"/>
      <c r="O3132" s="227"/>
      <c r="P3132" s="227"/>
      <c r="Q3132" s="227"/>
      <c r="R3132" s="227"/>
      <c r="S3132" s="227"/>
      <c r="T3132" s="228"/>
      <c r="AT3132" s="229" t="s">
        <v>247</v>
      </c>
      <c r="AU3132" s="229" t="s">
        <v>81</v>
      </c>
      <c r="AV3132" s="13" t="s">
        <v>81</v>
      </c>
      <c r="AW3132" s="13" t="s">
        <v>37</v>
      </c>
      <c r="AX3132" s="13" t="s">
        <v>73</v>
      </c>
      <c r="AY3132" s="229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249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2" customFormat="1" ht="13.5">
      <c r="B3134" s="206"/>
      <c r="C3134" s="207"/>
      <c r="D3134" s="208" t="s">
        <v>247</v>
      </c>
      <c r="E3134" s="209" t="s">
        <v>20</v>
      </c>
      <c r="F3134" s="210" t="s">
        <v>2224</v>
      </c>
      <c r="G3134" s="207"/>
      <c r="H3134" s="211" t="s">
        <v>20</v>
      </c>
      <c r="I3134" s="212"/>
      <c r="J3134" s="207"/>
      <c r="K3134" s="207"/>
      <c r="L3134" s="213"/>
      <c r="M3134" s="214"/>
      <c r="N3134" s="215"/>
      <c r="O3134" s="215"/>
      <c r="P3134" s="215"/>
      <c r="Q3134" s="215"/>
      <c r="R3134" s="215"/>
      <c r="S3134" s="215"/>
      <c r="T3134" s="216"/>
      <c r="AT3134" s="217" t="s">
        <v>247</v>
      </c>
      <c r="AU3134" s="217" t="s">
        <v>81</v>
      </c>
      <c r="AV3134" s="12" t="s">
        <v>22</v>
      </c>
      <c r="AW3134" s="12" t="s">
        <v>37</v>
      </c>
      <c r="AX3134" s="12" t="s">
        <v>73</v>
      </c>
      <c r="AY3134" s="217" t="s">
        <v>238</v>
      </c>
    </row>
    <row r="3135" spans="2:65" s="12" customFormat="1" ht="13.5">
      <c r="B3135" s="206"/>
      <c r="C3135" s="207"/>
      <c r="D3135" s="208" t="s">
        <v>247</v>
      </c>
      <c r="E3135" s="209" t="s">
        <v>20</v>
      </c>
      <c r="F3135" s="210" t="s">
        <v>692</v>
      </c>
      <c r="G3135" s="207"/>
      <c r="H3135" s="211" t="s">
        <v>20</v>
      </c>
      <c r="I3135" s="212"/>
      <c r="J3135" s="207"/>
      <c r="K3135" s="207"/>
      <c r="L3135" s="213"/>
      <c r="M3135" s="214"/>
      <c r="N3135" s="215"/>
      <c r="O3135" s="215"/>
      <c r="P3135" s="215"/>
      <c r="Q3135" s="215"/>
      <c r="R3135" s="215"/>
      <c r="S3135" s="215"/>
      <c r="T3135" s="216"/>
      <c r="AT3135" s="217" t="s">
        <v>247</v>
      </c>
      <c r="AU3135" s="217" t="s">
        <v>81</v>
      </c>
      <c r="AV3135" s="12" t="s">
        <v>22</v>
      </c>
      <c r="AW3135" s="12" t="s">
        <v>37</v>
      </c>
      <c r="AX3135" s="12" t="s">
        <v>73</v>
      </c>
      <c r="AY3135" s="217" t="s">
        <v>238</v>
      </c>
    </row>
    <row r="3136" spans="2:65" s="13" customFormat="1" ht="13.5">
      <c r="B3136" s="218"/>
      <c r="C3136" s="219"/>
      <c r="D3136" s="208" t="s">
        <v>247</v>
      </c>
      <c r="E3136" s="230" t="s">
        <v>20</v>
      </c>
      <c r="F3136" s="231" t="s">
        <v>2225</v>
      </c>
      <c r="G3136" s="219"/>
      <c r="H3136" s="232">
        <v>15.725</v>
      </c>
      <c r="I3136" s="224"/>
      <c r="J3136" s="219"/>
      <c r="K3136" s="219"/>
      <c r="L3136" s="225"/>
      <c r="M3136" s="226"/>
      <c r="N3136" s="227"/>
      <c r="O3136" s="227"/>
      <c r="P3136" s="227"/>
      <c r="Q3136" s="227"/>
      <c r="R3136" s="227"/>
      <c r="S3136" s="227"/>
      <c r="T3136" s="228"/>
      <c r="AT3136" s="229" t="s">
        <v>247</v>
      </c>
      <c r="AU3136" s="229" t="s">
        <v>81</v>
      </c>
      <c r="AV3136" s="13" t="s">
        <v>81</v>
      </c>
      <c r="AW3136" s="13" t="s">
        <v>37</v>
      </c>
      <c r="AX3136" s="13" t="s">
        <v>73</v>
      </c>
      <c r="AY3136" s="229" t="s">
        <v>238</v>
      </c>
    </row>
    <row r="3137" spans="2:51" s="13" customFormat="1" ht="13.5">
      <c r="B3137" s="218"/>
      <c r="C3137" s="219"/>
      <c r="D3137" s="208" t="s">
        <v>247</v>
      </c>
      <c r="E3137" s="230" t="s">
        <v>20</v>
      </c>
      <c r="F3137" s="231" t="s">
        <v>2226</v>
      </c>
      <c r="G3137" s="219"/>
      <c r="H3137" s="232">
        <v>10.805</v>
      </c>
      <c r="I3137" s="224"/>
      <c r="J3137" s="219"/>
      <c r="K3137" s="219"/>
      <c r="L3137" s="225"/>
      <c r="M3137" s="226"/>
      <c r="N3137" s="227"/>
      <c r="O3137" s="227"/>
      <c r="P3137" s="227"/>
      <c r="Q3137" s="227"/>
      <c r="R3137" s="227"/>
      <c r="S3137" s="227"/>
      <c r="T3137" s="228"/>
      <c r="AT3137" s="229" t="s">
        <v>247</v>
      </c>
      <c r="AU3137" s="229" t="s">
        <v>81</v>
      </c>
      <c r="AV3137" s="13" t="s">
        <v>81</v>
      </c>
      <c r="AW3137" s="13" t="s">
        <v>37</v>
      </c>
      <c r="AX3137" s="13" t="s">
        <v>73</v>
      </c>
      <c r="AY3137" s="229" t="s">
        <v>238</v>
      </c>
    </row>
    <row r="3138" spans="2:51" s="13" customFormat="1" ht="13.5">
      <c r="B3138" s="218"/>
      <c r="C3138" s="219"/>
      <c r="D3138" s="208" t="s">
        <v>247</v>
      </c>
      <c r="E3138" s="230" t="s">
        <v>20</v>
      </c>
      <c r="F3138" s="231" t="s">
        <v>2227</v>
      </c>
      <c r="G3138" s="219"/>
      <c r="H3138" s="232">
        <v>16.600000000000001</v>
      </c>
      <c r="I3138" s="224"/>
      <c r="J3138" s="219"/>
      <c r="K3138" s="219"/>
      <c r="L3138" s="225"/>
      <c r="M3138" s="226"/>
      <c r="N3138" s="227"/>
      <c r="O3138" s="227"/>
      <c r="P3138" s="227"/>
      <c r="Q3138" s="227"/>
      <c r="R3138" s="227"/>
      <c r="S3138" s="227"/>
      <c r="T3138" s="228"/>
      <c r="AT3138" s="229" t="s">
        <v>247</v>
      </c>
      <c r="AU3138" s="229" t="s">
        <v>81</v>
      </c>
      <c r="AV3138" s="13" t="s">
        <v>81</v>
      </c>
      <c r="AW3138" s="13" t="s">
        <v>37</v>
      </c>
      <c r="AX3138" s="13" t="s">
        <v>73</v>
      </c>
      <c r="AY3138" s="229" t="s">
        <v>238</v>
      </c>
    </row>
    <row r="3139" spans="2:51" s="13" customFormat="1" ht="13.5">
      <c r="B3139" s="218"/>
      <c r="C3139" s="219"/>
      <c r="D3139" s="208" t="s">
        <v>247</v>
      </c>
      <c r="E3139" s="230" t="s">
        <v>20</v>
      </c>
      <c r="F3139" s="231" t="s">
        <v>2228</v>
      </c>
      <c r="G3139" s="219"/>
      <c r="H3139" s="232">
        <v>11.34</v>
      </c>
      <c r="I3139" s="224"/>
      <c r="J3139" s="219"/>
      <c r="K3139" s="219"/>
      <c r="L3139" s="225"/>
      <c r="M3139" s="226"/>
      <c r="N3139" s="227"/>
      <c r="O3139" s="227"/>
      <c r="P3139" s="227"/>
      <c r="Q3139" s="227"/>
      <c r="R3139" s="227"/>
      <c r="S3139" s="227"/>
      <c r="T3139" s="228"/>
      <c r="AT3139" s="229" t="s">
        <v>247</v>
      </c>
      <c r="AU3139" s="229" t="s">
        <v>81</v>
      </c>
      <c r="AV3139" s="13" t="s">
        <v>81</v>
      </c>
      <c r="AW3139" s="13" t="s">
        <v>37</v>
      </c>
      <c r="AX3139" s="13" t="s">
        <v>73</v>
      </c>
      <c r="AY3139" s="229" t="s">
        <v>238</v>
      </c>
    </row>
    <row r="3140" spans="2:51" s="13" customFormat="1" ht="13.5">
      <c r="B3140" s="218"/>
      <c r="C3140" s="219"/>
      <c r="D3140" s="208" t="s">
        <v>247</v>
      </c>
      <c r="E3140" s="230" t="s">
        <v>20</v>
      </c>
      <c r="F3140" s="231" t="s">
        <v>2229</v>
      </c>
      <c r="G3140" s="219"/>
      <c r="H3140" s="232">
        <v>10.98</v>
      </c>
      <c r="I3140" s="224"/>
      <c r="J3140" s="219"/>
      <c r="K3140" s="219"/>
      <c r="L3140" s="225"/>
      <c r="M3140" s="226"/>
      <c r="N3140" s="227"/>
      <c r="O3140" s="227"/>
      <c r="P3140" s="227"/>
      <c r="Q3140" s="227"/>
      <c r="R3140" s="227"/>
      <c r="S3140" s="227"/>
      <c r="T3140" s="228"/>
      <c r="AT3140" s="229" t="s">
        <v>247</v>
      </c>
      <c r="AU3140" s="229" t="s">
        <v>81</v>
      </c>
      <c r="AV3140" s="13" t="s">
        <v>81</v>
      </c>
      <c r="AW3140" s="13" t="s">
        <v>37</v>
      </c>
      <c r="AX3140" s="13" t="s">
        <v>73</v>
      </c>
      <c r="AY3140" s="229" t="s">
        <v>238</v>
      </c>
    </row>
    <row r="3141" spans="2:51" s="13" customFormat="1" ht="13.5">
      <c r="B3141" s="218"/>
      <c r="C3141" s="219"/>
      <c r="D3141" s="208" t="s">
        <v>247</v>
      </c>
      <c r="E3141" s="230" t="s">
        <v>20</v>
      </c>
      <c r="F3141" s="231" t="s">
        <v>2230</v>
      </c>
      <c r="G3141" s="219"/>
      <c r="H3141" s="232">
        <v>13.73</v>
      </c>
      <c r="I3141" s="224"/>
      <c r="J3141" s="219"/>
      <c r="K3141" s="219"/>
      <c r="L3141" s="225"/>
      <c r="M3141" s="226"/>
      <c r="N3141" s="227"/>
      <c r="O3141" s="227"/>
      <c r="P3141" s="227"/>
      <c r="Q3141" s="227"/>
      <c r="R3141" s="227"/>
      <c r="S3141" s="227"/>
      <c r="T3141" s="228"/>
      <c r="AT3141" s="229" t="s">
        <v>247</v>
      </c>
      <c r="AU3141" s="229" t="s">
        <v>81</v>
      </c>
      <c r="AV3141" s="13" t="s">
        <v>81</v>
      </c>
      <c r="AW3141" s="13" t="s">
        <v>37</v>
      </c>
      <c r="AX3141" s="13" t="s">
        <v>73</v>
      </c>
      <c r="AY3141" s="229" t="s">
        <v>238</v>
      </c>
    </row>
    <row r="3142" spans="2:51" s="13" customFormat="1" ht="13.5">
      <c r="B3142" s="218"/>
      <c r="C3142" s="219"/>
      <c r="D3142" s="208" t="s">
        <v>247</v>
      </c>
      <c r="E3142" s="230" t="s">
        <v>20</v>
      </c>
      <c r="F3142" s="231" t="s">
        <v>2231</v>
      </c>
      <c r="G3142" s="219"/>
      <c r="H3142" s="232">
        <v>13.58</v>
      </c>
      <c r="I3142" s="224"/>
      <c r="J3142" s="219"/>
      <c r="K3142" s="219"/>
      <c r="L3142" s="225"/>
      <c r="M3142" s="226"/>
      <c r="N3142" s="227"/>
      <c r="O3142" s="227"/>
      <c r="P3142" s="227"/>
      <c r="Q3142" s="227"/>
      <c r="R3142" s="227"/>
      <c r="S3142" s="227"/>
      <c r="T3142" s="228"/>
      <c r="AT3142" s="229" t="s">
        <v>247</v>
      </c>
      <c r="AU3142" s="229" t="s">
        <v>81</v>
      </c>
      <c r="AV3142" s="13" t="s">
        <v>81</v>
      </c>
      <c r="AW3142" s="13" t="s">
        <v>37</v>
      </c>
      <c r="AX3142" s="13" t="s">
        <v>73</v>
      </c>
      <c r="AY3142" s="229" t="s">
        <v>238</v>
      </c>
    </row>
    <row r="3143" spans="2:51" s="13" customFormat="1" ht="13.5">
      <c r="B3143" s="218"/>
      <c r="C3143" s="219"/>
      <c r="D3143" s="208" t="s">
        <v>247</v>
      </c>
      <c r="E3143" s="230" t="s">
        <v>20</v>
      </c>
      <c r="F3143" s="231" t="s">
        <v>2232</v>
      </c>
      <c r="G3143" s="219"/>
      <c r="H3143" s="232">
        <v>8.25</v>
      </c>
      <c r="I3143" s="224"/>
      <c r="J3143" s="219"/>
      <c r="K3143" s="219"/>
      <c r="L3143" s="225"/>
      <c r="M3143" s="226"/>
      <c r="N3143" s="227"/>
      <c r="O3143" s="227"/>
      <c r="P3143" s="227"/>
      <c r="Q3143" s="227"/>
      <c r="R3143" s="227"/>
      <c r="S3143" s="227"/>
      <c r="T3143" s="228"/>
      <c r="AT3143" s="229" t="s">
        <v>247</v>
      </c>
      <c r="AU3143" s="229" t="s">
        <v>81</v>
      </c>
      <c r="AV3143" s="13" t="s">
        <v>81</v>
      </c>
      <c r="AW3143" s="13" t="s">
        <v>37</v>
      </c>
      <c r="AX3143" s="13" t="s">
        <v>73</v>
      </c>
      <c r="AY3143" s="229" t="s">
        <v>238</v>
      </c>
    </row>
    <row r="3144" spans="2:51" s="13" customFormat="1" ht="13.5">
      <c r="B3144" s="218"/>
      <c r="C3144" s="219"/>
      <c r="D3144" s="208" t="s">
        <v>247</v>
      </c>
      <c r="E3144" s="230" t="s">
        <v>20</v>
      </c>
      <c r="F3144" s="231" t="s">
        <v>2233</v>
      </c>
      <c r="G3144" s="219"/>
      <c r="H3144" s="232">
        <v>31.86</v>
      </c>
      <c r="I3144" s="224"/>
      <c r="J3144" s="219"/>
      <c r="K3144" s="219"/>
      <c r="L3144" s="225"/>
      <c r="M3144" s="226"/>
      <c r="N3144" s="227"/>
      <c r="O3144" s="227"/>
      <c r="P3144" s="227"/>
      <c r="Q3144" s="227"/>
      <c r="R3144" s="227"/>
      <c r="S3144" s="227"/>
      <c r="T3144" s="228"/>
      <c r="AT3144" s="229" t="s">
        <v>247</v>
      </c>
      <c r="AU3144" s="229" t="s">
        <v>81</v>
      </c>
      <c r="AV3144" s="13" t="s">
        <v>81</v>
      </c>
      <c r="AW3144" s="13" t="s">
        <v>37</v>
      </c>
      <c r="AX3144" s="13" t="s">
        <v>73</v>
      </c>
      <c r="AY3144" s="229" t="s">
        <v>238</v>
      </c>
    </row>
    <row r="3145" spans="2:51" s="12" customFormat="1" ht="13.5">
      <c r="B3145" s="206"/>
      <c r="C3145" s="207"/>
      <c r="D3145" s="208" t="s">
        <v>247</v>
      </c>
      <c r="E3145" s="209" t="s">
        <v>20</v>
      </c>
      <c r="F3145" s="210" t="s">
        <v>249</v>
      </c>
      <c r="G3145" s="207"/>
      <c r="H3145" s="211" t="s">
        <v>20</v>
      </c>
      <c r="I3145" s="212"/>
      <c r="J3145" s="207"/>
      <c r="K3145" s="207"/>
      <c r="L3145" s="213"/>
      <c r="M3145" s="214"/>
      <c r="N3145" s="215"/>
      <c r="O3145" s="215"/>
      <c r="P3145" s="215"/>
      <c r="Q3145" s="215"/>
      <c r="R3145" s="215"/>
      <c r="S3145" s="215"/>
      <c r="T3145" s="216"/>
      <c r="AT3145" s="217" t="s">
        <v>247</v>
      </c>
      <c r="AU3145" s="217" t="s">
        <v>81</v>
      </c>
      <c r="AV3145" s="12" t="s">
        <v>22</v>
      </c>
      <c r="AW3145" s="12" t="s">
        <v>37</v>
      </c>
      <c r="AX3145" s="12" t="s">
        <v>73</v>
      </c>
      <c r="AY3145" s="217" t="s">
        <v>238</v>
      </c>
    </row>
    <row r="3146" spans="2:51" s="12" customFormat="1" ht="13.5">
      <c r="B3146" s="206"/>
      <c r="C3146" s="207"/>
      <c r="D3146" s="208" t="s">
        <v>247</v>
      </c>
      <c r="E3146" s="209" t="s">
        <v>20</v>
      </c>
      <c r="F3146" s="210" t="s">
        <v>2234</v>
      </c>
      <c r="G3146" s="207"/>
      <c r="H3146" s="211" t="s">
        <v>20</v>
      </c>
      <c r="I3146" s="212"/>
      <c r="J3146" s="207"/>
      <c r="K3146" s="207"/>
      <c r="L3146" s="213"/>
      <c r="M3146" s="214"/>
      <c r="N3146" s="215"/>
      <c r="O3146" s="215"/>
      <c r="P3146" s="215"/>
      <c r="Q3146" s="215"/>
      <c r="R3146" s="215"/>
      <c r="S3146" s="215"/>
      <c r="T3146" s="216"/>
      <c r="AT3146" s="217" t="s">
        <v>247</v>
      </c>
      <c r="AU3146" s="217" t="s">
        <v>81</v>
      </c>
      <c r="AV3146" s="12" t="s">
        <v>22</v>
      </c>
      <c r="AW3146" s="12" t="s">
        <v>37</v>
      </c>
      <c r="AX3146" s="12" t="s">
        <v>73</v>
      </c>
      <c r="AY3146" s="217" t="s">
        <v>238</v>
      </c>
    </row>
    <row r="3147" spans="2:51" s="12" customFormat="1" ht="13.5">
      <c r="B3147" s="206"/>
      <c r="C3147" s="207"/>
      <c r="D3147" s="208" t="s">
        <v>247</v>
      </c>
      <c r="E3147" s="209" t="s">
        <v>20</v>
      </c>
      <c r="F3147" s="210" t="s">
        <v>692</v>
      </c>
      <c r="G3147" s="207"/>
      <c r="H3147" s="211" t="s">
        <v>20</v>
      </c>
      <c r="I3147" s="212"/>
      <c r="J3147" s="207"/>
      <c r="K3147" s="207"/>
      <c r="L3147" s="213"/>
      <c r="M3147" s="214"/>
      <c r="N3147" s="215"/>
      <c r="O3147" s="215"/>
      <c r="P3147" s="215"/>
      <c r="Q3147" s="215"/>
      <c r="R3147" s="215"/>
      <c r="S3147" s="215"/>
      <c r="T3147" s="216"/>
      <c r="AT3147" s="217" t="s">
        <v>247</v>
      </c>
      <c r="AU3147" s="217" t="s">
        <v>81</v>
      </c>
      <c r="AV3147" s="12" t="s">
        <v>22</v>
      </c>
      <c r="AW3147" s="12" t="s">
        <v>37</v>
      </c>
      <c r="AX3147" s="12" t="s">
        <v>73</v>
      </c>
      <c r="AY3147" s="217" t="s">
        <v>238</v>
      </c>
    </row>
    <row r="3148" spans="2:51" s="13" customFormat="1" ht="13.5">
      <c r="B3148" s="218"/>
      <c r="C3148" s="219"/>
      <c r="D3148" s="208" t="s">
        <v>247</v>
      </c>
      <c r="E3148" s="230" t="s">
        <v>20</v>
      </c>
      <c r="F3148" s="231" t="s">
        <v>2235</v>
      </c>
      <c r="G3148" s="219"/>
      <c r="H3148" s="232">
        <v>7.55</v>
      </c>
      <c r="I3148" s="224"/>
      <c r="J3148" s="219"/>
      <c r="K3148" s="219"/>
      <c r="L3148" s="225"/>
      <c r="M3148" s="226"/>
      <c r="N3148" s="227"/>
      <c r="O3148" s="227"/>
      <c r="P3148" s="227"/>
      <c r="Q3148" s="227"/>
      <c r="R3148" s="227"/>
      <c r="S3148" s="227"/>
      <c r="T3148" s="228"/>
      <c r="AT3148" s="229" t="s">
        <v>247</v>
      </c>
      <c r="AU3148" s="229" t="s">
        <v>81</v>
      </c>
      <c r="AV3148" s="13" t="s">
        <v>81</v>
      </c>
      <c r="AW3148" s="13" t="s">
        <v>37</v>
      </c>
      <c r="AX3148" s="13" t="s">
        <v>73</v>
      </c>
      <c r="AY3148" s="229" t="s">
        <v>238</v>
      </c>
    </row>
    <row r="3149" spans="2:51" s="13" customFormat="1" ht="13.5">
      <c r="B3149" s="218"/>
      <c r="C3149" s="219"/>
      <c r="D3149" s="208" t="s">
        <v>247</v>
      </c>
      <c r="E3149" s="230" t="s">
        <v>20</v>
      </c>
      <c r="F3149" s="231" t="s">
        <v>2236</v>
      </c>
      <c r="G3149" s="219"/>
      <c r="H3149" s="232">
        <v>2.73</v>
      </c>
      <c r="I3149" s="224"/>
      <c r="J3149" s="219"/>
      <c r="K3149" s="219"/>
      <c r="L3149" s="225"/>
      <c r="M3149" s="226"/>
      <c r="N3149" s="227"/>
      <c r="O3149" s="227"/>
      <c r="P3149" s="227"/>
      <c r="Q3149" s="227"/>
      <c r="R3149" s="227"/>
      <c r="S3149" s="227"/>
      <c r="T3149" s="228"/>
      <c r="AT3149" s="229" t="s">
        <v>247</v>
      </c>
      <c r="AU3149" s="229" t="s">
        <v>81</v>
      </c>
      <c r="AV3149" s="13" t="s">
        <v>81</v>
      </c>
      <c r="AW3149" s="13" t="s">
        <v>37</v>
      </c>
      <c r="AX3149" s="13" t="s">
        <v>73</v>
      </c>
      <c r="AY3149" s="229" t="s">
        <v>238</v>
      </c>
    </row>
    <row r="3150" spans="2:51" s="12" customFormat="1" ht="13.5">
      <c r="B3150" s="206"/>
      <c r="C3150" s="207"/>
      <c r="D3150" s="208" t="s">
        <v>247</v>
      </c>
      <c r="E3150" s="209" t="s">
        <v>20</v>
      </c>
      <c r="F3150" s="210" t="s">
        <v>249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51" s="12" customFormat="1" ht="13.5">
      <c r="B3151" s="206"/>
      <c r="C3151" s="207"/>
      <c r="D3151" s="208" t="s">
        <v>247</v>
      </c>
      <c r="E3151" s="209" t="s">
        <v>20</v>
      </c>
      <c r="F3151" s="210" t="s">
        <v>2198</v>
      </c>
      <c r="G3151" s="207"/>
      <c r="H3151" s="211" t="s">
        <v>20</v>
      </c>
      <c r="I3151" s="212"/>
      <c r="J3151" s="207"/>
      <c r="K3151" s="207"/>
      <c r="L3151" s="213"/>
      <c r="M3151" s="214"/>
      <c r="N3151" s="215"/>
      <c r="O3151" s="215"/>
      <c r="P3151" s="215"/>
      <c r="Q3151" s="215"/>
      <c r="R3151" s="215"/>
      <c r="S3151" s="215"/>
      <c r="T3151" s="216"/>
      <c r="AT3151" s="217" t="s">
        <v>247</v>
      </c>
      <c r="AU3151" s="217" t="s">
        <v>81</v>
      </c>
      <c r="AV3151" s="12" t="s">
        <v>22</v>
      </c>
      <c r="AW3151" s="12" t="s">
        <v>37</v>
      </c>
      <c r="AX3151" s="12" t="s">
        <v>73</v>
      </c>
      <c r="AY3151" s="217" t="s">
        <v>238</v>
      </c>
    </row>
    <row r="3152" spans="2:51" s="12" customFormat="1" ht="13.5">
      <c r="B3152" s="206"/>
      <c r="C3152" s="207"/>
      <c r="D3152" s="208" t="s">
        <v>247</v>
      </c>
      <c r="E3152" s="209" t="s">
        <v>20</v>
      </c>
      <c r="F3152" s="210" t="s">
        <v>692</v>
      </c>
      <c r="G3152" s="207"/>
      <c r="H3152" s="211" t="s">
        <v>20</v>
      </c>
      <c r="I3152" s="212"/>
      <c r="J3152" s="207"/>
      <c r="K3152" s="207"/>
      <c r="L3152" s="213"/>
      <c r="M3152" s="214"/>
      <c r="N3152" s="215"/>
      <c r="O3152" s="215"/>
      <c r="P3152" s="215"/>
      <c r="Q3152" s="215"/>
      <c r="R3152" s="215"/>
      <c r="S3152" s="215"/>
      <c r="T3152" s="216"/>
      <c r="AT3152" s="217" t="s">
        <v>247</v>
      </c>
      <c r="AU3152" s="217" t="s">
        <v>81</v>
      </c>
      <c r="AV3152" s="12" t="s">
        <v>22</v>
      </c>
      <c r="AW3152" s="12" t="s">
        <v>37</v>
      </c>
      <c r="AX3152" s="12" t="s">
        <v>73</v>
      </c>
      <c r="AY3152" s="217" t="s">
        <v>238</v>
      </c>
    </row>
    <row r="3153" spans="2:65" s="13" customFormat="1" ht="13.5">
      <c r="B3153" s="218"/>
      <c r="C3153" s="219"/>
      <c r="D3153" s="208" t="s">
        <v>247</v>
      </c>
      <c r="E3153" s="230" t="s">
        <v>20</v>
      </c>
      <c r="F3153" s="231" t="s">
        <v>2199</v>
      </c>
      <c r="G3153" s="219"/>
      <c r="H3153" s="232">
        <v>12.81</v>
      </c>
      <c r="I3153" s="224"/>
      <c r="J3153" s="219"/>
      <c r="K3153" s="219"/>
      <c r="L3153" s="225"/>
      <c r="M3153" s="226"/>
      <c r="N3153" s="227"/>
      <c r="O3153" s="227"/>
      <c r="P3153" s="227"/>
      <c r="Q3153" s="227"/>
      <c r="R3153" s="227"/>
      <c r="S3153" s="227"/>
      <c r="T3153" s="228"/>
      <c r="AT3153" s="229" t="s">
        <v>247</v>
      </c>
      <c r="AU3153" s="229" t="s">
        <v>81</v>
      </c>
      <c r="AV3153" s="13" t="s">
        <v>81</v>
      </c>
      <c r="AW3153" s="13" t="s">
        <v>37</v>
      </c>
      <c r="AX3153" s="13" t="s">
        <v>73</v>
      </c>
      <c r="AY3153" s="229" t="s">
        <v>238</v>
      </c>
    </row>
    <row r="3154" spans="2:65" s="13" customFormat="1" ht="13.5">
      <c r="B3154" s="218"/>
      <c r="C3154" s="219"/>
      <c r="D3154" s="208" t="s">
        <v>247</v>
      </c>
      <c r="E3154" s="230" t="s">
        <v>20</v>
      </c>
      <c r="F3154" s="231" t="s">
        <v>2200</v>
      </c>
      <c r="G3154" s="219"/>
      <c r="H3154" s="232">
        <v>9.9499999999999993</v>
      </c>
      <c r="I3154" s="224"/>
      <c r="J3154" s="219"/>
      <c r="K3154" s="219"/>
      <c r="L3154" s="225"/>
      <c r="M3154" s="226"/>
      <c r="N3154" s="227"/>
      <c r="O3154" s="227"/>
      <c r="P3154" s="227"/>
      <c r="Q3154" s="227"/>
      <c r="R3154" s="227"/>
      <c r="S3154" s="227"/>
      <c r="T3154" s="228"/>
      <c r="AT3154" s="229" t="s">
        <v>247</v>
      </c>
      <c r="AU3154" s="229" t="s">
        <v>81</v>
      </c>
      <c r="AV3154" s="13" t="s">
        <v>81</v>
      </c>
      <c r="AW3154" s="13" t="s">
        <v>37</v>
      </c>
      <c r="AX3154" s="13" t="s">
        <v>73</v>
      </c>
      <c r="AY3154" s="229" t="s">
        <v>238</v>
      </c>
    </row>
    <row r="3155" spans="2:65" s="13" customFormat="1" ht="13.5">
      <c r="B3155" s="218"/>
      <c r="C3155" s="219"/>
      <c r="D3155" s="208" t="s">
        <v>247</v>
      </c>
      <c r="E3155" s="230" t="s">
        <v>20</v>
      </c>
      <c r="F3155" s="231" t="s">
        <v>2201</v>
      </c>
      <c r="G3155" s="219"/>
      <c r="H3155" s="232">
        <v>10.055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37</v>
      </c>
      <c r="AX3155" s="13" t="s">
        <v>73</v>
      </c>
      <c r="AY3155" s="229" t="s">
        <v>238</v>
      </c>
    </row>
    <row r="3156" spans="2:65" s="12" customFormat="1" ht="13.5">
      <c r="B3156" s="206"/>
      <c r="C3156" s="207"/>
      <c r="D3156" s="208" t="s">
        <v>247</v>
      </c>
      <c r="E3156" s="209" t="s">
        <v>20</v>
      </c>
      <c r="F3156" s="210" t="s">
        <v>249</v>
      </c>
      <c r="G3156" s="207"/>
      <c r="H3156" s="211" t="s">
        <v>20</v>
      </c>
      <c r="I3156" s="212"/>
      <c r="J3156" s="207"/>
      <c r="K3156" s="207"/>
      <c r="L3156" s="213"/>
      <c r="M3156" s="214"/>
      <c r="N3156" s="215"/>
      <c r="O3156" s="215"/>
      <c r="P3156" s="215"/>
      <c r="Q3156" s="215"/>
      <c r="R3156" s="215"/>
      <c r="S3156" s="215"/>
      <c r="T3156" s="216"/>
      <c r="AT3156" s="217" t="s">
        <v>247</v>
      </c>
      <c r="AU3156" s="217" t="s">
        <v>81</v>
      </c>
      <c r="AV3156" s="12" t="s">
        <v>22</v>
      </c>
      <c r="AW3156" s="12" t="s">
        <v>37</v>
      </c>
      <c r="AX3156" s="12" t="s">
        <v>73</v>
      </c>
      <c r="AY3156" s="217" t="s">
        <v>238</v>
      </c>
    </row>
    <row r="3157" spans="2:65" s="13" customFormat="1" ht="13.5">
      <c r="B3157" s="218"/>
      <c r="C3157" s="219"/>
      <c r="D3157" s="220" t="s">
        <v>247</v>
      </c>
      <c r="E3157" s="219"/>
      <c r="F3157" s="222" t="s">
        <v>2949</v>
      </c>
      <c r="G3157" s="219"/>
      <c r="H3157" s="223">
        <v>292.09199999999998</v>
      </c>
      <c r="I3157" s="224"/>
      <c r="J3157" s="219"/>
      <c r="K3157" s="219"/>
      <c r="L3157" s="225"/>
      <c r="M3157" s="226"/>
      <c r="N3157" s="227"/>
      <c r="O3157" s="227"/>
      <c r="P3157" s="227"/>
      <c r="Q3157" s="227"/>
      <c r="R3157" s="227"/>
      <c r="S3157" s="227"/>
      <c r="T3157" s="228"/>
      <c r="AT3157" s="229" t="s">
        <v>247</v>
      </c>
      <c r="AU3157" s="229" t="s">
        <v>81</v>
      </c>
      <c r="AV3157" s="13" t="s">
        <v>81</v>
      </c>
      <c r="AW3157" s="13" t="s">
        <v>4</v>
      </c>
      <c r="AX3157" s="13" t="s">
        <v>22</v>
      </c>
      <c r="AY3157" s="229" t="s">
        <v>238</v>
      </c>
    </row>
    <row r="3158" spans="2:65" s="1" customFormat="1" ht="22.5" customHeight="1">
      <c r="B3158" s="35"/>
      <c r="C3158" s="233" t="s">
        <v>2950</v>
      </c>
      <c r="D3158" s="233" t="s">
        <v>478</v>
      </c>
      <c r="E3158" s="234" t="s">
        <v>2951</v>
      </c>
      <c r="F3158" s="235" t="s">
        <v>2952</v>
      </c>
      <c r="G3158" s="236" t="s">
        <v>375</v>
      </c>
      <c r="H3158" s="237">
        <v>549.38199999999995</v>
      </c>
      <c r="I3158" s="238"/>
      <c r="J3158" s="239">
        <f>ROUND(I3158*H3158,2)</f>
        <v>0</v>
      </c>
      <c r="K3158" s="235" t="s">
        <v>244</v>
      </c>
      <c r="L3158" s="240"/>
      <c r="M3158" s="241" t="s">
        <v>20</v>
      </c>
      <c r="N3158" s="242" t="s">
        <v>44</v>
      </c>
      <c r="O3158" s="36"/>
      <c r="P3158" s="203">
        <f>O3158*H3158</f>
        <v>0</v>
      </c>
      <c r="Q3158" s="203">
        <v>4.1999999999999997E-3</v>
      </c>
      <c r="R3158" s="203">
        <f>Q3158*H3158</f>
        <v>2.3074043999999998</v>
      </c>
      <c r="S3158" s="203">
        <v>0</v>
      </c>
      <c r="T3158" s="204">
        <f>S3158*H3158</f>
        <v>0</v>
      </c>
      <c r="AR3158" s="18" t="s">
        <v>500</v>
      </c>
      <c r="AT3158" s="18" t="s">
        <v>478</v>
      </c>
      <c r="AU3158" s="18" t="s">
        <v>81</v>
      </c>
      <c r="AY3158" s="18" t="s">
        <v>238</v>
      </c>
      <c r="BE3158" s="205">
        <f>IF(N3158="základní",J3158,0)</f>
        <v>0</v>
      </c>
      <c r="BF3158" s="205">
        <f>IF(N3158="snížená",J3158,0)</f>
        <v>0</v>
      </c>
      <c r="BG3158" s="205">
        <f>IF(N3158="zákl. přenesená",J3158,0)</f>
        <v>0</v>
      </c>
      <c r="BH3158" s="205">
        <f>IF(N3158="sníž. přenesená",J3158,0)</f>
        <v>0</v>
      </c>
      <c r="BI3158" s="205">
        <f>IF(N3158="nulová",J3158,0)</f>
        <v>0</v>
      </c>
      <c r="BJ3158" s="18" t="s">
        <v>22</v>
      </c>
      <c r="BK3158" s="205">
        <f>ROUND(I3158*H3158,2)</f>
        <v>0</v>
      </c>
      <c r="BL3158" s="18" t="s">
        <v>372</v>
      </c>
      <c r="BM3158" s="18" t="s">
        <v>2953</v>
      </c>
    </row>
    <row r="3159" spans="2:65" s="12" customFormat="1" ht="13.5">
      <c r="B3159" s="206"/>
      <c r="C3159" s="207"/>
      <c r="D3159" s="208" t="s">
        <v>247</v>
      </c>
      <c r="E3159" s="209" t="s">
        <v>20</v>
      </c>
      <c r="F3159" s="210" t="s">
        <v>2938</v>
      </c>
      <c r="G3159" s="207"/>
      <c r="H3159" s="211" t="s">
        <v>20</v>
      </c>
      <c r="I3159" s="212"/>
      <c r="J3159" s="207"/>
      <c r="K3159" s="207"/>
      <c r="L3159" s="213"/>
      <c r="M3159" s="214"/>
      <c r="N3159" s="215"/>
      <c r="O3159" s="215"/>
      <c r="P3159" s="215"/>
      <c r="Q3159" s="215"/>
      <c r="R3159" s="215"/>
      <c r="S3159" s="215"/>
      <c r="T3159" s="216"/>
      <c r="AT3159" s="217" t="s">
        <v>247</v>
      </c>
      <c r="AU3159" s="217" t="s">
        <v>81</v>
      </c>
      <c r="AV3159" s="12" t="s">
        <v>22</v>
      </c>
      <c r="AW3159" s="12" t="s">
        <v>37</v>
      </c>
      <c r="AX3159" s="12" t="s">
        <v>73</v>
      </c>
      <c r="AY3159" s="217" t="s">
        <v>238</v>
      </c>
    </row>
    <row r="3160" spans="2:65" s="12" customFormat="1" ht="13.5">
      <c r="B3160" s="206"/>
      <c r="C3160" s="207"/>
      <c r="D3160" s="208" t="s">
        <v>247</v>
      </c>
      <c r="E3160" s="209" t="s">
        <v>20</v>
      </c>
      <c r="F3160" s="210" t="s">
        <v>249</v>
      </c>
      <c r="G3160" s="207"/>
      <c r="H3160" s="211" t="s">
        <v>20</v>
      </c>
      <c r="I3160" s="212"/>
      <c r="J3160" s="207"/>
      <c r="K3160" s="207"/>
      <c r="L3160" s="213"/>
      <c r="M3160" s="214"/>
      <c r="N3160" s="215"/>
      <c r="O3160" s="215"/>
      <c r="P3160" s="215"/>
      <c r="Q3160" s="215"/>
      <c r="R3160" s="215"/>
      <c r="S3160" s="215"/>
      <c r="T3160" s="216"/>
      <c r="AT3160" s="217" t="s">
        <v>247</v>
      </c>
      <c r="AU3160" s="217" t="s">
        <v>81</v>
      </c>
      <c r="AV3160" s="12" t="s">
        <v>22</v>
      </c>
      <c r="AW3160" s="12" t="s">
        <v>37</v>
      </c>
      <c r="AX3160" s="12" t="s">
        <v>73</v>
      </c>
      <c r="AY3160" s="217" t="s">
        <v>238</v>
      </c>
    </row>
    <row r="3161" spans="2:65" s="12" customFormat="1" ht="13.5">
      <c r="B3161" s="206"/>
      <c r="C3161" s="207"/>
      <c r="D3161" s="208" t="s">
        <v>247</v>
      </c>
      <c r="E3161" s="209" t="s">
        <v>20</v>
      </c>
      <c r="F3161" s="210" t="s">
        <v>2078</v>
      </c>
      <c r="G3161" s="207"/>
      <c r="H3161" s="211" t="s">
        <v>20</v>
      </c>
      <c r="I3161" s="212"/>
      <c r="J3161" s="207"/>
      <c r="K3161" s="207"/>
      <c r="L3161" s="213"/>
      <c r="M3161" s="214"/>
      <c r="N3161" s="215"/>
      <c r="O3161" s="215"/>
      <c r="P3161" s="215"/>
      <c r="Q3161" s="215"/>
      <c r="R3161" s="215"/>
      <c r="S3161" s="215"/>
      <c r="T3161" s="216"/>
      <c r="AT3161" s="217" t="s">
        <v>247</v>
      </c>
      <c r="AU3161" s="217" t="s">
        <v>81</v>
      </c>
      <c r="AV3161" s="12" t="s">
        <v>22</v>
      </c>
      <c r="AW3161" s="12" t="s">
        <v>37</v>
      </c>
      <c r="AX3161" s="12" t="s">
        <v>73</v>
      </c>
      <c r="AY3161" s="217" t="s">
        <v>238</v>
      </c>
    </row>
    <row r="3162" spans="2:65" s="12" customFormat="1" ht="13.5">
      <c r="B3162" s="206"/>
      <c r="C3162" s="207"/>
      <c r="D3162" s="208" t="s">
        <v>247</v>
      </c>
      <c r="E3162" s="209" t="s">
        <v>20</v>
      </c>
      <c r="F3162" s="210" t="s">
        <v>692</v>
      </c>
      <c r="G3162" s="207"/>
      <c r="H3162" s="211" t="s">
        <v>20</v>
      </c>
      <c r="I3162" s="212"/>
      <c r="J3162" s="207"/>
      <c r="K3162" s="207"/>
      <c r="L3162" s="213"/>
      <c r="M3162" s="214"/>
      <c r="N3162" s="215"/>
      <c r="O3162" s="215"/>
      <c r="P3162" s="215"/>
      <c r="Q3162" s="215"/>
      <c r="R3162" s="215"/>
      <c r="S3162" s="215"/>
      <c r="T3162" s="216"/>
      <c r="AT3162" s="217" t="s">
        <v>247</v>
      </c>
      <c r="AU3162" s="217" t="s">
        <v>81</v>
      </c>
      <c r="AV3162" s="12" t="s">
        <v>22</v>
      </c>
      <c r="AW3162" s="12" t="s">
        <v>37</v>
      </c>
      <c r="AX3162" s="12" t="s">
        <v>73</v>
      </c>
      <c r="AY3162" s="217" t="s">
        <v>238</v>
      </c>
    </row>
    <row r="3163" spans="2:65" s="13" customFormat="1" ht="13.5">
      <c r="B3163" s="218"/>
      <c r="C3163" s="219"/>
      <c r="D3163" s="208" t="s">
        <v>247</v>
      </c>
      <c r="E3163" s="230" t="s">
        <v>20</v>
      </c>
      <c r="F3163" s="231" t="s">
        <v>2954</v>
      </c>
      <c r="G3163" s="219"/>
      <c r="H3163" s="232">
        <v>12.015000000000001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65" s="13" customFormat="1" ht="13.5">
      <c r="B3164" s="218"/>
      <c r="C3164" s="219"/>
      <c r="D3164" s="208" t="s">
        <v>247</v>
      </c>
      <c r="E3164" s="230" t="s">
        <v>20</v>
      </c>
      <c r="F3164" s="231" t="s">
        <v>2955</v>
      </c>
      <c r="G3164" s="219"/>
      <c r="H3164" s="232">
        <v>25.513000000000002</v>
      </c>
      <c r="I3164" s="224"/>
      <c r="J3164" s="219"/>
      <c r="K3164" s="219"/>
      <c r="L3164" s="225"/>
      <c r="M3164" s="226"/>
      <c r="N3164" s="227"/>
      <c r="O3164" s="227"/>
      <c r="P3164" s="227"/>
      <c r="Q3164" s="227"/>
      <c r="R3164" s="227"/>
      <c r="S3164" s="227"/>
      <c r="T3164" s="228"/>
      <c r="AT3164" s="229" t="s">
        <v>247</v>
      </c>
      <c r="AU3164" s="229" t="s">
        <v>81</v>
      </c>
      <c r="AV3164" s="13" t="s">
        <v>81</v>
      </c>
      <c r="AW3164" s="13" t="s">
        <v>37</v>
      </c>
      <c r="AX3164" s="13" t="s">
        <v>73</v>
      </c>
      <c r="AY3164" s="229" t="s">
        <v>238</v>
      </c>
    </row>
    <row r="3165" spans="2:65" s="13" customFormat="1" ht="13.5">
      <c r="B3165" s="218"/>
      <c r="C3165" s="219"/>
      <c r="D3165" s="208" t="s">
        <v>247</v>
      </c>
      <c r="E3165" s="230" t="s">
        <v>20</v>
      </c>
      <c r="F3165" s="231" t="s">
        <v>2956</v>
      </c>
      <c r="G3165" s="219"/>
      <c r="H3165" s="232">
        <v>2.68</v>
      </c>
      <c r="I3165" s="224"/>
      <c r="J3165" s="219"/>
      <c r="K3165" s="219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247</v>
      </c>
      <c r="AU3165" s="229" t="s">
        <v>81</v>
      </c>
      <c r="AV3165" s="13" t="s">
        <v>81</v>
      </c>
      <c r="AW3165" s="13" t="s">
        <v>37</v>
      </c>
      <c r="AX3165" s="13" t="s">
        <v>73</v>
      </c>
      <c r="AY3165" s="229" t="s">
        <v>238</v>
      </c>
    </row>
    <row r="3166" spans="2:65" s="13" customFormat="1" ht="13.5">
      <c r="B3166" s="218"/>
      <c r="C3166" s="219"/>
      <c r="D3166" s="208" t="s">
        <v>247</v>
      </c>
      <c r="E3166" s="230" t="s">
        <v>20</v>
      </c>
      <c r="F3166" s="231" t="s">
        <v>2957</v>
      </c>
      <c r="G3166" s="219"/>
      <c r="H3166" s="232">
        <v>28.422999999999998</v>
      </c>
      <c r="I3166" s="224"/>
      <c r="J3166" s="219"/>
      <c r="K3166" s="219"/>
      <c r="L3166" s="225"/>
      <c r="M3166" s="226"/>
      <c r="N3166" s="227"/>
      <c r="O3166" s="227"/>
      <c r="P3166" s="227"/>
      <c r="Q3166" s="227"/>
      <c r="R3166" s="227"/>
      <c r="S3166" s="227"/>
      <c r="T3166" s="228"/>
      <c r="AT3166" s="229" t="s">
        <v>247</v>
      </c>
      <c r="AU3166" s="229" t="s">
        <v>81</v>
      </c>
      <c r="AV3166" s="13" t="s">
        <v>81</v>
      </c>
      <c r="AW3166" s="13" t="s">
        <v>37</v>
      </c>
      <c r="AX3166" s="13" t="s">
        <v>73</v>
      </c>
      <c r="AY3166" s="229" t="s">
        <v>238</v>
      </c>
    </row>
    <row r="3167" spans="2:65" s="13" customFormat="1" ht="13.5">
      <c r="B3167" s="218"/>
      <c r="C3167" s="219"/>
      <c r="D3167" s="208" t="s">
        <v>247</v>
      </c>
      <c r="E3167" s="230" t="s">
        <v>20</v>
      </c>
      <c r="F3167" s="231" t="s">
        <v>2958</v>
      </c>
      <c r="G3167" s="219"/>
      <c r="H3167" s="232">
        <v>17.71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65" s="13" customFormat="1" ht="13.5">
      <c r="B3168" s="218"/>
      <c r="C3168" s="219"/>
      <c r="D3168" s="208" t="s">
        <v>247</v>
      </c>
      <c r="E3168" s="230" t="s">
        <v>20</v>
      </c>
      <c r="F3168" s="231" t="s">
        <v>2959</v>
      </c>
      <c r="G3168" s="219"/>
      <c r="H3168" s="232">
        <v>15.51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08" t="s">
        <v>247</v>
      </c>
      <c r="E3169" s="230" t="s">
        <v>20</v>
      </c>
      <c r="F3169" s="231" t="s">
        <v>2960</v>
      </c>
      <c r="G3169" s="219"/>
      <c r="H3169" s="232">
        <v>11.68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37</v>
      </c>
      <c r="AX3169" s="13" t="s">
        <v>73</v>
      </c>
      <c r="AY3169" s="229" t="s">
        <v>238</v>
      </c>
    </row>
    <row r="3170" spans="2:65" s="13" customFormat="1" ht="13.5">
      <c r="B3170" s="218"/>
      <c r="C3170" s="219"/>
      <c r="D3170" s="208" t="s">
        <v>247</v>
      </c>
      <c r="E3170" s="230" t="s">
        <v>20</v>
      </c>
      <c r="F3170" s="231" t="s">
        <v>2961</v>
      </c>
      <c r="G3170" s="219"/>
      <c r="H3170" s="232">
        <v>25.53</v>
      </c>
      <c r="I3170" s="224"/>
      <c r="J3170" s="219"/>
      <c r="K3170" s="219"/>
      <c r="L3170" s="225"/>
      <c r="M3170" s="226"/>
      <c r="N3170" s="227"/>
      <c r="O3170" s="227"/>
      <c r="P3170" s="227"/>
      <c r="Q3170" s="227"/>
      <c r="R3170" s="227"/>
      <c r="S3170" s="227"/>
      <c r="T3170" s="228"/>
      <c r="AT3170" s="229" t="s">
        <v>247</v>
      </c>
      <c r="AU3170" s="229" t="s">
        <v>81</v>
      </c>
      <c r="AV3170" s="13" t="s">
        <v>81</v>
      </c>
      <c r="AW3170" s="13" t="s">
        <v>37</v>
      </c>
      <c r="AX3170" s="13" t="s">
        <v>73</v>
      </c>
      <c r="AY3170" s="229" t="s">
        <v>238</v>
      </c>
    </row>
    <row r="3171" spans="2:65" s="13" customFormat="1" ht="13.5">
      <c r="B3171" s="218"/>
      <c r="C3171" s="219"/>
      <c r="D3171" s="208" t="s">
        <v>247</v>
      </c>
      <c r="E3171" s="230" t="s">
        <v>20</v>
      </c>
      <c r="F3171" s="231" t="s">
        <v>2962</v>
      </c>
      <c r="G3171" s="219"/>
      <c r="H3171" s="232">
        <v>45.55</v>
      </c>
      <c r="I3171" s="224"/>
      <c r="J3171" s="219"/>
      <c r="K3171" s="219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247</v>
      </c>
      <c r="AU3171" s="229" t="s">
        <v>81</v>
      </c>
      <c r="AV3171" s="13" t="s">
        <v>81</v>
      </c>
      <c r="AW3171" s="13" t="s">
        <v>37</v>
      </c>
      <c r="AX3171" s="13" t="s">
        <v>73</v>
      </c>
      <c r="AY3171" s="229" t="s">
        <v>238</v>
      </c>
    </row>
    <row r="3172" spans="2:65" s="13" customFormat="1" ht="13.5">
      <c r="B3172" s="218"/>
      <c r="C3172" s="219"/>
      <c r="D3172" s="208" t="s">
        <v>247</v>
      </c>
      <c r="E3172" s="230" t="s">
        <v>20</v>
      </c>
      <c r="F3172" s="231" t="s">
        <v>2963</v>
      </c>
      <c r="G3172" s="219"/>
      <c r="H3172" s="232">
        <v>110.58</v>
      </c>
      <c r="I3172" s="224"/>
      <c r="J3172" s="219"/>
      <c r="K3172" s="219"/>
      <c r="L3172" s="225"/>
      <c r="M3172" s="226"/>
      <c r="N3172" s="227"/>
      <c r="O3172" s="227"/>
      <c r="P3172" s="227"/>
      <c r="Q3172" s="227"/>
      <c r="R3172" s="227"/>
      <c r="S3172" s="227"/>
      <c r="T3172" s="228"/>
      <c r="AT3172" s="229" t="s">
        <v>247</v>
      </c>
      <c r="AU3172" s="229" t="s">
        <v>81</v>
      </c>
      <c r="AV3172" s="13" t="s">
        <v>81</v>
      </c>
      <c r="AW3172" s="13" t="s">
        <v>37</v>
      </c>
      <c r="AX3172" s="13" t="s">
        <v>73</v>
      </c>
      <c r="AY3172" s="229" t="s">
        <v>238</v>
      </c>
    </row>
    <row r="3173" spans="2:65" s="13" customFormat="1" ht="13.5">
      <c r="B3173" s="218"/>
      <c r="C3173" s="219"/>
      <c r="D3173" s="208" t="s">
        <v>247</v>
      </c>
      <c r="E3173" s="230" t="s">
        <v>20</v>
      </c>
      <c r="F3173" s="231" t="s">
        <v>2964</v>
      </c>
      <c r="G3173" s="219"/>
      <c r="H3173" s="232">
        <v>217.8</v>
      </c>
      <c r="I3173" s="224"/>
      <c r="J3173" s="219"/>
      <c r="K3173" s="219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247</v>
      </c>
      <c r="AU3173" s="229" t="s">
        <v>81</v>
      </c>
      <c r="AV3173" s="13" t="s">
        <v>81</v>
      </c>
      <c r="AW3173" s="13" t="s">
        <v>37</v>
      </c>
      <c r="AX3173" s="13" t="s">
        <v>73</v>
      </c>
      <c r="AY3173" s="229" t="s">
        <v>238</v>
      </c>
    </row>
    <row r="3174" spans="2:65" s="13" customFormat="1" ht="13.5">
      <c r="B3174" s="218"/>
      <c r="C3174" s="219"/>
      <c r="D3174" s="208" t="s">
        <v>247</v>
      </c>
      <c r="E3174" s="230" t="s">
        <v>20</v>
      </c>
      <c r="F3174" s="231" t="s">
        <v>2965</v>
      </c>
      <c r="G3174" s="219"/>
      <c r="H3174" s="232">
        <v>10.23</v>
      </c>
      <c r="I3174" s="224"/>
      <c r="J3174" s="219"/>
      <c r="K3174" s="219"/>
      <c r="L3174" s="225"/>
      <c r="M3174" s="226"/>
      <c r="N3174" s="227"/>
      <c r="O3174" s="227"/>
      <c r="P3174" s="227"/>
      <c r="Q3174" s="227"/>
      <c r="R3174" s="227"/>
      <c r="S3174" s="227"/>
      <c r="T3174" s="228"/>
      <c r="AT3174" s="229" t="s">
        <v>247</v>
      </c>
      <c r="AU3174" s="229" t="s">
        <v>81</v>
      </c>
      <c r="AV3174" s="13" t="s">
        <v>81</v>
      </c>
      <c r="AW3174" s="13" t="s">
        <v>37</v>
      </c>
      <c r="AX3174" s="13" t="s">
        <v>73</v>
      </c>
      <c r="AY3174" s="229" t="s">
        <v>238</v>
      </c>
    </row>
    <row r="3175" spans="2:65" s="13" customFormat="1" ht="13.5">
      <c r="B3175" s="218"/>
      <c r="C3175" s="219"/>
      <c r="D3175" s="220" t="s">
        <v>247</v>
      </c>
      <c r="E3175" s="219"/>
      <c r="F3175" s="222" t="s">
        <v>2966</v>
      </c>
      <c r="G3175" s="219"/>
      <c r="H3175" s="223">
        <v>549.38199999999995</v>
      </c>
      <c r="I3175" s="224"/>
      <c r="J3175" s="219"/>
      <c r="K3175" s="219"/>
      <c r="L3175" s="225"/>
      <c r="M3175" s="226"/>
      <c r="N3175" s="227"/>
      <c r="O3175" s="227"/>
      <c r="P3175" s="227"/>
      <c r="Q3175" s="227"/>
      <c r="R3175" s="227"/>
      <c r="S3175" s="227"/>
      <c r="T3175" s="228"/>
      <c r="AT3175" s="229" t="s">
        <v>247</v>
      </c>
      <c r="AU3175" s="229" t="s">
        <v>81</v>
      </c>
      <c r="AV3175" s="13" t="s">
        <v>81</v>
      </c>
      <c r="AW3175" s="13" t="s">
        <v>4</v>
      </c>
      <c r="AX3175" s="13" t="s">
        <v>22</v>
      </c>
      <c r="AY3175" s="229" t="s">
        <v>238</v>
      </c>
    </row>
    <row r="3176" spans="2:65" s="1" customFormat="1" ht="22.5" customHeight="1">
      <c r="B3176" s="35"/>
      <c r="C3176" s="233" t="s">
        <v>2967</v>
      </c>
      <c r="D3176" s="233" t="s">
        <v>478</v>
      </c>
      <c r="E3176" s="234" t="s">
        <v>2968</v>
      </c>
      <c r="F3176" s="235" t="s">
        <v>2969</v>
      </c>
      <c r="G3176" s="236" t="s">
        <v>375</v>
      </c>
      <c r="H3176" s="237">
        <v>46.366</v>
      </c>
      <c r="I3176" s="238"/>
      <c r="J3176" s="239">
        <f>ROUND(I3176*H3176,2)</f>
        <v>0</v>
      </c>
      <c r="K3176" s="235" t="s">
        <v>20</v>
      </c>
      <c r="L3176" s="240"/>
      <c r="M3176" s="241" t="s">
        <v>20</v>
      </c>
      <c r="N3176" s="242" t="s">
        <v>44</v>
      </c>
      <c r="O3176" s="36"/>
      <c r="P3176" s="203">
        <f>O3176*H3176</f>
        <v>0</v>
      </c>
      <c r="Q3176" s="203">
        <v>1E-3</v>
      </c>
      <c r="R3176" s="203">
        <f>Q3176*H3176</f>
        <v>4.6365999999999997E-2</v>
      </c>
      <c r="S3176" s="203">
        <v>0</v>
      </c>
      <c r="T3176" s="204">
        <f>S3176*H3176</f>
        <v>0</v>
      </c>
      <c r="AR3176" s="18" t="s">
        <v>500</v>
      </c>
      <c r="AT3176" s="18" t="s">
        <v>478</v>
      </c>
      <c r="AU3176" s="18" t="s">
        <v>81</v>
      </c>
      <c r="AY3176" s="18" t="s">
        <v>238</v>
      </c>
      <c r="BE3176" s="205">
        <f>IF(N3176="základní",J3176,0)</f>
        <v>0</v>
      </c>
      <c r="BF3176" s="205">
        <f>IF(N3176="snížená",J3176,0)</f>
        <v>0</v>
      </c>
      <c r="BG3176" s="205">
        <f>IF(N3176="zákl. přenesená",J3176,0)</f>
        <v>0</v>
      </c>
      <c r="BH3176" s="205">
        <f>IF(N3176="sníž. přenesená",J3176,0)</f>
        <v>0</v>
      </c>
      <c r="BI3176" s="205">
        <f>IF(N3176="nulová",J3176,0)</f>
        <v>0</v>
      </c>
      <c r="BJ3176" s="18" t="s">
        <v>22</v>
      </c>
      <c r="BK3176" s="205">
        <f>ROUND(I3176*H3176,2)</f>
        <v>0</v>
      </c>
      <c r="BL3176" s="18" t="s">
        <v>372</v>
      </c>
      <c r="BM3176" s="18" t="s">
        <v>2970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2971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249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2" customFormat="1" ht="13.5">
      <c r="B3179" s="206"/>
      <c r="C3179" s="207"/>
      <c r="D3179" s="208" t="s">
        <v>247</v>
      </c>
      <c r="E3179" s="209" t="s">
        <v>20</v>
      </c>
      <c r="F3179" s="210" t="s">
        <v>2098</v>
      </c>
      <c r="G3179" s="207"/>
      <c r="H3179" s="211" t="s">
        <v>20</v>
      </c>
      <c r="I3179" s="212"/>
      <c r="J3179" s="207"/>
      <c r="K3179" s="207"/>
      <c r="L3179" s="213"/>
      <c r="M3179" s="214"/>
      <c r="N3179" s="215"/>
      <c r="O3179" s="215"/>
      <c r="P3179" s="215"/>
      <c r="Q3179" s="215"/>
      <c r="R3179" s="215"/>
      <c r="S3179" s="215"/>
      <c r="T3179" s="216"/>
      <c r="AT3179" s="217" t="s">
        <v>247</v>
      </c>
      <c r="AU3179" s="217" t="s">
        <v>81</v>
      </c>
      <c r="AV3179" s="12" t="s">
        <v>22</v>
      </c>
      <c r="AW3179" s="12" t="s">
        <v>37</v>
      </c>
      <c r="AX3179" s="12" t="s">
        <v>73</v>
      </c>
      <c r="AY3179" s="217" t="s">
        <v>238</v>
      </c>
    </row>
    <row r="3180" spans="2:65" s="12" customFormat="1" ht="13.5">
      <c r="B3180" s="206"/>
      <c r="C3180" s="207"/>
      <c r="D3180" s="208" t="s">
        <v>247</v>
      </c>
      <c r="E3180" s="209" t="s">
        <v>20</v>
      </c>
      <c r="F3180" s="210" t="s">
        <v>811</v>
      </c>
      <c r="G3180" s="207"/>
      <c r="H3180" s="211" t="s">
        <v>20</v>
      </c>
      <c r="I3180" s="212"/>
      <c r="J3180" s="207"/>
      <c r="K3180" s="207"/>
      <c r="L3180" s="213"/>
      <c r="M3180" s="214"/>
      <c r="N3180" s="215"/>
      <c r="O3180" s="215"/>
      <c r="P3180" s="215"/>
      <c r="Q3180" s="215"/>
      <c r="R3180" s="215"/>
      <c r="S3180" s="215"/>
      <c r="T3180" s="216"/>
      <c r="AT3180" s="217" t="s">
        <v>247</v>
      </c>
      <c r="AU3180" s="217" t="s">
        <v>81</v>
      </c>
      <c r="AV3180" s="12" t="s">
        <v>22</v>
      </c>
      <c r="AW3180" s="12" t="s">
        <v>37</v>
      </c>
      <c r="AX3180" s="12" t="s">
        <v>73</v>
      </c>
      <c r="AY3180" s="217" t="s">
        <v>238</v>
      </c>
    </row>
    <row r="3181" spans="2:65" s="13" customFormat="1" ht="13.5">
      <c r="B3181" s="218"/>
      <c r="C3181" s="219"/>
      <c r="D3181" s="208" t="s">
        <v>247</v>
      </c>
      <c r="E3181" s="230" t="s">
        <v>20</v>
      </c>
      <c r="F3181" s="231" t="s">
        <v>2099</v>
      </c>
      <c r="G3181" s="219"/>
      <c r="H3181" s="232">
        <v>4.8680000000000003</v>
      </c>
      <c r="I3181" s="224"/>
      <c r="J3181" s="219"/>
      <c r="K3181" s="219"/>
      <c r="L3181" s="225"/>
      <c r="M3181" s="226"/>
      <c r="N3181" s="227"/>
      <c r="O3181" s="227"/>
      <c r="P3181" s="227"/>
      <c r="Q3181" s="227"/>
      <c r="R3181" s="227"/>
      <c r="S3181" s="227"/>
      <c r="T3181" s="228"/>
      <c r="AT3181" s="229" t="s">
        <v>247</v>
      </c>
      <c r="AU3181" s="229" t="s">
        <v>81</v>
      </c>
      <c r="AV3181" s="13" t="s">
        <v>81</v>
      </c>
      <c r="AW3181" s="13" t="s">
        <v>37</v>
      </c>
      <c r="AX3181" s="13" t="s">
        <v>73</v>
      </c>
      <c r="AY3181" s="229" t="s">
        <v>238</v>
      </c>
    </row>
    <row r="3182" spans="2:65" s="13" customFormat="1" ht="13.5">
      <c r="B3182" s="218"/>
      <c r="C3182" s="219"/>
      <c r="D3182" s="208" t="s">
        <v>247</v>
      </c>
      <c r="E3182" s="230" t="s">
        <v>20</v>
      </c>
      <c r="F3182" s="231" t="s">
        <v>2100</v>
      </c>
      <c r="G3182" s="219"/>
      <c r="H3182" s="232">
        <v>11.37</v>
      </c>
      <c r="I3182" s="224"/>
      <c r="J3182" s="219"/>
      <c r="K3182" s="219"/>
      <c r="L3182" s="225"/>
      <c r="M3182" s="226"/>
      <c r="N3182" s="227"/>
      <c r="O3182" s="227"/>
      <c r="P3182" s="227"/>
      <c r="Q3182" s="227"/>
      <c r="R3182" s="227"/>
      <c r="S3182" s="227"/>
      <c r="T3182" s="228"/>
      <c r="AT3182" s="229" t="s">
        <v>247</v>
      </c>
      <c r="AU3182" s="229" t="s">
        <v>81</v>
      </c>
      <c r="AV3182" s="13" t="s">
        <v>81</v>
      </c>
      <c r="AW3182" s="13" t="s">
        <v>37</v>
      </c>
      <c r="AX3182" s="13" t="s">
        <v>73</v>
      </c>
      <c r="AY3182" s="229" t="s">
        <v>238</v>
      </c>
    </row>
    <row r="3183" spans="2:65" s="12" customFormat="1" ht="13.5">
      <c r="B3183" s="206"/>
      <c r="C3183" s="207"/>
      <c r="D3183" s="208" t="s">
        <v>247</v>
      </c>
      <c r="E3183" s="209" t="s">
        <v>20</v>
      </c>
      <c r="F3183" s="210" t="s">
        <v>249</v>
      </c>
      <c r="G3183" s="207"/>
      <c r="H3183" s="211" t="s">
        <v>20</v>
      </c>
      <c r="I3183" s="212"/>
      <c r="J3183" s="207"/>
      <c r="K3183" s="207"/>
      <c r="L3183" s="213"/>
      <c r="M3183" s="214"/>
      <c r="N3183" s="215"/>
      <c r="O3183" s="215"/>
      <c r="P3183" s="215"/>
      <c r="Q3183" s="215"/>
      <c r="R3183" s="215"/>
      <c r="S3183" s="215"/>
      <c r="T3183" s="216"/>
      <c r="AT3183" s="217" t="s">
        <v>247</v>
      </c>
      <c r="AU3183" s="217" t="s">
        <v>81</v>
      </c>
      <c r="AV3183" s="12" t="s">
        <v>22</v>
      </c>
      <c r="AW3183" s="12" t="s">
        <v>37</v>
      </c>
      <c r="AX3183" s="12" t="s">
        <v>73</v>
      </c>
      <c r="AY3183" s="217" t="s">
        <v>238</v>
      </c>
    </row>
    <row r="3184" spans="2:65" s="12" customFormat="1" ht="13.5">
      <c r="B3184" s="206"/>
      <c r="C3184" s="207"/>
      <c r="D3184" s="208" t="s">
        <v>247</v>
      </c>
      <c r="E3184" s="209" t="s">
        <v>20</v>
      </c>
      <c r="F3184" s="210" t="s">
        <v>2972</v>
      </c>
      <c r="G3184" s="207"/>
      <c r="H3184" s="211" t="s">
        <v>20</v>
      </c>
      <c r="I3184" s="212"/>
      <c r="J3184" s="207"/>
      <c r="K3184" s="207"/>
      <c r="L3184" s="213"/>
      <c r="M3184" s="214"/>
      <c r="N3184" s="215"/>
      <c r="O3184" s="215"/>
      <c r="P3184" s="215"/>
      <c r="Q3184" s="215"/>
      <c r="R3184" s="215"/>
      <c r="S3184" s="215"/>
      <c r="T3184" s="216"/>
      <c r="AT3184" s="217" t="s">
        <v>247</v>
      </c>
      <c r="AU3184" s="217" t="s">
        <v>81</v>
      </c>
      <c r="AV3184" s="12" t="s">
        <v>22</v>
      </c>
      <c r="AW3184" s="12" t="s">
        <v>37</v>
      </c>
      <c r="AX3184" s="12" t="s">
        <v>73</v>
      </c>
      <c r="AY3184" s="217" t="s">
        <v>238</v>
      </c>
    </row>
    <row r="3185" spans="2:65" s="12" customFormat="1" ht="13.5">
      <c r="B3185" s="206"/>
      <c r="C3185" s="207"/>
      <c r="D3185" s="208" t="s">
        <v>247</v>
      </c>
      <c r="E3185" s="209" t="s">
        <v>20</v>
      </c>
      <c r="F3185" s="210" t="s">
        <v>811</v>
      </c>
      <c r="G3185" s="207"/>
      <c r="H3185" s="211" t="s">
        <v>20</v>
      </c>
      <c r="I3185" s="212"/>
      <c r="J3185" s="207"/>
      <c r="K3185" s="207"/>
      <c r="L3185" s="213"/>
      <c r="M3185" s="214"/>
      <c r="N3185" s="215"/>
      <c r="O3185" s="215"/>
      <c r="P3185" s="215"/>
      <c r="Q3185" s="215"/>
      <c r="R3185" s="215"/>
      <c r="S3185" s="215"/>
      <c r="T3185" s="216"/>
      <c r="AT3185" s="217" t="s">
        <v>247</v>
      </c>
      <c r="AU3185" s="217" t="s">
        <v>81</v>
      </c>
      <c r="AV3185" s="12" t="s">
        <v>22</v>
      </c>
      <c r="AW3185" s="12" t="s">
        <v>37</v>
      </c>
      <c r="AX3185" s="12" t="s">
        <v>73</v>
      </c>
      <c r="AY3185" s="217" t="s">
        <v>238</v>
      </c>
    </row>
    <row r="3186" spans="2:65" s="13" customFormat="1" ht="13.5">
      <c r="B3186" s="218"/>
      <c r="C3186" s="219"/>
      <c r="D3186" s="208" t="s">
        <v>247</v>
      </c>
      <c r="E3186" s="230" t="s">
        <v>20</v>
      </c>
      <c r="F3186" s="231" t="s">
        <v>2245</v>
      </c>
      <c r="G3186" s="219"/>
      <c r="H3186" s="232">
        <v>7.02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65" s="13" customFormat="1" ht="13.5">
      <c r="B3187" s="218"/>
      <c r="C3187" s="219"/>
      <c r="D3187" s="208" t="s">
        <v>247</v>
      </c>
      <c r="E3187" s="230" t="s">
        <v>20</v>
      </c>
      <c r="F3187" s="231" t="s">
        <v>2973</v>
      </c>
      <c r="G3187" s="219"/>
      <c r="H3187" s="232">
        <v>11.9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37</v>
      </c>
      <c r="AX3187" s="13" t="s">
        <v>73</v>
      </c>
      <c r="AY3187" s="229" t="s">
        <v>238</v>
      </c>
    </row>
    <row r="3188" spans="2:65" s="13" customFormat="1" ht="13.5">
      <c r="B3188" s="218"/>
      <c r="C3188" s="219"/>
      <c r="D3188" s="208" t="s">
        <v>247</v>
      </c>
      <c r="E3188" s="230" t="s">
        <v>20</v>
      </c>
      <c r="F3188" s="231" t="s">
        <v>2247</v>
      </c>
      <c r="G3188" s="219"/>
      <c r="H3188" s="232">
        <v>9</v>
      </c>
      <c r="I3188" s="224"/>
      <c r="J3188" s="219"/>
      <c r="K3188" s="219"/>
      <c r="L3188" s="225"/>
      <c r="M3188" s="226"/>
      <c r="N3188" s="227"/>
      <c r="O3188" s="227"/>
      <c r="P3188" s="227"/>
      <c r="Q3188" s="227"/>
      <c r="R3188" s="227"/>
      <c r="S3188" s="227"/>
      <c r="T3188" s="228"/>
      <c r="AT3188" s="229" t="s">
        <v>247</v>
      </c>
      <c r="AU3188" s="229" t="s">
        <v>81</v>
      </c>
      <c r="AV3188" s="13" t="s">
        <v>81</v>
      </c>
      <c r="AW3188" s="13" t="s">
        <v>37</v>
      </c>
      <c r="AX3188" s="13" t="s">
        <v>73</v>
      </c>
      <c r="AY3188" s="229" t="s">
        <v>238</v>
      </c>
    </row>
    <row r="3189" spans="2:65" s="13" customFormat="1" ht="13.5">
      <c r="B3189" s="218"/>
      <c r="C3189" s="219"/>
      <c r="D3189" s="220" t="s">
        <v>247</v>
      </c>
      <c r="E3189" s="219"/>
      <c r="F3189" s="222" t="s">
        <v>2974</v>
      </c>
      <c r="G3189" s="219"/>
      <c r="H3189" s="223">
        <v>46.366</v>
      </c>
      <c r="I3189" s="224"/>
      <c r="J3189" s="219"/>
      <c r="K3189" s="219"/>
      <c r="L3189" s="225"/>
      <c r="M3189" s="226"/>
      <c r="N3189" s="227"/>
      <c r="O3189" s="227"/>
      <c r="P3189" s="227"/>
      <c r="Q3189" s="227"/>
      <c r="R3189" s="227"/>
      <c r="S3189" s="227"/>
      <c r="T3189" s="228"/>
      <c r="AT3189" s="229" t="s">
        <v>247</v>
      </c>
      <c r="AU3189" s="229" t="s">
        <v>81</v>
      </c>
      <c r="AV3189" s="13" t="s">
        <v>81</v>
      </c>
      <c r="AW3189" s="13" t="s">
        <v>4</v>
      </c>
      <c r="AX3189" s="13" t="s">
        <v>22</v>
      </c>
      <c r="AY3189" s="229" t="s">
        <v>238</v>
      </c>
    </row>
    <row r="3190" spans="2:65" s="1" customFormat="1" ht="22.5" customHeight="1">
      <c r="B3190" s="35"/>
      <c r="C3190" s="233" t="s">
        <v>2975</v>
      </c>
      <c r="D3190" s="233" t="s">
        <v>478</v>
      </c>
      <c r="E3190" s="234" t="s">
        <v>2976</v>
      </c>
      <c r="F3190" s="235" t="s">
        <v>2977</v>
      </c>
      <c r="G3190" s="236" t="s">
        <v>375</v>
      </c>
      <c r="H3190" s="237">
        <v>1482.8989999999999</v>
      </c>
      <c r="I3190" s="238"/>
      <c r="J3190" s="239">
        <f>ROUND(I3190*H3190,2)</f>
        <v>0</v>
      </c>
      <c r="K3190" s="235" t="s">
        <v>20</v>
      </c>
      <c r="L3190" s="240"/>
      <c r="M3190" s="241" t="s">
        <v>20</v>
      </c>
      <c r="N3190" s="242" t="s">
        <v>44</v>
      </c>
      <c r="O3190" s="36"/>
      <c r="P3190" s="203">
        <f>O3190*H3190</f>
        <v>0</v>
      </c>
      <c r="Q3190" s="203">
        <v>1E-3</v>
      </c>
      <c r="R3190" s="203">
        <f>Q3190*H3190</f>
        <v>1.482899</v>
      </c>
      <c r="S3190" s="203">
        <v>0</v>
      </c>
      <c r="T3190" s="204">
        <f>S3190*H3190</f>
        <v>0</v>
      </c>
      <c r="AR3190" s="18" t="s">
        <v>500</v>
      </c>
      <c r="AT3190" s="18" t="s">
        <v>478</v>
      </c>
      <c r="AU3190" s="18" t="s">
        <v>81</v>
      </c>
      <c r="AY3190" s="18" t="s">
        <v>238</v>
      </c>
      <c r="BE3190" s="205">
        <f>IF(N3190="základní",J3190,0)</f>
        <v>0</v>
      </c>
      <c r="BF3190" s="205">
        <f>IF(N3190="snížená",J3190,0)</f>
        <v>0</v>
      </c>
      <c r="BG3190" s="205">
        <f>IF(N3190="zákl. přenesená",J3190,0)</f>
        <v>0</v>
      </c>
      <c r="BH3190" s="205">
        <f>IF(N3190="sníž. přenesená",J3190,0)</f>
        <v>0</v>
      </c>
      <c r="BI3190" s="205">
        <f>IF(N3190="nulová",J3190,0)</f>
        <v>0</v>
      </c>
      <c r="BJ3190" s="18" t="s">
        <v>22</v>
      </c>
      <c r="BK3190" s="205">
        <f>ROUND(I3190*H3190,2)</f>
        <v>0</v>
      </c>
      <c r="BL3190" s="18" t="s">
        <v>372</v>
      </c>
      <c r="BM3190" s="18" t="s">
        <v>2978</v>
      </c>
    </row>
    <row r="3191" spans="2:65" s="12" customFormat="1" ht="13.5">
      <c r="B3191" s="206"/>
      <c r="C3191" s="207"/>
      <c r="D3191" s="208" t="s">
        <v>247</v>
      </c>
      <c r="E3191" s="209" t="s">
        <v>20</v>
      </c>
      <c r="F3191" s="210" t="s">
        <v>2971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65" s="12" customFormat="1" ht="13.5">
      <c r="B3192" s="206"/>
      <c r="C3192" s="207"/>
      <c r="D3192" s="208" t="s">
        <v>247</v>
      </c>
      <c r="E3192" s="209" t="s">
        <v>20</v>
      </c>
      <c r="F3192" s="210" t="s">
        <v>249</v>
      </c>
      <c r="G3192" s="207"/>
      <c r="H3192" s="211" t="s">
        <v>20</v>
      </c>
      <c r="I3192" s="212"/>
      <c r="J3192" s="207"/>
      <c r="K3192" s="207"/>
      <c r="L3192" s="213"/>
      <c r="M3192" s="214"/>
      <c r="N3192" s="215"/>
      <c r="O3192" s="215"/>
      <c r="P3192" s="215"/>
      <c r="Q3192" s="215"/>
      <c r="R3192" s="215"/>
      <c r="S3192" s="215"/>
      <c r="T3192" s="216"/>
      <c r="AT3192" s="217" t="s">
        <v>247</v>
      </c>
      <c r="AU3192" s="217" t="s">
        <v>81</v>
      </c>
      <c r="AV3192" s="12" t="s">
        <v>22</v>
      </c>
      <c r="AW3192" s="12" t="s">
        <v>37</v>
      </c>
      <c r="AX3192" s="12" t="s">
        <v>73</v>
      </c>
      <c r="AY3192" s="217" t="s">
        <v>238</v>
      </c>
    </row>
    <row r="3193" spans="2:65" s="12" customFormat="1" ht="13.5">
      <c r="B3193" s="206"/>
      <c r="C3193" s="207"/>
      <c r="D3193" s="208" t="s">
        <v>247</v>
      </c>
      <c r="E3193" s="209" t="s">
        <v>20</v>
      </c>
      <c r="F3193" s="210" t="s">
        <v>2206</v>
      </c>
      <c r="G3193" s="207"/>
      <c r="H3193" s="211" t="s">
        <v>20</v>
      </c>
      <c r="I3193" s="212"/>
      <c r="J3193" s="207"/>
      <c r="K3193" s="207"/>
      <c r="L3193" s="213"/>
      <c r="M3193" s="214"/>
      <c r="N3193" s="215"/>
      <c r="O3193" s="215"/>
      <c r="P3193" s="215"/>
      <c r="Q3193" s="215"/>
      <c r="R3193" s="215"/>
      <c r="S3193" s="215"/>
      <c r="T3193" s="216"/>
      <c r="AT3193" s="217" t="s">
        <v>247</v>
      </c>
      <c r="AU3193" s="217" t="s">
        <v>81</v>
      </c>
      <c r="AV3193" s="12" t="s">
        <v>22</v>
      </c>
      <c r="AW3193" s="12" t="s">
        <v>37</v>
      </c>
      <c r="AX3193" s="12" t="s">
        <v>73</v>
      </c>
      <c r="AY3193" s="217" t="s">
        <v>238</v>
      </c>
    </row>
    <row r="3194" spans="2:65" s="12" customFormat="1" ht="13.5">
      <c r="B3194" s="206"/>
      <c r="C3194" s="207"/>
      <c r="D3194" s="208" t="s">
        <v>247</v>
      </c>
      <c r="E3194" s="209" t="s">
        <v>20</v>
      </c>
      <c r="F3194" s="210" t="s">
        <v>811</v>
      </c>
      <c r="G3194" s="207"/>
      <c r="H3194" s="211" t="s">
        <v>20</v>
      </c>
      <c r="I3194" s="212"/>
      <c r="J3194" s="207"/>
      <c r="K3194" s="207"/>
      <c r="L3194" s="213"/>
      <c r="M3194" s="214"/>
      <c r="N3194" s="215"/>
      <c r="O3194" s="215"/>
      <c r="P3194" s="215"/>
      <c r="Q3194" s="215"/>
      <c r="R3194" s="215"/>
      <c r="S3194" s="215"/>
      <c r="T3194" s="216"/>
      <c r="AT3194" s="217" t="s">
        <v>247</v>
      </c>
      <c r="AU3194" s="217" t="s">
        <v>81</v>
      </c>
      <c r="AV3194" s="12" t="s">
        <v>22</v>
      </c>
      <c r="AW3194" s="12" t="s">
        <v>37</v>
      </c>
      <c r="AX3194" s="12" t="s">
        <v>73</v>
      </c>
      <c r="AY3194" s="217" t="s">
        <v>238</v>
      </c>
    </row>
    <row r="3195" spans="2:65" s="13" customFormat="1" ht="13.5">
      <c r="B3195" s="218"/>
      <c r="C3195" s="219"/>
      <c r="D3195" s="208" t="s">
        <v>247</v>
      </c>
      <c r="E3195" s="230" t="s">
        <v>20</v>
      </c>
      <c r="F3195" s="231" t="s">
        <v>2207</v>
      </c>
      <c r="G3195" s="219"/>
      <c r="H3195" s="232">
        <v>4.2949999999999999</v>
      </c>
      <c r="I3195" s="224"/>
      <c r="J3195" s="219"/>
      <c r="K3195" s="219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247</v>
      </c>
      <c r="AU3195" s="229" t="s">
        <v>81</v>
      </c>
      <c r="AV3195" s="13" t="s">
        <v>81</v>
      </c>
      <c r="AW3195" s="13" t="s">
        <v>37</v>
      </c>
      <c r="AX3195" s="13" t="s">
        <v>73</v>
      </c>
      <c r="AY3195" s="229" t="s">
        <v>238</v>
      </c>
    </row>
    <row r="3196" spans="2:65" s="13" customFormat="1" ht="13.5">
      <c r="B3196" s="218"/>
      <c r="C3196" s="219"/>
      <c r="D3196" s="208" t="s">
        <v>247</v>
      </c>
      <c r="E3196" s="230" t="s">
        <v>20</v>
      </c>
      <c r="F3196" s="231" t="s">
        <v>2208</v>
      </c>
      <c r="G3196" s="219"/>
      <c r="H3196" s="232">
        <v>1.2749999999999999</v>
      </c>
      <c r="I3196" s="224"/>
      <c r="J3196" s="219"/>
      <c r="K3196" s="219"/>
      <c r="L3196" s="225"/>
      <c r="M3196" s="226"/>
      <c r="N3196" s="227"/>
      <c r="O3196" s="227"/>
      <c r="P3196" s="227"/>
      <c r="Q3196" s="227"/>
      <c r="R3196" s="227"/>
      <c r="S3196" s="227"/>
      <c r="T3196" s="228"/>
      <c r="AT3196" s="229" t="s">
        <v>247</v>
      </c>
      <c r="AU3196" s="229" t="s">
        <v>81</v>
      </c>
      <c r="AV3196" s="13" t="s">
        <v>81</v>
      </c>
      <c r="AW3196" s="13" t="s">
        <v>37</v>
      </c>
      <c r="AX3196" s="13" t="s">
        <v>73</v>
      </c>
      <c r="AY3196" s="229" t="s">
        <v>238</v>
      </c>
    </row>
    <row r="3197" spans="2:65" s="13" customFormat="1" ht="13.5">
      <c r="B3197" s="218"/>
      <c r="C3197" s="219"/>
      <c r="D3197" s="208" t="s">
        <v>247</v>
      </c>
      <c r="E3197" s="230" t="s">
        <v>20</v>
      </c>
      <c r="F3197" s="231" t="s">
        <v>2209</v>
      </c>
      <c r="G3197" s="219"/>
      <c r="H3197" s="232">
        <v>1.2749999999999999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65" s="13" customFormat="1" ht="13.5">
      <c r="B3198" s="218"/>
      <c r="C3198" s="219"/>
      <c r="D3198" s="208" t="s">
        <v>247</v>
      </c>
      <c r="E3198" s="230" t="s">
        <v>20</v>
      </c>
      <c r="F3198" s="231" t="s">
        <v>2210</v>
      </c>
      <c r="G3198" s="219"/>
      <c r="H3198" s="232">
        <v>2.84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65" s="13" customFormat="1" ht="13.5">
      <c r="B3199" s="218"/>
      <c r="C3199" s="219"/>
      <c r="D3199" s="208" t="s">
        <v>247</v>
      </c>
      <c r="E3199" s="230" t="s">
        <v>20</v>
      </c>
      <c r="F3199" s="231" t="s">
        <v>2211</v>
      </c>
      <c r="G3199" s="219"/>
      <c r="H3199" s="232">
        <v>1.95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65" s="13" customFormat="1" ht="13.5">
      <c r="B3200" s="218"/>
      <c r="C3200" s="219"/>
      <c r="D3200" s="208" t="s">
        <v>247</v>
      </c>
      <c r="E3200" s="230" t="s">
        <v>20</v>
      </c>
      <c r="F3200" s="231" t="s">
        <v>2212</v>
      </c>
      <c r="G3200" s="219"/>
      <c r="H3200" s="232">
        <v>1.53</v>
      </c>
      <c r="I3200" s="224"/>
      <c r="J3200" s="219"/>
      <c r="K3200" s="219"/>
      <c r="L3200" s="225"/>
      <c r="M3200" s="226"/>
      <c r="N3200" s="227"/>
      <c r="O3200" s="227"/>
      <c r="P3200" s="227"/>
      <c r="Q3200" s="227"/>
      <c r="R3200" s="227"/>
      <c r="S3200" s="227"/>
      <c r="T3200" s="228"/>
      <c r="AT3200" s="229" t="s">
        <v>247</v>
      </c>
      <c r="AU3200" s="229" t="s">
        <v>81</v>
      </c>
      <c r="AV3200" s="13" t="s">
        <v>81</v>
      </c>
      <c r="AW3200" s="13" t="s">
        <v>37</v>
      </c>
      <c r="AX3200" s="13" t="s">
        <v>73</v>
      </c>
      <c r="AY3200" s="229" t="s">
        <v>238</v>
      </c>
    </row>
    <row r="3201" spans="2:51" s="13" customFormat="1" ht="13.5">
      <c r="B3201" s="218"/>
      <c r="C3201" s="219"/>
      <c r="D3201" s="208" t="s">
        <v>247</v>
      </c>
      <c r="E3201" s="230" t="s">
        <v>20</v>
      </c>
      <c r="F3201" s="231" t="s">
        <v>2213</v>
      </c>
      <c r="G3201" s="219"/>
      <c r="H3201" s="232">
        <v>4.25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37</v>
      </c>
      <c r="AX3201" s="13" t="s">
        <v>73</v>
      </c>
      <c r="AY3201" s="229" t="s">
        <v>238</v>
      </c>
    </row>
    <row r="3202" spans="2:51" s="13" customFormat="1" ht="13.5">
      <c r="B3202" s="218"/>
      <c r="C3202" s="219"/>
      <c r="D3202" s="208" t="s">
        <v>247</v>
      </c>
      <c r="E3202" s="230" t="s">
        <v>20</v>
      </c>
      <c r="F3202" s="231" t="s">
        <v>2214</v>
      </c>
      <c r="G3202" s="219"/>
      <c r="H3202" s="232">
        <v>2.5099999999999998</v>
      </c>
      <c r="I3202" s="224"/>
      <c r="J3202" s="219"/>
      <c r="K3202" s="219"/>
      <c r="L3202" s="225"/>
      <c r="M3202" s="226"/>
      <c r="N3202" s="227"/>
      <c r="O3202" s="227"/>
      <c r="P3202" s="227"/>
      <c r="Q3202" s="227"/>
      <c r="R3202" s="227"/>
      <c r="S3202" s="227"/>
      <c r="T3202" s="228"/>
      <c r="AT3202" s="229" t="s">
        <v>247</v>
      </c>
      <c r="AU3202" s="229" t="s">
        <v>81</v>
      </c>
      <c r="AV3202" s="13" t="s">
        <v>81</v>
      </c>
      <c r="AW3202" s="13" t="s">
        <v>37</v>
      </c>
      <c r="AX3202" s="13" t="s">
        <v>73</v>
      </c>
      <c r="AY3202" s="229" t="s">
        <v>238</v>
      </c>
    </row>
    <row r="3203" spans="2:51" s="13" customFormat="1" ht="13.5">
      <c r="B3203" s="218"/>
      <c r="C3203" s="219"/>
      <c r="D3203" s="208" t="s">
        <v>247</v>
      </c>
      <c r="E3203" s="230" t="s">
        <v>20</v>
      </c>
      <c r="F3203" s="231" t="s">
        <v>2215</v>
      </c>
      <c r="G3203" s="219"/>
      <c r="H3203" s="232">
        <v>5.5549999999999997</v>
      </c>
      <c r="I3203" s="224"/>
      <c r="J3203" s="219"/>
      <c r="K3203" s="219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247</v>
      </c>
      <c r="AU3203" s="229" t="s">
        <v>81</v>
      </c>
      <c r="AV3203" s="13" t="s">
        <v>81</v>
      </c>
      <c r="AW3203" s="13" t="s">
        <v>37</v>
      </c>
      <c r="AX3203" s="13" t="s">
        <v>73</v>
      </c>
      <c r="AY3203" s="229" t="s">
        <v>238</v>
      </c>
    </row>
    <row r="3204" spans="2:51" s="13" customFormat="1" ht="13.5">
      <c r="B3204" s="218"/>
      <c r="C3204" s="219"/>
      <c r="D3204" s="208" t="s">
        <v>247</v>
      </c>
      <c r="E3204" s="230" t="s">
        <v>20</v>
      </c>
      <c r="F3204" s="231" t="s">
        <v>2216</v>
      </c>
      <c r="G3204" s="219"/>
      <c r="H3204" s="232">
        <v>8.82</v>
      </c>
      <c r="I3204" s="224"/>
      <c r="J3204" s="219"/>
      <c r="K3204" s="219"/>
      <c r="L3204" s="225"/>
      <c r="M3204" s="226"/>
      <c r="N3204" s="227"/>
      <c r="O3204" s="227"/>
      <c r="P3204" s="227"/>
      <c r="Q3204" s="227"/>
      <c r="R3204" s="227"/>
      <c r="S3204" s="227"/>
      <c r="T3204" s="228"/>
      <c r="AT3204" s="229" t="s">
        <v>247</v>
      </c>
      <c r="AU3204" s="229" t="s">
        <v>81</v>
      </c>
      <c r="AV3204" s="13" t="s">
        <v>81</v>
      </c>
      <c r="AW3204" s="13" t="s">
        <v>37</v>
      </c>
      <c r="AX3204" s="13" t="s">
        <v>73</v>
      </c>
      <c r="AY3204" s="229" t="s">
        <v>238</v>
      </c>
    </row>
    <row r="3205" spans="2:51" s="13" customFormat="1" ht="13.5">
      <c r="B3205" s="218"/>
      <c r="C3205" s="219"/>
      <c r="D3205" s="208" t="s">
        <v>247</v>
      </c>
      <c r="E3205" s="230" t="s">
        <v>20</v>
      </c>
      <c r="F3205" s="231" t="s">
        <v>2217</v>
      </c>
      <c r="G3205" s="219"/>
      <c r="H3205" s="232">
        <v>4.28</v>
      </c>
      <c r="I3205" s="224"/>
      <c r="J3205" s="219"/>
      <c r="K3205" s="219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247</v>
      </c>
      <c r="AU3205" s="229" t="s">
        <v>81</v>
      </c>
      <c r="AV3205" s="13" t="s">
        <v>81</v>
      </c>
      <c r="AW3205" s="13" t="s">
        <v>37</v>
      </c>
      <c r="AX3205" s="13" t="s">
        <v>73</v>
      </c>
      <c r="AY3205" s="229" t="s">
        <v>238</v>
      </c>
    </row>
    <row r="3206" spans="2:51" s="13" customFormat="1" ht="13.5">
      <c r="B3206" s="218"/>
      <c r="C3206" s="219"/>
      <c r="D3206" s="208" t="s">
        <v>247</v>
      </c>
      <c r="E3206" s="230" t="s">
        <v>20</v>
      </c>
      <c r="F3206" s="231" t="s">
        <v>2218</v>
      </c>
      <c r="G3206" s="219"/>
      <c r="H3206" s="232">
        <v>8.82</v>
      </c>
      <c r="I3206" s="224"/>
      <c r="J3206" s="219"/>
      <c r="K3206" s="219"/>
      <c r="L3206" s="225"/>
      <c r="M3206" s="226"/>
      <c r="N3206" s="227"/>
      <c r="O3206" s="227"/>
      <c r="P3206" s="227"/>
      <c r="Q3206" s="227"/>
      <c r="R3206" s="227"/>
      <c r="S3206" s="227"/>
      <c r="T3206" s="228"/>
      <c r="AT3206" s="229" t="s">
        <v>247</v>
      </c>
      <c r="AU3206" s="229" t="s">
        <v>81</v>
      </c>
      <c r="AV3206" s="13" t="s">
        <v>81</v>
      </c>
      <c r="AW3206" s="13" t="s">
        <v>37</v>
      </c>
      <c r="AX3206" s="13" t="s">
        <v>73</v>
      </c>
      <c r="AY3206" s="229" t="s">
        <v>238</v>
      </c>
    </row>
    <row r="3207" spans="2:51" s="13" customFormat="1" ht="13.5">
      <c r="B3207" s="218"/>
      <c r="C3207" s="219"/>
      <c r="D3207" s="208" t="s">
        <v>247</v>
      </c>
      <c r="E3207" s="230" t="s">
        <v>20</v>
      </c>
      <c r="F3207" s="231" t="s">
        <v>2219</v>
      </c>
      <c r="G3207" s="219"/>
      <c r="H3207" s="232">
        <v>5.7649999999999997</v>
      </c>
      <c r="I3207" s="224"/>
      <c r="J3207" s="219"/>
      <c r="K3207" s="219"/>
      <c r="L3207" s="225"/>
      <c r="M3207" s="226"/>
      <c r="N3207" s="227"/>
      <c r="O3207" s="227"/>
      <c r="P3207" s="227"/>
      <c r="Q3207" s="227"/>
      <c r="R3207" s="227"/>
      <c r="S3207" s="227"/>
      <c r="T3207" s="228"/>
      <c r="AT3207" s="229" t="s">
        <v>247</v>
      </c>
      <c r="AU3207" s="229" t="s">
        <v>81</v>
      </c>
      <c r="AV3207" s="13" t="s">
        <v>81</v>
      </c>
      <c r="AW3207" s="13" t="s">
        <v>37</v>
      </c>
      <c r="AX3207" s="13" t="s">
        <v>73</v>
      </c>
      <c r="AY3207" s="229" t="s">
        <v>238</v>
      </c>
    </row>
    <row r="3208" spans="2:51" s="13" customFormat="1" ht="13.5">
      <c r="B3208" s="218"/>
      <c r="C3208" s="219"/>
      <c r="D3208" s="208" t="s">
        <v>247</v>
      </c>
      <c r="E3208" s="230" t="s">
        <v>20</v>
      </c>
      <c r="F3208" s="231" t="s">
        <v>2220</v>
      </c>
      <c r="G3208" s="219"/>
      <c r="H3208" s="232">
        <v>3.17</v>
      </c>
      <c r="I3208" s="224"/>
      <c r="J3208" s="219"/>
      <c r="K3208" s="219"/>
      <c r="L3208" s="225"/>
      <c r="M3208" s="226"/>
      <c r="N3208" s="227"/>
      <c r="O3208" s="227"/>
      <c r="P3208" s="227"/>
      <c r="Q3208" s="227"/>
      <c r="R3208" s="227"/>
      <c r="S3208" s="227"/>
      <c r="T3208" s="228"/>
      <c r="AT3208" s="229" t="s">
        <v>247</v>
      </c>
      <c r="AU3208" s="229" t="s">
        <v>81</v>
      </c>
      <c r="AV3208" s="13" t="s">
        <v>81</v>
      </c>
      <c r="AW3208" s="13" t="s">
        <v>37</v>
      </c>
      <c r="AX3208" s="13" t="s">
        <v>73</v>
      </c>
      <c r="AY3208" s="229" t="s">
        <v>238</v>
      </c>
    </row>
    <row r="3209" spans="2:51" s="12" customFormat="1" ht="13.5">
      <c r="B3209" s="206"/>
      <c r="C3209" s="207"/>
      <c r="D3209" s="208" t="s">
        <v>247</v>
      </c>
      <c r="E3209" s="209" t="s">
        <v>20</v>
      </c>
      <c r="F3209" s="210" t="s">
        <v>249</v>
      </c>
      <c r="G3209" s="207"/>
      <c r="H3209" s="211" t="s">
        <v>20</v>
      </c>
      <c r="I3209" s="212"/>
      <c r="J3209" s="207"/>
      <c r="K3209" s="207"/>
      <c r="L3209" s="213"/>
      <c r="M3209" s="214"/>
      <c r="N3209" s="215"/>
      <c r="O3209" s="215"/>
      <c r="P3209" s="215"/>
      <c r="Q3209" s="215"/>
      <c r="R3209" s="215"/>
      <c r="S3209" s="215"/>
      <c r="T3209" s="216"/>
      <c r="AT3209" s="217" t="s">
        <v>247</v>
      </c>
      <c r="AU3209" s="217" t="s">
        <v>81</v>
      </c>
      <c r="AV3209" s="12" t="s">
        <v>22</v>
      </c>
      <c r="AW3209" s="12" t="s">
        <v>37</v>
      </c>
      <c r="AX3209" s="12" t="s">
        <v>73</v>
      </c>
      <c r="AY3209" s="217" t="s">
        <v>238</v>
      </c>
    </row>
    <row r="3210" spans="2:51" s="12" customFormat="1" ht="13.5">
      <c r="B3210" s="206"/>
      <c r="C3210" s="207"/>
      <c r="D3210" s="208" t="s">
        <v>247</v>
      </c>
      <c r="E3210" s="209" t="s">
        <v>20</v>
      </c>
      <c r="F3210" s="210" t="s">
        <v>2300</v>
      </c>
      <c r="G3210" s="207"/>
      <c r="H3210" s="211" t="s">
        <v>20</v>
      </c>
      <c r="I3210" s="212"/>
      <c r="J3210" s="207"/>
      <c r="K3210" s="207"/>
      <c r="L3210" s="213"/>
      <c r="M3210" s="214"/>
      <c r="N3210" s="215"/>
      <c r="O3210" s="215"/>
      <c r="P3210" s="215"/>
      <c r="Q3210" s="215"/>
      <c r="R3210" s="215"/>
      <c r="S3210" s="215"/>
      <c r="T3210" s="216"/>
      <c r="AT3210" s="217" t="s">
        <v>247</v>
      </c>
      <c r="AU3210" s="217" t="s">
        <v>81</v>
      </c>
      <c r="AV3210" s="12" t="s">
        <v>22</v>
      </c>
      <c r="AW3210" s="12" t="s">
        <v>37</v>
      </c>
      <c r="AX3210" s="12" t="s">
        <v>73</v>
      </c>
      <c r="AY3210" s="217" t="s">
        <v>238</v>
      </c>
    </row>
    <row r="3211" spans="2:51" s="12" customFormat="1" ht="13.5">
      <c r="B3211" s="206"/>
      <c r="C3211" s="207"/>
      <c r="D3211" s="208" t="s">
        <v>247</v>
      </c>
      <c r="E3211" s="209" t="s">
        <v>20</v>
      </c>
      <c r="F3211" s="210" t="s">
        <v>811</v>
      </c>
      <c r="G3211" s="207"/>
      <c r="H3211" s="211" t="s">
        <v>20</v>
      </c>
      <c r="I3211" s="212"/>
      <c r="J3211" s="207"/>
      <c r="K3211" s="207"/>
      <c r="L3211" s="213"/>
      <c r="M3211" s="214"/>
      <c r="N3211" s="215"/>
      <c r="O3211" s="215"/>
      <c r="P3211" s="215"/>
      <c r="Q3211" s="215"/>
      <c r="R3211" s="215"/>
      <c r="S3211" s="215"/>
      <c r="T3211" s="216"/>
      <c r="AT3211" s="217" t="s">
        <v>247</v>
      </c>
      <c r="AU3211" s="217" t="s">
        <v>81</v>
      </c>
      <c r="AV3211" s="12" t="s">
        <v>22</v>
      </c>
      <c r="AW3211" s="12" t="s">
        <v>37</v>
      </c>
      <c r="AX3211" s="12" t="s">
        <v>73</v>
      </c>
      <c r="AY3211" s="217" t="s">
        <v>238</v>
      </c>
    </row>
    <row r="3212" spans="2:51" s="13" customFormat="1" ht="13.5">
      <c r="B3212" s="218"/>
      <c r="C3212" s="219"/>
      <c r="D3212" s="208" t="s">
        <v>247</v>
      </c>
      <c r="E3212" s="230" t="s">
        <v>20</v>
      </c>
      <c r="F3212" s="231" t="s">
        <v>2313</v>
      </c>
      <c r="G3212" s="219"/>
      <c r="H3212" s="232">
        <v>112.554</v>
      </c>
      <c r="I3212" s="224"/>
      <c r="J3212" s="219"/>
      <c r="K3212" s="219"/>
      <c r="L3212" s="225"/>
      <c r="M3212" s="226"/>
      <c r="N3212" s="227"/>
      <c r="O3212" s="227"/>
      <c r="P3212" s="227"/>
      <c r="Q3212" s="227"/>
      <c r="R3212" s="227"/>
      <c r="S3212" s="227"/>
      <c r="T3212" s="228"/>
      <c r="AT3212" s="229" t="s">
        <v>247</v>
      </c>
      <c r="AU3212" s="229" t="s">
        <v>81</v>
      </c>
      <c r="AV3212" s="13" t="s">
        <v>81</v>
      </c>
      <c r="AW3212" s="13" t="s">
        <v>37</v>
      </c>
      <c r="AX3212" s="13" t="s">
        <v>73</v>
      </c>
      <c r="AY3212" s="229" t="s">
        <v>238</v>
      </c>
    </row>
    <row r="3213" spans="2:51" s="13" customFormat="1" ht="27">
      <c r="B3213" s="218"/>
      <c r="C3213" s="219"/>
      <c r="D3213" s="208" t="s">
        <v>247</v>
      </c>
      <c r="E3213" s="230" t="s">
        <v>20</v>
      </c>
      <c r="F3213" s="231" t="s">
        <v>2301</v>
      </c>
      <c r="G3213" s="219"/>
      <c r="H3213" s="232">
        <v>146.38200000000001</v>
      </c>
      <c r="I3213" s="224"/>
      <c r="J3213" s="219"/>
      <c r="K3213" s="219"/>
      <c r="L3213" s="225"/>
      <c r="M3213" s="226"/>
      <c r="N3213" s="227"/>
      <c r="O3213" s="227"/>
      <c r="P3213" s="227"/>
      <c r="Q3213" s="227"/>
      <c r="R3213" s="227"/>
      <c r="S3213" s="227"/>
      <c r="T3213" s="228"/>
      <c r="AT3213" s="229" t="s">
        <v>247</v>
      </c>
      <c r="AU3213" s="229" t="s">
        <v>81</v>
      </c>
      <c r="AV3213" s="13" t="s">
        <v>81</v>
      </c>
      <c r="AW3213" s="13" t="s">
        <v>37</v>
      </c>
      <c r="AX3213" s="13" t="s">
        <v>73</v>
      </c>
      <c r="AY3213" s="229" t="s">
        <v>238</v>
      </c>
    </row>
    <row r="3214" spans="2:51" s="12" customFormat="1" ht="13.5">
      <c r="B3214" s="206"/>
      <c r="C3214" s="207"/>
      <c r="D3214" s="208" t="s">
        <v>247</v>
      </c>
      <c r="E3214" s="209" t="s">
        <v>20</v>
      </c>
      <c r="F3214" s="210" t="s">
        <v>249</v>
      </c>
      <c r="G3214" s="207"/>
      <c r="H3214" s="211" t="s">
        <v>20</v>
      </c>
      <c r="I3214" s="212"/>
      <c r="J3214" s="207"/>
      <c r="K3214" s="207"/>
      <c r="L3214" s="213"/>
      <c r="M3214" s="214"/>
      <c r="N3214" s="215"/>
      <c r="O3214" s="215"/>
      <c r="P3214" s="215"/>
      <c r="Q3214" s="215"/>
      <c r="R3214" s="215"/>
      <c r="S3214" s="215"/>
      <c r="T3214" s="216"/>
      <c r="AT3214" s="217" t="s">
        <v>247</v>
      </c>
      <c r="AU3214" s="217" t="s">
        <v>81</v>
      </c>
      <c r="AV3214" s="12" t="s">
        <v>22</v>
      </c>
      <c r="AW3214" s="12" t="s">
        <v>37</v>
      </c>
      <c r="AX3214" s="12" t="s">
        <v>73</v>
      </c>
      <c r="AY3214" s="217" t="s">
        <v>238</v>
      </c>
    </row>
    <row r="3215" spans="2:51" s="12" customFormat="1" ht="13.5">
      <c r="B3215" s="206"/>
      <c r="C3215" s="207"/>
      <c r="D3215" s="208" t="s">
        <v>247</v>
      </c>
      <c r="E3215" s="209" t="s">
        <v>20</v>
      </c>
      <c r="F3215" s="210" t="s">
        <v>2302</v>
      </c>
      <c r="G3215" s="207"/>
      <c r="H3215" s="211" t="s">
        <v>20</v>
      </c>
      <c r="I3215" s="212"/>
      <c r="J3215" s="207"/>
      <c r="K3215" s="207"/>
      <c r="L3215" s="213"/>
      <c r="M3215" s="214"/>
      <c r="N3215" s="215"/>
      <c r="O3215" s="215"/>
      <c r="P3215" s="215"/>
      <c r="Q3215" s="215"/>
      <c r="R3215" s="215"/>
      <c r="S3215" s="215"/>
      <c r="T3215" s="216"/>
      <c r="AT3215" s="217" t="s">
        <v>247</v>
      </c>
      <c r="AU3215" s="217" t="s">
        <v>81</v>
      </c>
      <c r="AV3215" s="12" t="s">
        <v>22</v>
      </c>
      <c r="AW3215" s="12" t="s">
        <v>37</v>
      </c>
      <c r="AX3215" s="12" t="s">
        <v>73</v>
      </c>
      <c r="AY3215" s="217" t="s">
        <v>238</v>
      </c>
    </row>
    <row r="3216" spans="2:51" s="12" customFormat="1" ht="13.5">
      <c r="B3216" s="206"/>
      <c r="C3216" s="207"/>
      <c r="D3216" s="208" t="s">
        <v>247</v>
      </c>
      <c r="E3216" s="209" t="s">
        <v>20</v>
      </c>
      <c r="F3216" s="210" t="s">
        <v>811</v>
      </c>
      <c r="G3216" s="207"/>
      <c r="H3216" s="211" t="s">
        <v>20</v>
      </c>
      <c r="I3216" s="212"/>
      <c r="J3216" s="207"/>
      <c r="K3216" s="207"/>
      <c r="L3216" s="213"/>
      <c r="M3216" s="214"/>
      <c r="N3216" s="215"/>
      <c r="O3216" s="215"/>
      <c r="P3216" s="215"/>
      <c r="Q3216" s="215"/>
      <c r="R3216" s="215"/>
      <c r="S3216" s="215"/>
      <c r="T3216" s="216"/>
      <c r="AT3216" s="217" t="s">
        <v>247</v>
      </c>
      <c r="AU3216" s="217" t="s">
        <v>81</v>
      </c>
      <c r="AV3216" s="12" t="s">
        <v>22</v>
      </c>
      <c r="AW3216" s="12" t="s">
        <v>37</v>
      </c>
      <c r="AX3216" s="12" t="s">
        <v>73</v>
      </c>
      <c r="AY3216" s="217" t="s">
        <v>238</v>
      </c>
    </row>
    <row r="3217" spans="2:51" s="13" customFormat="1" ht="13.5">
      <c r="B3217" s="218"/>
      <c r="C3217" s="219"/>
      <c r="D3217" s="208" t="s">
        <v>247</v>
      </c>
      <c r="E3217" s="230" t="s">
        <v>20</v>
      </c>
      <c r="F3217" s="231" t="s">
        <v>2303</v>
      </c>
      <c r="G3217" s="219"/>
      <c r="H3217" s="232">
        <v>30.663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51" s="13" customFormat="1" ht="13.5">
      <c r="B3218" s="218"/>
      <c r="C3218" s="219"/>
      <c r="D3218" s="208" t="s">
        <v>247</v>
      </c>
      <c r="E3218" s="230" t="s">
        <v>20</v>
      </c>
      <c r="F3218" s="231" t="s">
        <v>2304</v>
      </c>
      <c r="G3218" s="219"/>
      <c r="H3218" s="232">
        <v>32.067999999999998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51" s="13" customFormat="1" ht="13.5">
      <c r="B3219" s="218"/>
      <c r="C3219" s="219"/>
      <c r="D3219" s="208" t="s">
        <v>247</v>
      </c>
      <c r="E3219" s="230" t="s">
        <v>20</v>
      </c>
      <c r="F3219" s="231" t="s">
        <v>2305</v>
      </c>
      <c r="G3219" s="219"/>
      <c r="H3219" s="232">
        <v>7.12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37</v>
      </c>
      <c r="AX3219" s="13" t="s">
        <v>73</v>
      </c>
      <c r="AY3219" s="229" t="s">
        <v>238</v>
      </c>
    </row>
    <row r="3220" spans="2:51" s="13" customFormat="1" ht="13.5">
      <c r="B3220" s="218"/>
      <c r="C3220" s="219"/>
      <c r="D3220" s="208" t="s">
        <v>247</v>
      </c>
      <c r="E3220" s="230" t="s">
        <v>20</v>
      </c>
      <c r="F3220" s="231" t="s">
        <v>2306</v>
      </c>
      <c r="G3220" s="219"/>
      <c r="H3220" s="232">
        <v>33.26</v>
      </c>
      <c r="I3220" s="224"/>
      <c r="J3220" s="219"/>
      <c r="K3220" s="219"/>
      <c r="L3220" s="225"/>
      <c r="M3220" s="226"/>
      <c r="N3220" s="227"/>
      <c r="O3220" s="227"/>
      <c r="P3220" s="227"/>
      <c r="Q3220" s="227"/>
      <c r="R3220" s="227"/>
      <c r="S3220" s="227"/>
      <c r="T3220" s="228"/>
      <c r="AT3220" s="229" t="s">
        <v>247</v>
      </c>
      <c r="AU3220" s="229" t="s">
        <v>81</v>
      </c>
      <c r="AV3220" s="13" t="s">
        <v>81</v>
      </c>
      <c r="AW3220" s="13" t="s">
        <v>37</v>
      </c>
      <c r="AX3220" s="13" t="s">
        <v>73</v>
      </c>
      <c r="AY3220" s="229" t="s">
        <v>238</v>
      </c>
    </row>
    <row r="3221" spans="2:51" s="13" customFormat="1" ht="13.5">
      <c r="B3221" s="218"/>
      <c r="C3221" s="219"/>
      <c r="D3221" s="208" t="s">
        <v>247</v>
      </c>
      <c r="E3221" s="230" t="s">
        <v>20</v>
      </c>
      <c r="F3221" s="231" t="s">
        <v>2307</v>
      </c>
      <c r="G3221" s="219"/>
      <c r="H3221" s="232">
        <v>47.76</v>
      </c>
      <c r="I3221" s="224"/>
      <c r="J3221" s="219"/>
      <c r="K3221" s="219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247</v>
      </c>
      <c r="AU3221" s="229" t="s">
        <v>81</v>
      </c>
      <c r="AV3221" s="13" t="s">
        <v>81</v>
      </c>
      <c r="AW3221" s="13" t="s">
        <v>37</v>
      </c>
      <c r="AX3221" s="13" t="s">
        <v>73</v>
      </c>
      <c r="AY3221" s="229" t="s">
        <v>238</v>
      </c>
    </row>
    <row r="3222" spans="2:51" s="13" customFormat="1" ht="13.5">
      <c r="B3222" s="218"/>
      <c r="C3222" s="219"/>
      <c r="D3222" s="208" t="s">
        <v>247</v>
      </c>
      <c r="E3222" s="230" t="s">
        <v>20</v>
      </c>
      <c r="F3222" s="231" t="s">
        <v>2308</v>
      </c>
      <c r="G3222" s="219"/>
      <c r="H3222" s="232">
        <v>49.71</v>
      </c>
      <c r="I3222" s="224"/>
      <c r="J3222" s="219"/>
      <c r="K3222" s="219"/>
      <c r="L3222" s="225"/>
      <c r="M3222" s="226"/>
      <c r="N3222" s="227"/>
      <c r="O3222" s="227"/>
      <c r="P3222" s="227"/>
      <c r="Q3222" s="227"/>
      <c r="R3222" s="227"/>
      <c r="S3222" s="227"/>
      <c r="T3222" s="228"/>
      <c r="AT3222" s="229" t="s">
        <v>247</v>
      </c>
      <c r="AU3222" s="229" t="s">
        <v>81</v>
      </c>
      <c r="AV3222" s="13" t="s">
        <v>81</v>
      </c>
      <c r="AW3222" s="13" t="s">
        <v>37</v>
      </c>
      <c r="AX3222" s="13" t="s">
        <v>73</v>
      </c>
      <c r="AY3222" s="229" t="s">
        <v>238</v>
      </c>
    </row>
    <row r="3223" spans="2:51" s="13" customFormat="1" ht="13.5">
      <c r="B3223" s="218"/>
      <c r="C3223" s="219"/>
      <c r="D3223" s="208" t="s">
        <v>247</v>
      </c>
      <c r="E3223" s="230" t="s">
        <v>20</v>
      </c>
      <c r="F3223" s="231" t="s">
        <v>2309</v>
      </c>
      <c r="G3223" s="219"/>
      <c r="H3223" s="232">
        <v>36.395000000000003</v>
      </c>
      <c r="I3223" s="224"/>
      <c r="J3223" s="219"/>
      <c r="K3223" s="219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247</v>
      </c>
      <c r="AU3223" s="229" t="s">
        <v>81</v>
      </c>
      <c r="AV3223" s="13" t="s">
        <v>81</v>
      </c>
      <c r="AW3223" s="13" t="s">
        <v>37</v>
      </c>
      <c r="AX3223" s="13" t="s">
        <v>73</v>
      </c>
      <c r="AY3223" s="229" t="s">
        <v>238</v>
      </c>
    </row>
    <row r="3224" spans="2:51" s="13" customFormat="1" ht="13.5">
      <c r="B3224" s="218"/>
      <c r="C3224" s="219"/>
      <c r="D3224" s="208" t="s">
        <v>247</v>
      </c>
      <c r="E3224" s="230" t="s">
        <v>20</v>
      </c>
      <c r="F3224" s="231" t="s">
        <v>2310</v>
      </c>
      <c r="G3224" s="219"/>
      <c r="H3224" s="232">
        <v>3.8250000000000002</v>
      </c>
      <c r="I3224" s="224"/>
      <c r="J3224" s="219"/>
      <c r="K3224" s="219"/>
      <c r="L3224" s="225"/>
      <c r="M3224" s="226"/>
      <c r="N3224" s="227"/>
      <c r="O3224" s="227"/>
      <c r="P3224" s="227"/>
      <c r="Q3224" s="227"/>
      <c r="R3224" s="227"/>
      <c r="S3224" s="227"/>
      <c r="T3224" s="228"/>
      <c r="AT3224" s="229" t="s">
        <v>247</v>
      </c>
      <c r="AU3224" s="229" t="s">
        <v>81</v>
      </c>
      <c r="AV3224" s="13" t="s">
        <v>81</v>
      </c>
      <c r="AW3224" s="13" t="s">
        <v>37</v>
      </c>
      <c r="AX3224" s="13" t="s">
        <v>73</v>
      </c>
      <c r="AY3224" s="229" t="s">
        <v>238</v>
      </c>
    </row>
    <row r="3225" spans="2:51" s="13" customFormat="1" ht="13.5">
      <c r="B3225" s="218"/>
      <c r="C3225" s="219"/>
      <c r="D3225" s="208" t="s">
        <v>247</v>
      </c>
      <c r="E3225" s="230" t="s">
        <v>20</v>
      </c>
      <c r="F3225" s="231" t="s">
        <v>2311</v>
      </c>
      <c r="G3225" s="219"/>
      <c r="H3225" s="232">
        <v>84.63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51" s="13" customFormat="1" ht="13.5">
      <c r="B3226" s="218"/>
      <c r="C3226" s="219"/>
      <c r="D3226" s="208" t="s">
        <v>247</v>
      </c>
      <c r="E3226" s="230" t="s">
        <v>20</v>
      </c>
      <c r="F3226" s="231" t="s">
        <v>2312</v>
      </c>
      <c r="G3226" s="219"/>
      <c r="H3226" s="232">
        <v>9.02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51" s="13" customFormat="1" ht="13.5">
      <c r="B3227" s="218"/>
      <c r="C3227" s="219"/>
      <c r="D3227" s="208" t="s">
        <v>247</v>
      </c>
      <c r="E3227" s="230" t="s">
        <v>20</v>
      </c>
      <c r="F3227" s="231" t="s">
        <v>2314</v>
      </c>
      <c r="G3227" s="219"/>
      <c r="H3227" s="232">
        <v>16.98</v>
      </c>
      <c r="I3227" s="224"/>
      <c r="J3227" s="219"/>
      <c r="K3227" s="219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247</v>
      </c>
      <c r="AU3227" s="229" t="s">
        <v>81</v>
      </c>
      <c r="AV3227" s="13" t="s">
        <v>81</v>
      </c>
      <c r="AW3227" s="13" t="s">
        <v>37</v>
      </c>
      <c r="AX3227" s="13" t="s">
        <v>73</v>
      </c>
      <c r="AY3227" s="229" t="s">
        <v>238</v>
      </c>
    </row>
    <row r="3228" spans="2:51" s="13" customFormat="1" ht="13.5">
      <c r="B3228" s="218"/>
      <c r="C3228" s="219"/>
      <c r="D3228" s="208" t="s">
        <v>247</v>
      </c>
      <c r="E3228" s="230" t="s">
        <v>20</v>
      </c>
      <c r="F3228" s="231" t="s">
        <v>2315</v>
      </c>
      <c r="G3228" s="219"/>
      <c r="H3228" s="232">
        <v>65.510000000000005</v>
      </c>
      <c r="I3228" s="224"/>
      <c r="J3228" s="219"/>
      <c r="K3228" s="219"/>
      <c r="L3228" s="225"/>
      <c r="M3228" s="226"/>
      <c r="N3228" s="227"/>
      <c r="O3228" s="227"/>
      <c r="P3228" s="227"/>
      <c r="Q3228" s="227"/>
      <c r="R3228" s="227"/>
      <c r="S3228" s="227"/>
      <c r="T3228" s="228"/>
      <c r="AT3228" s="229" t="s">
        <v>247</v>
      </c>
      <c r="AU3228" s="229" t="s">
        <v>81</v>
      </c>
      <c r="AV3228" s="13" t="s">
        <v>81</v>
      </c>
      <c r="AW3228" s="13" t="s">
        <v>37</v>
      </c>
      <c r="AX3228" s="13" t="s">
        <v>73</v>
      </c>
      <c r="AY3228" s="229" t="s">
        <v>238</v>
      </c>
    </row>
    <row r="3229" spans="2:51" s="13" customFormat="1" ht="13.5">
      <c r="B3229" s="218"/>
      <c r="C3229" s="219"/>
      <c r="D3229" s="208" t="s">
        <v>247</v>
      </c>
      <c r="E3229" s="230" t="s">
        <v>20</v>
      </c>
      <c r="F3229" s="231" t="s">
        <v>2316</v>
      </c>
      <c r="G3229" s="219"/>
      <c r="H3229" s="232">
        <v>16.98</v>
      </c>
      <c r="I3229" s="224"/>
      <c r="J3229" s="219"/>
      <c r="K3229" s="219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247</v>
      </c>
      <c r="AU3229" s="229" t="s">
        <v>81</v>
      </c>
      <c r="AV3229" s="13" t="s">
        <v>81</v>
      </c>
      <c r="AW3229" s="13" t="s">
        <v>37</v>
      </c>
      <c r="AX3229" s="13" t="s">
        <v>73</v>
      </c>
      <c r="AY3229" s="229" t="s">
        <v>238</v>
      </c>
    </row>
    <row r="3230" spans="2:51" s="13" customFormat="1" ht="13.5">
      <c r="B3230" s="218"/>
      <c r="C3230" s="219"/>
      <c r="D3230" s="208" t="s">
        <v>247</v>
      </c>
      <c r="E3230" s="230" t="s">
        <v>20</v>
      </c>
      <c r="F3230" s="231" t="s">
        <v>2317</v>
      </c>
      <c r="G3230" s="219"/>
      <c r="H3230" s="232">
        <v>9.6300000000000008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51" s="13" customFormat="1" ht="13.5">
      <c r="B3231" s="218"/>
      <c r="C3231" s="219"/>
      <c r="D3231" s="208" t="s">
        <v>247</v>
      </c>
      <c r="E3231" s="230" t="s">
        <v>20</v>
      </c>
      <c r="F3231" s="231" t="s">
        <v>2318</v>
      </c>
      <c r="G3231" s="219"/>
      <c r="H3231" s="232">
        <v>7.165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51" s="13" customFormat="1" ht="13.5">
      <c r="B3232" s="218"/>
      <c r="C3232" s="219"/>
      <c r="D3232" s="208" t="s">
        <v>247</v>
      </c>
      <c r="E3232" s="230" t="s">
        <v>20</v>
      </c>
      <c r="F3232" s="231" t="s">
        <v>2319</v>
      </c>
      <c r="G3232" s="219"/>
      <c r="H3232" s="232">
        <v>59.314999999999998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51" s="13" customFormat="1" ht="13.5">
      <c r="B3233" s="218"/>
      <c r="C3233" s="219"/>
      <c r="D3233" s="208" t="s">
        <v>247</v>
      </c>
      <c r="E3233" s="230" t="s">
        <v>20</v>
      </c>
      <c r="F3233" s="231" t="s">
        <v>2320</v>
      </c>
      <c r="G3233" s="219"/>
      <c r="H3233" s="232">
        <v>14.375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37</v>
      </c>
      <c r="AX3233" s="13" t="s">
        <v>73</v>
      </c>
      <c r="AY3233" s="229" t="s">
        <v>238</v>
      </c>
    </row>
    <row r="3234" spans="2:51" s="13" customFormat="1" ht="13.5">
      <c r="B3234" s="218"/>
      <c r="C3234" s="219"/>
      <c r="D3234" s="208" t="s">
        <v>247</v>
      </c>
      <c r="E3234" s="230" t="s">
        <v>20</v>
      </c>
      <c r="F3234" s="231" t="s">
        <v>2321</v>
      </c>
      <c r="G3234" s="219"/>
      <c r="H3234" s="232">
        <v>8.7050000000000001</v>
      </c>
      <c r="I3234" s="224"/>
      <c r="J3234" s="219"/>
      <c r="K3234" s="219"/>
      <c r="L3234" s="225"/>
      <c r="M3234" s="226"/>
      <c r="N3234" s="227"/>
      <c r="O3234" s="227"/>
      <c r="P3234" s="227"/>
      <c r="Q3234" s="227"/>
      <c r="R3234" s="227"/>
      <c r="S3234" s="227"/>
      <c r="T3234" s="228"/>
      <c r="AT3234" s="229" t="s">
        <v>247</v>
      </c>
      <c r="AU3234" s="229" t="s">
        <v>81</v>
      </c>
      <c r="AV3234" s="13" t="s">
        <v>81</v>
      </c>
      <c r="AW3234" s="13" t="s">
        <v>37</v>
      </c>
      <c r="AX3234" s="13" t="s">
        <v>73</v>
      </c>
      <c r="AY3234" s="229" t="s">
        <v>238</v>
      </c>
    </row>
    <row r="3235" spans="2:51" s="13" customFormat="1" ht="13.5">
      <c r="B3235" s="218"/>
      <c r="C3235" s="219"/>
      <c r="D3235" s="208" t="s">
        <v>247</v>
      </c>
      <c r="E3235" s="230" t="s">
        <v>20</v>
      </c>
      <c r="F3235" s="231" t="s">
        <v>2322</v>
      </c>
      <c r="G3235" s="219"/>
      <c r="H3235" s="232">
        <v>7.5650000000000004</v>
      </c>
      <c r="I3235" s="224"/>
      <c r="J3235" s="219"/>
      <c r="K3235" s="219"/>
      <c r="L3235" s="225"/>
      <c r="M3235" s="226"/>
      <c r="N3235" s="227"/>
      <c r="O3235" s="227"/>
      <c r="P3235" s="227"/>
      <c r="Q3235" s="227"/>
      <c r="R3235" s="227"/>
      <c r="S3235" s="227"/>
      <c r="T3235" s="228"/>
      <c r="AT3235" s="229" t="s">
        <v>247</v>
      </c>
      <c r="AU3235" s="229" t="s">
        <v>81</v>
      </c>
      <c r="AV3235" s="13" t="s">
        <v>81</v>
      </c>
      <c r="AW3235" s="13" t="s">
        <v>37</v>
      </c>
      <c r="AX3235" s="13" t="s">
        <v>73</v>
      </c>
      <c r="AY3235" s="229" t="s">
        <v>238</v>
      </c>
    </row>
    <row r="3236" spans="2:51" s="13" customFormat="1" ht="13.5">
      <c r="B3236" s="218"/>
      <c r="C3236" s="219"/>
      <c r="D3236" s="208" t="s">
        <v>247</v>
      </c>
      <c r="E3236" s="230" t="s">
        <v>20</v>
      </c>
      <c r="F3236" s="231" t="s">
        <v>2323</v>
      </c>
      <c r="G3236" s="219"/>
      <c r="H3236" s="232">
        <v>8.6950000000000003</v>
      </c>
      <c r="I3236" s="224"/>
      <c r="J3236" s="219"/>
      <c r="K3236" s="219"/>
      <c r="L3236" s="225"/>
      <c r="M3236" s="226"/>
      <c r="N3236" s="227"/>
      <c r="O3236" s="227"/>
      <c r="P3236" s="227"/>
      <c r="Q3236" s="227"/>
      <c r="R3236" s="227"/>
      <c r="S3236" s="227"/>
      <c r="T3236" s="228"/>
      <c r="AT3236" s="229" t="s">
        <v>247</v>
      </c>
      <c r="AU3236" s="229" t="s">
        <v>81</v>
      </c>
      <c r="AV3236" s="13" t="s">
        <v>81</v>
      </c>
      <c r="AW3236" s="13" t="s">
        <v>37</v>
      </c>
      <c r="AX3236" s="13" t="s">
        <v>73</v>
      </c>
      <c r="AY3236" s="229" t="s">
        <v>238</v>
      </c>
    </row>
    <row r="3237" spans="2:51" s="13" customFormat="1" ht="13.5">
      <c r="B3237" s="218"/>
      <c r="C3237" s="219"/>
      <c r="D3237" s="208" t="s">
        <v>247</v>
      </c>
      <c r="E3237" s="230" t="s">
        <v>20</v>
      </c>
      <c r="F3237" s="231" t="s">
        <v>2324</v>
      </c>
      <c r="G3237" s="219"/>
      <c r="H3237" s="232">
        <v>104.535</v>
      </c>
      <c r="I3237" s="224"/>
      <c r="J3237" s="219"/>
      <c r="K3237" s="219"/>
      <c r="L3237" s="225"/>
      <c r="M3237" s="226"/>
      <c r="N3237" s="227"/>
      <c r="O3237" s="227"/>
      <c r="P3237" s="227"/>
      <c r="Q3237" s="227"/>
      <c r="R3237" s="227"/>
      <c r="S3237" s="227"/>
      <c r="T3237" s="228"/>
      <c r="AT3237" s="229" t="s">
        <v>247</v>
      </c>
      <c r="AU3237" s="229" t="s">
        <v>81</v>
      </c>
      <c r="AV3237" s="13" t="s">
        <v>81</v>
      </c>
      <c r="AW3237" s="13" t="s">
        <v>37</v>
      </c>
      <c r="AX3237" s="13" t="s">
        <v>73</v>
      </c>
      <c r="AY3237" s="229" t="s">
        <v>238</v>
      </c>
    </row>
    <row r="3238" spans="2:51" s="13" customFormat="1" ht="13.5">
      <c r="B3238" s="218"/>
      <c r="C3238" s="219"/>
      <c r="D3238" s="208" t="s">
        <v>247</v>
      </c>
      <c r="E3238" s="230" t="s">
        <v>20</v>
      </c>
      <c r="F3238" s="231" t="s">
        <v>2325</v>
      </c>
      <c r="G3238" s="219"/>
      <c r="H3238" s="232">
        <v>19.43</v>
      </c>
      <c r="I3238" s="224"/>
      <c r="J3238" s="219"/>
      <c r="K3238" s="219"/>
      <c r="L3238" s="225"/>
      <c r="M3238" s="226"/>
      <c r="N3238" s="227"/>
      <c r="O3238" s="227"/>
      <c r="P3238" s="227"/>
      <c r="Q3238" s="227"/>
      <c r="R3238" s="227"/>
      <c r="S3238" s="227"/>
      <c r="T3238" s="228"/>
      <c r="AT3238" s="229" t="s">
        <v>247</v>
      </c>
      <c r="AU3238" s="229" t="s">
        <v>81</v>
      </c>
      <c r="AV3238" s="13" t="s">
        <v>81</v>
      </c>
      <c r="AW3238" s="13" t="s">
        <v>37</v>
      </c>
      <c r="AX3238" s="13" t="s">
        <v>73</v>
      </c>
      <c r="AY3238" s="229" t="s">
        <v>238</v>
      </c>
    </row>
    <row r="3239" spans="2:51" s="13" customFormat="1" ht="13.5">
      <c r="B3239" s="218"/>
      <c r="C3239" s="219"/>
      <c r="D3239" s="208" t="s">
        <v>247</v>
      </c>
      <c r="E3239" s="230" t="s">
        <v>20</v>
      </c>
      <c r="F3239" s="231" t="s">
        <v>2326</v>
      </c>
      <c r="G3239" s="219"/>
      <c r="H3239" s="232">
        <v>45.274999999999999</v>
      </c>
      <c r="I3239" s="224"/>
      <c r="J3239" s="219"/>
      <c r="K3239" s="219"/>
      <c r="L3239" s="225"/>
      <c r="M3239" s="226"/>
      <c r="N3239" s="227"/>
      <c r="O3239" s="227"/>
      <c r="P3239" s="227"/>
      <c r="Q3239" s="227"/>
      <c r="R3239" s="227"/>
      <c r="S3239" s="227"/>
      <c r="T3239" s="228"/>
      <c r="AT3239" s="229" t="s">
        <v>247</v>
      </c>
      <c r="AU3239" s="229" t="s">
        <v>81</v>
      </c>
      <c r="AV3239" s="13" t="s">
        <v>81</v>
      </c>
      <c r="AW3239" s="13" t="s">
        <v>37</v>
      </c>
      <c r="AX3239" s="13" t="s">
        <v>73</v>
      </c>
      <c r="AY3239" s="229" t="s">
        <v>238</v>
      </c>
    </row>
    <row r="3240" spans="2:51" s="13" customFormat="1" ht="13.5">
      <c r="B3240" s="218"/>
      <c r="C3240" s="219"/>
      <c r="D3240" s="208" t="s">
        <v>247</v>
      </c>
      <c r="E3240" s="230" t="s">
        <v>20</v>
      </c>
      <c r="F3240" s="231" t="s">
        <v>2327</v>
      </c>
      <c r="G3240" s="219"/>
      <c r="H3240" s="232">
        <v>7.22</v>
      </c>
      <c r="I3240" s="224"/>
      <c r="J3240" s="219"/>
      <c r="K3240" s="219"/>
      <c r="L3240" s="225"/>
      <c r="M3240" s="226"/>
      <c r="N3240" s="227"/>
      <c r="O3240" s="227"/>
      <c r="P3240" s="227"/>
      <c r="Q3240" s="227"/>
      <c r="R3240" s="227"/>
      <c r="S3240" s="227"/>
      <c r="T3240" s="228"/>
      <c r="AT3240" s="229" t="s">
        <v>247</v>
      </c>
      <c r="AU3240" s="229" t="s">
        <v>81</v>
      </c>
      <c r="AV3240" s="13" t="s">
        <v>81</v>
      </c>
      <c r="AW3240" s="13" t="s">
        <v>37</v>
      </c>
      <c r="AX3240" s="13" t="s">
        <v>73</v>
      </c>
      <c r="AY3240" s="229" t="s">
        <v>238</v>
      </c>
    </row>
    <row r="3241" spans="2:51" s="12" customFormat="1" ht="13.5">
      <c r="B3241" s="206"/>
      <c r="C3241" s="207"/>
      <c r="D3241" s="208" t="s">
        <v>247</v>
      </c>
      <c r="E3241" s="209" t="s">
        <v>20</v>
      </c>
      <c r="F3241" s="210" t="s">
        <v>249</v>
      </c>
      <c r="G3241" s="207"/>
      <c r="H3241" s="211" t="s">
        <v>20</v>
      </c>
      <c r="I3241" s="212"/>
      <c r="J3241" s="207"/>
      <c r="K3241" s="207"/>
      <c r="L3241" s="213"/>
      <c r="M3241" s="214"/>
      <c r="N3241" s="215"/>
      <c r="O3241" s="215"/>
      <c r="P3241" s="215"/>
      <c r="Q3241" s="215"/>
      <c r="R3241" s="215"/>
      <c r="S3241" s="215"/>
      <c r="T3241" s="216"/>
      <c r="AT3241" s="217" t="s">
        <v>247</v>
      </c>
      <c r="AU3241" s="217" t="s">
        <v>81</v>
      </c>
      <c r="AV3241" s="12" t="s">
        <v>22</v>
      </c>
      <c r="AW3241" s="12" t="s">
        <v>37</v>
      </c>
      <c r="AX3241" s="12" t="s">
        <v>73</v>
      </c>
      <c r="AY3241" s="217" t="s">
        <v>238</v>
      </c>
    </row>
    <row r="3242" spans="2:51" s="12" customFormat="1" ht="13.5">
      <c r="B3242" s="206"/>
      <c r="C3242" s="207"/>
      <c r="D3242" s="208" t="s">
        <v>247</v>
      </c>
      <c r="E3242" s="209" t="s">
        <v>20</v>
      </c>
      <c r="F3242" s="210" t="s">
        <v>2328</v>
      </c>
      <c r="G3242" s="207"/>
      <c r="H3242" s="211" t="s">
        <v>20</v>
      </c>
      <c r="I3242" s="212"/>
      <c r="J3242" s="207"/>
      <c r="K3242" s="207"/>
      <c r="L3242" s="213"/>
      <c r="M3242" s="214"/>
      <c r="N3242" s="215"/>
      <c r="O3242" s="215"/>
      <c r="P3242" s="215"/>
      <c r="Q3242" s="215"/>
      <c r="R3242" s="215"/>
      <c r="S3242" s="215"/>
      <c r="T3242" s="216"/>
      <c r="AT3242" s="217" t="s">
        <v>247</v>
      </c>
      <c r="AU3242" s="217" t="s">
        <v>81</v>
      </c>
      <c r="AV3242" s="12" t="s">
        <v>22</v>
      </c>
      <c r="AW3242" s="12" t="s">
        <v>37</v>
      </c>
      <c r="AX3242" s="12" t="s">
        <v>73</v>
      </c>
      <c r="AY3242" s="217" t="s">
        <v>238</v>
      </c>
    </row>
    <row r="3243" spans="2:51" s="13" customFormat="1" ht="13.5">
      <c r="B3243" s="218"/>
      <c r="C3243" s="219"/>
      <c r="D3243" s="208" t="s">
        <v>247</v>
      </c>
      <c r="E3243" s="230" t="s">
        <v>20</v>
      </c>
      <c r="F3243" s="231" t="s">
        <v>2329</v>
      </c>
      <c r="G3243" s="219"/>
      <c r="H3243" s="232">
        <v>68.227999999999994</v>
      </c>
      <c r="I3243" s="224"/>
      <c r="J3243" s="219"/>
      <c r="K3243" s="219"/>
      <c r="L3243" s="225"/>
      <c r="M3243" s="226"/>
      <c r="N3243" s="227"/>
      <c r="O3243" s="227"/>
      <c r="P3243" s="227"/>
      <c r="Q3243" s="227"/>
      <c r="R3243" s="227"/>
      <c r="S3243" s="227"/>
      <c r="T3243" s="228"/>
      <c r="AT3243" s="229" t="s">
        <v>247</v>
      </c>
      <c r="AU3243" s="229" t="s">
        <v>81</v>
      </c>
      <c r="AV3243" s="13" t="s">
        <v>81</v>
      </c>
      <c r="AW3243" s="13" t="s">
        <v>37</v>
      </c>
      <c r="AX3243" s="13" t="s">
        <v>73</v>
      </c>
      <c r="AY3243" s="229" t="s">
        <v>238</v>
      </c>
    </row>
    <row r="3244" spans="2:51" s="12" customFormat="1" ht="13.5">
      <c r="B3244" s="206"/>
      <c r="C3244" s="207"/>
      <c r="D3244" s="208" t="s">
        <v>247</v>
      </c>
      <c r="E3244" s="209" t="s">
        <v>20</v>
      </c>
      <c r="F3244" s="210" t="s">
        <v>249</v>
      </c>
      <c r="G3244" s="207"/>
      <c r="H3244" s="211" t="s">
        <v>20</v>
      </c>
      <c r="I3244" s="212"/>
      <c r="J3244" s="207"/>
      <c r="K3244" s="207"/>
      <c r="L3244" s="213"/>
      <c r="M3244" s="214"/>
      <c r="N3244" s="215"/>
      <c r="O3244" s="215"/>
      <c r="P3244" s="215"/>
      <c r="Q3244" s="215"/>
      <c r="R3244" s="215"/>
      <c r="S3244" s="215"/>
      <c r="T3244" s="216"/>
      <c r="AT3244" s="217" t="s">
        <v>247</v>
      </c>
      <c r="AU3244" s="217" t="s">
        <v>81</v>
      </c>
      <c r="AV3244" s="12" t="s">
        <v>22</v>
      </c>
      <c r="AW3244" s="12" t="s">
        <v>37</v>
      </c>
      <c r="AX3244" s="12" t="s">
        <v>73</v>
      </c>
      <c r="AY3244" s="217" t="s">
        <v>238</v>
      </c>
    </row>
    <row r="3245" spans="2:51" s="12" customFormat="1" ht="13.5">
      <c r="B3245" s="206"/>
      <c r="C3245" s="207"/>
      <c r="D3245" s="208" t="s">
        <v>247</v>
      </c>
      <c r="E3245" s="209" t="s">
        <v>20</v>
      </c>
      <c r="F3245" s="210" t="s">
        <v>2275</v>
      </c>
      <c r="G3245" s="207"/>
      <c r="H3245" s="211" t="s">
        <v>20</v>
      </c>
      <c r="I3245" s="212"/>
      <c r="J3245" s="207"/>
      <c r="K3245" s="207"/>
      <c r="L3245" s="213"/>
      <c r="M3245" s="214"/>
      <c r="N3245" s="215"/>
      <c r="O3245" s="215"/>
      <c r="P3245" s="215"/>
      <c r="Q3245" s="215"/>
      <c r="R3245" s="215"/>
      <c r="S3245" s="215"/>
      <c r="T3245" s="216"/>
      <c r="AT3245" s="217" t="s">
        <v>247</v>
      </c>
      <c r="AU3245" s="217" t="s">
        <v>81</v>
      </c>
      <c r="AV3245" s="12" t="s">
        <v>22</v>
      </c>
      <c r="AW3245" s="12" t="s">
        <v>37</v>
      </c>
      <c r="AX3245" s="12" t="s">
        <v>73</v>
      </c>
      <c r="AY3245" s="217" t="s">
        <v>238</v>
      </c>
    </row>
    <row r="3246" spans="2:51" s="12" customFormat="1" ht="13.5">
      <c r="B3246" s="206"/>
      <c r="C3246" s="207"/>
      <c r="D3246" s="208" t="s">
        <v>247</v>
      </c>
      <c r="E3246" s="209" t="s">
        <v>20</v>
      </c>
      <c r="F3246" s="210" t="s">
        <v>811</v>
      </c>
      <c r="G3246" s="207"/>
      <c r="H3246" s="211" t="s">
        <v>20</v>
      </c>
      <c r="I3246" s="212"/>
      <c r="J3246" s="207"/>
      <c r="K3246" s="207"/>
      <c r="L3246" s="213"/>
      <c r="M3246" s="214"/>
      <c r="N3246" s="215"/>
      <c r="O3246" s="215"/>
      <c r="P3246" s="215"/>
      <c r="Q3246" s="215"/>
      <c r="R3246" s="215"/>
      <c r="S3246" s="215"/>
      <c r="T3246" s="216"/>
      <c r="AT3246" s="217" t="s">
        <v>247</v>
      </c>
      <c r="AU3246" s="217" t="s">
        <v>81</v>
      </c>
      <c r="AV3246" s="12" t="s">
        <v>22</v>
      </c>
      <c r="AW3246" s="12" t="s">
        <v>37</v>
      </c>
      <c r="AX3246" s="12" t="s">
        <v>73</v>
      </c>
      <c r="AY3246" s="217" t="s">
        <v>238</v>
      </c>
    </row>
    <row r="3247" spans="2:51" s="13" customFormat="1" ht="13.5">
      <c r="B3247" s="218"/>
      <c r="C3247" s="219"/>
      <c r="D3247" s="208" t="s">
        <v>247</v>
      </c>
      <c r="E3247" s="230" t="s">
        <v>20</v>
      </c>
      <c r="F3247" s="231" t="s">
        <v>2276</v>
      </c>
      <c r="G3247" s="219"/>
      <c r="H3247" s="232">
        <v>6.37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51" s="13" customFormat="1" ht="13.5">
      <c r="B3248" s="218"/>
      <c r="C3248" s="219"/>
      <c r="D3248" s="208" t="s">
        <v>247</v>
      </c>
      <c r="E3248" s="230" t="s">
        <v>20</v>
      </c>
      <c r="F3248" s="231" t="s">
        <v>2277</v>
      </c>
      <c r="G3248" s="219"/>
      <c r="H3248" s="232">
        <v>5.32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2278</v>
      </c>
      <c r="G3249" s="219"/>
      <c r="H3249" s="232">
        <v>16.045000000000002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2279</v>
      </c>
      <c r="G3250" s="219"/>
      <c r="H3250" s="232">
        <v>16.675000000000001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2280</v>
      </c>
      <c r="G3251" s="219"/>
      <c r="H3251" s="232">
        <v>18.635000000000002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2281</v>
      </c>
      <c r="G3252" s="219"/>
      <c r="H3252" s="232">
        <v>9.34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3" customFormat="1" ht="13.5">
      <c r="B3253" s="218"/>
      <c r="C3253" s="219"/>
      <c r="D3253" s="208" t="s">
        <v>247</v>
      </c>
      <c r="E3253" s="230" t="s">
        <v>20</v>
      </c>
      <c r="F3253" s="231" t="s">
        <v>2282</v>
      </c>
      <c r="G3253" s="219"/>
      <c r="H3253" s="232">
        <v>5.5949999999999998</v>
      </c>
      <c r="I3253" s="224"/>
      <c r="J3253" s="219"/>
      <c r="K3253" s="219"/>
      <c r="L3253" s="225"/>
      <c r="M3253" s="226"/>
      <c r="N3253" s="227"/>
      <c r="O3253" s="227"/>
      <c r="P3253" s="227"/>
      <c r="Q3253" s="227"/>
      <c r="R3253" s="227"/>
      <c r="S3253" s="227"/>
      <c r="T3253" s="228"/>
      <c r="AT3253" s="229" t="s">
        <v>247</v>
      </c>
      <c r="AU3253" s="229" t="s">
        <v>81</v>
      </c>
      <c r="AV3253" s="13" t="s">
        <v>81</v>
      </c>
      <c r="AW3253" s="13" t="s">
        <v>37</v>
      </c>
      <c r="AX3253" s="13" t="s">
        <v>73</v>
      </c>
      <c r="AY3253" s="229" t="s">
        <v>238</v>
      </c>
    </row>
    <row r="3254" spans="2:51" s="13" customFormat="1" ht="13.5">
      <c r="B3254" s="218"/>
      <c r="C3254" s="219"/>
      <c r="D3254" s="208" t="s">
        <v>247</v>
      </c>
      <c r="E3254" s="230" t="s">
        <v>20</v>
      </c>
      <c r="F3254" s="231" t="s">
        <v>2283</v>
      </c>
      <c r="G3254" s="219"/>
      <c r="H3254" s="232">
        <v>5.52</v>
      </c>
      <c r="I3254" s="224"/>
      <c r="J3254" s="219"/>
      <c r="K3254" s="219"/>
      <c r="L3254" s="225"/>
      <c r="M3254" s="226"/>
      <c r="N3254" s="227"/>
      <c r="O3254" s="227"/>
      <c r="P3254" s="227"/>
      <c r="Q3254" s="227"/>
      <c r="R3254" s="227"/>
      <c r="S3254" s="227"/>
      <c r="T3254" s="228"/>
      <c r="AT3254" s="229" t="s">
        <v>247</v>
      </c>
      <c r="AU3254" s="229" t="s">
        <v>81</v>
      </c>
      <c r="AV3254" s="13" t="s">
        <v>81</v>
      </c>
      <c r="AW3254" s="13" t="s">
        <v>37</v>
      </c>
      <c r="AX3254" s="13" t="s">
        <v>73</v>
      </c>
      <c r="AY3254" s="229" t="s">
        <v>238</v>
      </c>
    </row>
    <row r="3255" spans="2:51" s="13" customFormat="1" ht="13.5">
      <c r="B3255" s="218"/>
      <c r="C3255" s="219"/>
      <c r="D3255" s="208" t="s">
        <v>247</v>
      </c>
      <c r="E3255" s="230" t="s">
        <v>20</v>
      </c>
      <c r="F3255" s="231" t="s">
        <v>2284</v>
      </c>
      <c r="G3255" s="219"/>
      <c r="H3255" s="232">
        <v>9.34</v>
      </c>
      <c r="I3255" s="224"/>
      <c r="J3255" s="219"/>
      <c r="K3255" s="219"/>
      <c r="L3255" s="225"/>
      <c r="M3255" s="226"/>
      <c r="N3255" s="227"/>
      <c r="O3255" s="227"/>
      <c r="P3255" s="227"/>
      <c r="Q3255" s="227"/>
      <c r="R3255" s="227"/>
      <c r="S3255" s="227"/>
      <c r="T3255" s="228"/>
      <c r="AT3255" s="229" t="s">
        <v>247</v>
      </c>
      <c r="AU3255" s="229" t="s">
        <v>81</v>
      </c>
      <c r="AV3255" s="13" t="s">
        <v>81</v>
      </c>
      <c r="AW3255" s="13" t="s">
        <v>37</v>
      </c>
      <c r="AX3255" s="13" t="s">
        <v>73</v>
      </c>
      <c r="AY3255" s="229" t="s">
        <v>238</v>
      </c>
    </row>
    <row r="3256" spans="2:51" s="13" customFormat="1" ht="13.5">
      <c r="B3256" s="218"/>
      <c r="C3256" s="219"/>
      <c r="D3256" s="208" t="s">
        <v>247</v>
      </c>
      <c r="E3256" s="230" t="s">
        <v>20</v>
      </c>
      <c r="F3256" s="231" t="s">
        <v>2285</v>
      </c>
      <c r="G3256" s="219"/>
      <c r="H3256" s="232">
        <v>18.62</v>
      </c>
      <c r="I3256" s="224"/>
      <c r="J3256" s="219"/>
      <c r="K3256" s="219"/>
      <c r="L3256" s="225"/>
      <c r="M3256" s="226"/>
      <c r="N3256" s="227"/>
      <c r="O3256" s="227"/>
      <c r="P3256" s="227"/>
      <c r="Q3256" s="227"/>
      <c r="R3256" s="227"/>
      <c r="S3256" s="227"/>
      <c r="T3256" s="228"/>
      <c r="AT3256" s="229" t="s">
        <v>247</v>
      </c>
      <c r="AU3256" s="229" t="s">
        <v>81</v>
      </c>
      <c r="AV3256" s="13" t="s">
        <v>81</v>
      </c>
      <c r="AW3256" s="13" t="s">
        <v>37</v>
      </c>
      <c r="AX3256" s="13" t="s">
        <v>73</v>
      </c>
      <c r="AY3256" s="229" t="s">
        <v>238</v>
      </c>
    </row>
    <row r="3257" spans="2:51" s="12" customFormat="1" ht="13.5">
      <c r="B3257" s="206"/>
      <c r="C3257" s="207"/>
      <c r="D3257" s="208" t="s">
        <v>247</v>
      </c>
      <c r="E3257" s="209" t="s">
        <v>20</v>
      </c>
      <c r="F3257" s="210" t="s">
        <v>249</v>
      </c>
      <c r="G3257" s="207"/>
      <c r="H3257" s="211" t="s">
        <v>20</v>
      </c>
      <c r="I3257" s="212"/>
      <c r="J3257" s="207"/>
      <c r="K3257" s="207"/>
      <c r="L3257" s="213"/>
      <c r="M3257" s="214"/>
      <c r="N3257" s="215"/>
      <c r="O3257" s="215"/>
      <c r="P3257" s="215"/>
      <c r="Q3257" s="215"/>
      <c r="R3257" s="215"/>
      <c r="S3257" s="215"/>
      <c r="T3257" s="216"/>
      <c r="AT3257" s="217" t="s">
        <v>247</v>
      </c>
      <c r="AU3257" s="217" t="s">
        <v>81</v>
      </c>
      <c r="AV3257" s="12" t="s">
        <v>22</v>
      </c>
      <c r="AW3257" s="12" t="s">
        <v>37</v>
      </c>
      <c r="AX3257" s="12" t="s">
        <v>73</v>
      </c>
      <c r="AY3257" s="217" t="s">
        <v>238</v>
      </c>
    </row>
    <row r="3258" spans="2:51" s="12" customFormat="1" ht="13.5">
      <c r="B3258" s="206"/>
      <c r="C3258" s="207"/>
      <c r="D3258" s="208" t="s">
        <v>247</v>
      </c>
      <c r="E3258" s="209" t="s">
        <v>20</v>
      </c>
      <c r="F3258" s="210" t="s">
        <v>2286</v>
      </c>
      <c r="G3258" s="207"/>
      <c r="H3258" s="211" t="s">
        <v>20</v>
      </c>
      <c r="I3258" s="212"/>
      <c r="J3258" s="207"/>
      <c r="K3258" s="207"/>
      <c r="L3258" s="213"/>
      <c r="M3258" s="214"/>
      <c r="N3258" s="215"/>
      <c r="O3258" s="215"/>
      <c r="P3258" s="215"/>
      <c r="Q3258" s="215"/>
      <c r="R3258" s="215"/>
      <c r="S3258" s="215"/>
      <c r="T3258" s="216"/>
      <c r="AT3258" s="217" t="s">
        <v>247</v>
      </c>
      <c r="AU3258" s="217" t="s">
        <v>81</v>
      </c>
      <c r="AV3258" s="12" t="s">
        <v>22</v>
      </c>
      <c r="AW3258" s="12" t="s">
        <v>37</v>
      </c>
      <c r="AX3258" s="12" t="s">
        <v>73</v>
      </c>
      <c r="AY3258" s="217" t="s">
        <v>238</v>
      </c>
    </row>
    <row r="3259" spans="2:51" s="12" customFormat="1" ht="13.5">
      <c r="B3259" s="206"/>
      <c r="C3259" s="207"/>
      <c r="D3259" s="208" t="s">
        <v>247</v>
      </c>
      <c r="E3259" s="209" t="s">
        <v>20</v>
      </c>
      <c r="F3259" s="210" t="s">
        <v>811</v>
      </c>
      <c r="G3259" s="207"/>
      <c r="H3259" s="211" t="s">
        <v>20</v>
      </c>
      <c r="I3259" s="212"/>
      <c r="J3259" s="207"/>
      <c r="K3259" s="207"/>
      <c r="L3259" s="213"/>
      <c r="M3259" s="214"/>
      <c r="N3259" s="215"/>
      <c r="O3259" s="215"/>
      <c r="P3259" s="215"/>
      <c r="Q3259" s="215"/>
      <c r="R3259" s="215"/>
      <c r="S3259" s="215"/>
      <c r="T3259" s="216"/>
      <c r="AT3259" s="217" t="s">
        <v>247</v>
      </c>
      <c r="AU3259" s="217" t="s">
        <v>81</v>
      </c>
      <c r="AV3259" s="12" t="s">
        <v>22</v>
      </c>
      <c r="AW3259" s="12" t="s">
        <v>37</v>
      </c>
      <c r="AX3259" s="12" t="s">
        <v>73</v>
      </c>
      <c r="AY3259" s="217" t="s">
        <v>238</v>
      </c>
    </row>
    <row r="3260" spans="2:51" s="13" customFormat="1" ht="13.5">
      <c r="B3260" s="218"/>
      <c r="C3260" s="219"/>
      <c r="D3260" s="208" t="s">
        <v>247</v>
      </c>
      <c r="E3260" s="230" t="s">
        <v>20</v>
      </c>
      <c r="F3260" s="231" t="s">
        <v>2287</v>
      </c>
      <c r="G3260" s="219"/>
      <c r="H3260" s="232">
        <v>11.91</v>
      </c>
      <c r="I3260" s="224"/>
      <c r="J3260" s="219"/>
      <c r="K3260" s="219"/>
      <c r="L3260" s="225"/>
      <c r="M3260" s="226"/>
      <c r="N3260" s="227"/>
      <c r="O3260" s="227"/>
      <c r="P3260" s="227"/>
      <c r="Q3260" s="227"/>
      <c r="R3260" s="227"/>
      <c r="S3260" s="227"/>
      <c r="T3260" s="228"/>
      <c r="AT3260" s="229" t="s">
        <v>247</v>
      </c>
      <c r="AU3260" s="229" t="s">
        <v>81</v>
      </c>
      <c r="AV3260" s="13" t="s">
        <v>81</v>
      </c>
      <c r="AW3260" s="13" t="s">
        <v>37</v>
      </c>
      <c r="AX3260" s="13" t="s">
        <v>73</v>
      </c>
      <c r="AY3260" s="229" t="s">
        <v>238</v>
      </c>
    </row>
    <row r="3261" spans="2:51" s="13" customFormat="1" ht="13.5">
      <c r="B3261" s="218"/>
      <c r="C3261" s="219"/>
      <c r="D3261" s="208" t="s">
        <v>247</v>
      </c>
      <c r="E3261" s="230" t="s">
        <v>20</v>
      </c>
      <c r="F3261" s="231" t="s">
        <v>2288</v>
      </c>
      <c r="G3261" s="219"/>
      <c r="H3261" s="232">
        <v>81.81</v>
      </c>
      <c r="I3261" s="224"/>
      <c r="J3261" s="219"/>
      <c r="K3261" s="219"/>
      <c r="L3261" s="225"/>
      <c r="M3261" s="226"/>
      <c r="N3261" s="227"/>
      <c r="O3261" s="227"/>
      <c r="P3261" s="227"/>
      <c r="Q3261" s="227"/>
      <c r="R3261" s="227"/>
      <c r="S3261" s="227"/>
      <c r="T3261" s="228"/>
      <c r="AT3261" s="229" t="s">
        <v>247</v>
      </c>
      <c r="AU3261" s="229" t="s">
        <v>81</v>
      </c>
      <c r="AV3261" s="13" t="s">
        <v>81</v>
      </c>
      <c r="AW3261" s="13" t="s">
        <v>37</v>
      </c>
      <c r="AX3261" s="13" t="s">
        <v>73</v>
      </c>
      <c r="AY3261" s="229" t="s">
        <v>238</v>
      </c>
    </row>
    <row r="3262" spans="2:51" s="12" customFormat="1" ht="13.5">
      <c r="B3262" s="206"/>
      <c r="C3262" s="207"/>
      <c r="D3262" s="208" t="s">
        <v>247</v>
      </c>
      <c r="E3262" s="209" t="s">
        <v>20</v>
      </c>
      <c r="F3262" s="210" t="s">
        <v>249</v>
      </c>
      <c r="G3262" s="207"/>
      <c r="H3262" s="211" t="s">
        <v>20</v>
      </c>
      <c r="I3262" s="212"/>
      <c r="J3262" s="207"/>
      <c r="K3262" s="207"/>
      <c r="L3262" s="213"/>
      <c r="M3262" s="214"/>
      <c r="N3262" s="215"/>
      <c r="O3262" s="215"/>
      <c r="P3262" s="215"/>
      <c r="Q3262" s="215"/>
      <c r="R3262" s="215"/>
      <c r="S3262" s="215"/>
      <c r="T3262" s="216"/>
      <c r="AT3262" s="217" t="s">
        <v>247</v>
      </c>
      <c r="AU3262" s="217" t="s">
        <v>81</v>
      </c>
      <c r="AV3262" s="12" t="s">
        <v>22</v>
      </c>
      <c r="AW3262" s="12" t="s">
        <v>37</v>
      </c>
      <c r="AX3262" s="12" t="s">
        <v>73</v>
      </c>
      <c r="AY3262" s="217" t="s">
        <v>238</v>
      </c>
    </row>
    <row r="3263" spans="2:51" s="12" customFormat="1" ht="13.5">
      <c r="B3263" s="206"/>
      <c r="C3263" s="207"/>
      <c r="D3263" s="208" t="s">
        <v>247</v>
      </c>
      <c r="E3263" s="209" t="s">
        <v>20</v>
      </c>
      <c r="F3263" s="210" t="s">
        <v>2253</v>
      </c>
      <c r="G3263" s="207"/>
      <c r="H3263" s="211" t="s">
        <v>20</v>
      </c>
      <c r="I3263" s="212"/>
      <c r="J3263" s="207"/>
      <c r="K3263" s="207"/>
      <c r="L3263" s="213"/>
      <c r="M3263" s="214"/>
      <c r="N3263" s="215"/>
      <c r="O3263" s="215"/>
      <c r="P3263" s="215"/>
      <c r="Q3263" s="215"/>
      <c r="R3263" s="215"/>
      <c r="S3263" s="215"/>
      <c r="T3263" s="216"/>
      <c r="AT3263" s="217" t="s">
        <v>247</v>
      </c>
      <c r="AU3263" s="217" t="s">
        <v>81</v>
      </c>
      <c r="AV3263" s="12" t="s">
        <v>22</v>
      </c>
      <c r="AW3263" s="12" t="s">
        <v>37</v>
      </c>
      <c r="AX3263" s="12" t="s">
        <v>73</v>
      </c>
      <c r="AY3263" s="217" t="s">
        <v>238</v>
      </c>
    </row>
    <row r="3264" spans="2:51" s="12" customFormat="1" ht="13.5">
      <c r="B3264" s="206"/>
      <c r="C3264" s="207"/>
      <c r="D3264" s="208" t="s">
        <v>247</v>
      </c>
      <c r="E3264" s="209" t="s">
        <v>20</v>
      </c>
      <c r="F3264" s="210" t="s">
        <v>811</v>
      </c>
      <c r="G3264" s="207"/>
      <c r="H3264" s="211" t="s">
        <v>20</v>
      </c>
      <c r="I3264" s="212"/>
      <c r="J3264" s="207"/>
      <c r="K3264" s="207"/>
      <c r="L3264" s="213"/>
      <c r="M3264" s="214"/>
      <c r="N3264" s="215"/>
      <c r="O3264" s="215"/>
      <c r="P3264" s="215"/>
      <c r="Q3264" s="215"/>
      <c r="R3264" s="215"/>
      <c r="S3264" s="215"/>
      <c r="T3264" s="216"/>
      <c r="AT3264" s="217" t="s">
        <v>247</v>
      </c>
      <c r="AU3264" s="217" t="s">
        <v>81</v>
      </c>
      <c r="AV3264" s="12" t="s">
        <v>22</v>
      </c>
      <c r="AW3264" s="12" t="s">
        <v>37</v>
      </c>
      <c r="AX3264" s="12" t="s">
        <v>73</v>
      </c>
      <c r="AY3264" s="217" t="s">
        <v>238</v>
      </c>
    </row>
    <row r="3265" spans="2:65" s="13" customFormat="1" ht="13.5">
      <c r="B3265" s="218"/>
      <c r="C3265" s="219"/>
      <c r="D3265" s="208" t="s">
        <v>247</v>
      </c>
      <c r="E3265" s="230" t="s">
        <v>20</v>
      </c>
      <c r="F3265" s="231" t="s">
        <v>2254</v>
      </c>
      <c r="G3265" s="219"/>
      <c r="H3265" s="232">
        <v>7.1550000000000002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65" s="13" customFormat="1" ht="13.5">
      <c r="B3266" s="218"/>
      <c r="C3266" s="219"/>
      <c r="D3266" s="208" t="s">
        <v>247</v>
      </c>
      <c r="E3266" s="230" t="s">
        <v>20</v>
      </c>
      <c r="F3266" s="231" t="s">
        <v>2255</v>
      </c>
      <c r="G3266" s="219"/>
      <c r="H3266" s="232">
        <v>16.78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65" s="13" customFormat="1" ht="13.5">
      <c r="B3267" s="218"/>
      <c r="C3267" s="219"/>
      <c r="D3267" s="208" t="s">
        <v>247</v>
      </c>
      <c r="E3267" s="230" t="s">
        <v>20</v>
      </c>
      <c r="F3267" s="231" t="s">
        <v>2256</v>
      </c>
      <c r="G3267" s="219"/>
      <c r="H3267" s="232">
        <v>7.61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65" s="13" customFormat="1" ht="13.5">
      <c r="B3268" s="218"/>
      <c r="C3268" s="219"/>
      <c r="D3268" s="208" t="s">
        <v>247</v>
      </c>
      <c r="E3268" s="230" t="s">
        <v>20</v>
      </c>
      <c r="F3268" s="231" t="s">
        <v>2257</v>
      </c>
      <c r="G3268" s="219"/>
      <c r="H3268" s="232">
        <v>4.5599999999999996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65" s="13" customFormat="1" ht="13.5">
      <c r="B3269" s="218"/>
      <c r="C3269" s="219"/>
      <c r="D3269" s="208" t="s">
        <v>247</v>
      </c>
      <c r="E3269" s="230" t="s">
        <v>20</v>
      </c>
      <c r="F3269" s="231" t="s">
        <v>2258</v>
      </c>
      <c r="G3269" s="219"/>
      <c r="H3269" s="232">
        <v>29.17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65" s="13" customFormat="1" ht="13.5">
      <c r="B3270" s="218"/>
      <c r="C3270" s="219"/>
      <c r="D3270" s="208" t="s">
        <v>247</v>
      </c>
      <c r="E3270" s="230" t="s">
        <v>20</v>
      </c>
      <c r="F3270" s="231" t="s">
        <v>2259</v>
      </c>
      <c r="G3270" s="219"/>
      <c r="H3270" s="232">
        <v>16.98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37</v>
      </c>
      <c r="AX3270" s="13" t="s">
        <v>73</v>
      </c>
      <c r="AY3270" s="229" t="s">
        <v>238</v>
      </c>
    </row>
    <row r="3271" spans="2:65" s="13" customFormat="1" ht="13.5">
      <c r="B3271" s="218"/>
      <c r="C3271" s="219"/>
      <c r="D3271" s="208" t="s">
        <v>247</v>
      </c>
      <c r="E3271" s="230" t="s">
        <v>20</v>
      </c>
      <c r="F3271" s="231" t="s">
        <v>2260</v>
      </c>
      <c r="G3271" s="219"/>
      <c r="H3271" s="232">
        <v>15.52</v>
      </c>
      <c r="I3271" s="224"/>
      <c r="J3271" s="219"/>
      <c r="K3271" s="219"/>
      <c r="L3271" s="225"/>
      <c r="M3271" s="226"/>
      <c r="N3271" s="227"/>
      <c r="O3271" s="227"/>
      <c r="P3271" s="227"/>
      <c r="Q3271" s="227"/>
      <c r="R3271" s="227"/>
      <c r="S3271" s="227"/>
      <c r="T3271" s="228"/>
      <c r="AT3271" s="229" t="s">
        <v>247</v>
      </c>
      <c r="AU3271" s="229" t="s">
        <v>81</v>
      </c>
      <c r="AV3271" s="13" t="s">
        <v>81</v>
      </c>
      <c r="AW3271" s="13" t="s">
        <v>37</v>
      </c>
      <c r="AX3271" s="13" t="s">
        <v>73</v>
      </c>
      <c r="AY3271" s="229" t="s">
        <v>238</v>
      </c>
    </row>
    <row r="3272" spans="2:65" s="13" customFormat="1" ht="13.5">
      <c r="B3272" s="218"/>
      <c r="C3272" s="219"/>
      <c r="D3272" s="220" t="s">
        <v>247</v>
      </c>
      <c r="E3272" s="219"/>
      <c r="F3272" s="222" t="s">
        <v>2979</v>
      </c>
      <c r="G3272" s="219"/>
      <c r="H3272" s="223">
        <v>1482.8989999999999</v>
      </c>
      <c r="I3272" s="224"/>
      <c r="J3272" s="219"/>
      <c r="K3272" s="219"/>
      <c r="L3272" s="225"/>
      <c r="M3272" s="226"/>
      <c r="N3272" s="227"/>
      <c r="O3272" s="227"/>
      <c r="P3272" s="227"/>
      <c r="Q3272" s="227"/>
      <c r="R3272" s="227"/>
      <c r="S3272" s="227"/>
      <c r="T3272" s="228"/>
      <c r="AT3272" s="229" t="s">
        <v>247</v>
      </c>
      <c r="AU3272" s="229" t="s">
        <v>81</v>
      </c>
      <c r="AV3272" s="13" t="s">
        <v>81</v>
      </c>
      <c r="AW3272" s="13" t="s">
        <v>4</v>
      </c>
      <c r="AX3272" s="13" t="s">
        <v>22</v>
      </c>
      <c r="AY3272" s="229" t="s">
        <v>238</v>
      </c>
    </row>
    <row r="3273" spans="2:65" s="1" customFormat="1" ht="22.5" customHeight="1">
      <c r="B3273" s="35"/>
      <c r="C3273" s="194" t="s">
        <v>2980</v>
      </c>
      <c r="D3273" s="194" t="s">
        <v>240</v>
      </c>
      <c r="E3273" s="195" t="s">
        <v>2981</v>
      </c>
      <c r="F3273" s="196" t="s">
        <v>2982</v>
      </c>
      <c r="G3273" s="197" t="s">
        <v>517</v>
      </c>
      <c r="H3273" s="198">
        <v>2299.5700000000002</v>
      </c>
      <c r="I3273" s="199"/>
      <c r="J3273" s="200">
        <f>ROUND(I3273*H3273,2)</f>
        <v>0</v>
      </c>
      <c r="K3273" s="196" t="s">
        <v>244</v>
      </c>
      <c r="L3273" s="55"/>
      <c r="M3273" s="201" t="s">
        <v>20</v>
      </c>
      <c r="N3273" s="202" t="s">
        <v>44</v>
      </c>
      <c r="O3273" s="36"/>
      <c r="P3273" s="203">
        <f>O3273*H3273</f>
        <v>0</v>
      </c>
      <c r="Q3273" s="203">
        <v>0</v>
      </c>
      <c r="R3273" s="203">
        <f>Q3273*H3273</f>
        <v>0</v>
      </c>
      <c r="S3273" s="203">
        <v>0</v>
      </c>
      <c r="T3273" s="204">
        <f>S3273*H3273</f>
        <v>0</v>
      </c>
      <c r="AR3273" s="18" t="s">
        <v>372</v>
      </c>
      <c r="AT3273" s="18" t="s">
        <v>240</v>
      </c>
      <c r="AU3273" s="18" t="s">
        <v>81</v>
      </c>
      <c r="AY3273" s="18" t="s">
        <v>238</v>
      </c>
      <c r="BE3273" s="205">
        <f>IF(N3273="základní",J3273,0)</f>
        <v>0</v>
      </c>
      <c r="BF3273" s="205">
        <f>IF(N3273="snížená",J3273,0)</f>
        <v>0</v>
      </c>
      <c r="BG3273" s="205">
        <f>IF(N3273="zákl. přenesená",J3273,0)</f>
        <v>0</v>
      </c>
      <c r="BH3273" s="205">
        <f>IF(N3273="sníž. přenesená",J3273,0)</f>
        <v>0</v>
      </c>
      <c r="BI3273" s="205">
        <f>IF(N3273="nulová",J3273,0)</f>
        <v>0</v>
      </c>
      <c r="BJ3273" s="18" t="s">
        <v>22</v>
      </c>
      <c r="BK3273" s="205">
        <f>ROUND(I3273*H3273,2)</f>
        <v>0</v>
      </c>
      <c r="BL3273" s="18" t="s">
        <v>372</v>
      </c>
      <c r="BM3273" s="18" t="s">
        <v>2983</v>
      </c>
    </row>
    <row r="3274" spans="2:65" s="1" customFormat="1" ht="22.5" customHeight="1">
      <c r="B3274" s="35"/>
      <c r="C3274" s="233" t="s">
        <v>2984</v>
      </c>
      <c r="D3274" s="233" t="s">
        <v>478</v>
      </c>
      <c r="E3274" s="234" t="s">
        <v>2985</v>
      </c>
      <c r="F3274" s="235" t="s">
        <v>2986</v>
      </c>
      <c r="G3274" s="236" t="s">
        <v>517</v>
      </c>
      <c r="H3274" s="237">
        <v>174.82499999999999</v>
      </c>
      <c r="I3274" s="238"/>
      <c r="J3274" s="239">
        <f>ROUND(I3274*H3274,2)</f>
        <v>0</v>
      </c>
      <c r="K3274" s="235" t="s">
        <v>20</v>
      </c>
      <c r="L3274" s="240"/>
      <c r="M3274" s="241" t="s">
        <v>20</v>
      </c>
      <c r="N3274" s="242" t="s">
        <v>44</v>
      </c>
      <c r="O3274" s="36"/>
      <c r="P3274" s="203">
        <f>O3274*H3274</f>
        <v>0</v>
      </c>
      <c r="Q3274" s="203">
        <v>0</v>
      </c>
      <c r="R3274" s="203">
        <f>Q3274*H3274</f>
        <v>0</v>
      </c>
      <c r="S3274" s="203">
        <v>0</v>
      </c>
      <c r="T3274" s="204">
        <f>S3274*H3274</f>
        <v>0</v>
      </c>
      <c r="AR3274" s="18" t="s">
        <v>500</v>
      </c>
      <c r="AT3274" s="18" t="s">
        <v>478</v>
      </c>
      <c r="AU3274" s="18" t="s">
        <v>81</v>
      </c>
      <c r="AY3274" s="18" t="s">
        <v>238</v>
      </c>
      <c r="BE3274" s="205">
        <f>IF(N3274="základní",J3274,0)</f>
        <v>0</v>
      </c>
      <c r="BF3274" s="205">
        <f>IF(N3274="snížená",J3274,0)</f>
        <v>0</v>
      </c>
      <c r="BG3274" s="205">
        <f>IF(N3274="zákl. přenesená",J3274,0)</f>
        <v>0</v>
      </c>
      <c r="BH3274" s="205">
        <f>IF(N3274="sníž. přenesená",J3274,0)</f>
        <v>0</v>
      </c>
      <c r="BI3274" s="205">
        <f>IF(N3274="nulová",J3274,0)</f>
        <v>0</v>
      </c>
      <c r="BJ3274" s="18" t="s">
        <v>22</v>
      </c>
      <c r="BK3274" s="205">
        <f>ROUND(I3274*H3274,2)</f>
        <v>0</v>
      </c>
      <c r="BL3274" s="18" t="s">
        <v>372</v>
      </c>
      <c r="BM3274" s="18" t="s">
        <v>2987</v>
      </c>
    </row>
    <row r="3275" spans="2:65" s="12" customFormat="1" ht="13.5">
      <c r="B3275" s="206"/>
      <c r="C3275" s="207"/>
      <c r="D3275" s="208" t="s">
        <v>247</v>
      </c>
      <c r="E3275" s="209" t="s">
        <v>20</v>
      </c>
      <c r="F3275" s="210" t="s">
        <v>2971</v>
      </c>
      <c r="G3275" s="207"/>
      <c r="H3275" s="211" t="s">
        <v>20</v>
      </c>
      <c r="I3275" s="212"/>
      <c r="J3275" s="207"/>
      <c r="K3275" s="207"/>
      <c r="L3275" s="213"/>
      <c r="M3275" s="214"/>
      <c r="N3275" s="215"/>
      <c r="O3275" s="215"/>
      <c r="P3275" s="215"/>
      <c r="Q3275" s="215"/>
      <c r="R3275" s="215"/>
      <c r="S3275" s="215"/>
      <c r="T3275" s="216"/>
      <c r="AT3275" s="217" t="s">
        <v>247</v>
      </c>
      <c r="AU3275" s="217" t="s">
        <v>81</v>
      </c>
      <c r="AV3275" s="12" t="s">
        <v>22</v>
      </c>
      <c r="AW3275" s="12" t="s">
        <v>37</v>
      </c>
      <c r="AX3275" s="12" t="s">
        <v>73</v>
      </c>
      <c r="AY3275" s="217" t="s">
        <v>238</v>
      </c>
    </row>
    <row r="3276" spans="2:65" s="12" customFormat="1" ht="13.5">
      <c r="B3276" s="206"/>
      <c r="C3276" s="207"/>
      <c r="D3276" s="208" t="s">
        <v>247</v>
      </c>
      <c r="E3276" s="209" t="s">
        <v>20</v>
      </c>
      <c r="F3276" s="210" t="s">
        <v>249</v>
      </c>
      <c r="G3276" s="207"/>
      <c r="H3276" s="211" t="s">
        <v>20</v>
      </c>
      <c r="I3276" s="212"/>
      <c r="J3276" s="207"/>
      <c r="K3276" s="207"/>
      <c r="L3276" s="213"/>
      <c r="M3276" s="214"/>
      <c r="N3276" s="215"/>
      <c r="O3276" s="215"/>
      <c r="P3276" s="215"/>
      <c r="Q3276" s="215"/>
      <c r="R3276" s="215"/>
      <c r="S3276" s="215"/>
      <c r="T3276" s="216"/>
      <c r="AT3276" s="217" t="s">
        <v>247</v>
      </c>
      <c r="AU3276" s="217" t="s">
        <v>81</v>
      </c>
      <c r="AV3276" s="12" t="s">
        <v>22</v>
      </c>
      <c r="AW3276" s="12" t="s">
        <v>37</v>
      </c>
      <c r="AX3276" s="12" t="s">
        <v>73</v>
      </c>
      <c r="AY3276" s="217" t="s">
        <v>238</v>
      </c>
    </row>
    <row r="3277" spans="2:65" s="12" customFormat="1" ht="13.5">
      <c r="B3277" s="206"/>
      <c r="C3277" s="207"/>
      <c r="D3277" s="208" t="s">
        <v>247</v>
      </c>
      <c r="E3277" s="209" t="s">
        <v>20</v>
      </c>
      <c r="F3277" s="210" t="s">
        <v>2206</v>
      </c>
      <c r="G3277" s="207"/>
      <c r="H3277" s="211" t="s">
        <v>20</v>
      </c>
      <c r="I3277" s="212"/>
      <c r="J3277" s="207"/>
      <c r="K3277" s="207"/>
      <c r="L3277" s="213"/>
      <c r="M3277" s="214"/>
      <c r="N3277" s="215"/>
      <c r="O3277" s="215"/>
      <c r="P3277" s="215"/>
      <c r="Q3277" s="215"/>
      <c r="R3277" s="215"/>
      <c r="S3277" s="215"/>
      <c r="T3277" s="216"/>
      <c r="AT3277" s="217" t="s">
        <v>247</v>
      </c>
      <c r="AU3277" s="217" t="s">
        <v>81</v>
      </c>
      <c r="AV3277" s="12" t="s">
        <v>22</v>
      </c>
      <c r="AW3277" s="12" t="s">
        <v>37</v>
      </c>
      <c r="AX3277" s="12" t="s">
        <v>73</v>
      </c>
      <c r="AY3277" s="217" t="s">
        <v>238</v>
      </c>
    </row>
    <row r="3278" spans="2:65" s="12" customFormat="1" ht="13.5">
      <c r="B3278" s="206"/>
      <c r="C3278" s="207"/>
      <c r="D3278" s="208" t="s">
        <v>247</v>
      </c>
      <c r="E3278" s="209" t="s">
        <v>20</v>
      </c>
      <c r="F3278" s="210" t="s">
        <v>811</v>
      </c>
      <c r="G3278" s="207"/>
      <c r="H3278" s="211" t="s">
        <v>20</v>
      </c>
      <c r="I3278" s="212"/>
      <c r="J3278" s="207"/>
      <c r="K3278" s="207"/>
      <c r="L3278" s="213"/>
      <c r="M3278" s="214"/>
      <c r="N3278" s="215"/>
      <c r="O3278" s="215"/>
      <c r="P3278" s="215"/>
      <c r="Q3278" s="215"/>
      <c r="R3278" s="215"/>
      <c r="S3278" s="215"/>
      <c r="T3278" s="216"/>
      <c r="AT3278" s="217" t="s">
        <v>247</v>
      </c>
      <c r="AU3278" s="217" t="s">
        <v>81</v>
      </c>
      <c r="AV3278" s="12" t="s">
        <v>22</v>
      </c>
      <c r="AW3278" s="12" t="s">
        <v>37</v>
      </c>
      <c r="AX3278" s="12" t="s">
        <v>73</v>
      </c>
      <c r="AY3278" s="217" t="s">
        <v>238</v>
      </c>
    </row>
    <row r="3279" spans="2:65" s="13" customFormat="1" ht="13.5">
      <c r="B3279" s="218"/>
      <c r="C3279" s="219"/>
      <c r="D3279" s="208" t="s">
        <v>247</v>
      </c>
      <c r="E3279" s="230" t="s">
        <v>20</v>
      </c>
      <c r="F3279" s="231" t="s">
        <v>2988</v>
      </c>
      <c r="G3279" s="219"/>
      <c r="H3279" s="232">
        <v>8.25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65" s="13" customFormat="1" ht="13.5">
      <c r="B3280" s="218"/>
      <c r="C3280" s="219"/>
      <c r="D3280" s="208" t="s">
        <v>247</v>
      </c>
      <c r="E3280" s="230" t="s">
        <v>20</v>
      </c>
      <c r="F3280" s="231" t="s">
        <v>2989</v>
      </c>
      <c r="G3280" s="219"/>
      <c r="H3280" s="232">
        <v>4.4000000000000004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2990</v>
      </c>
      <c r="G3281" s="219"/>
      <c r="H3281" s="232">
        <v>4.4000000000000004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2991</v>
      </c>
      <c r="G3282" s="219"/>
      <c r="H3282" s="232">
        <v>6.95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2992</v>
      </c>
      <c r="G3283" s="219"/>
      <c r="H3283" s="232">
        <v>5.2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2993</v>
      </c>
      <c r="G3284" s="219"/>
      <c r="H3284" s="232">
        <v>5.45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3" customFormat="1" ht="13.5">
      <c r="B3285" s="218"/>
      <c r="C3285" s="219"/>
      <c r="D3285" s="208" t="s">
        <v>247</v>
      </c>
      <c r="E3285" s="230" t="s">
        <v>20</v>
      </c>
      <c r="F3285" s="231" t="s">
        <v>2994</v>
      </c>
      <c r="G3285" s="219"/>
      <c r="H3285" s="232">
        <v>8.9499999999999993</v>
      </c>
      <c r="I3285" s="224"/>
      <c r="J3285" s="219"/>
      <c r="K3285" s="219"/>
      <c r="L3285" s="225"/>
      <c r="M3285" s="226"/>
      <c r="N3285" s="227"/>
      <c r="O3285" s="227"/>
      <c r="P3285" s="227"/>
      <c r="Q3285" s="227"/>
      <c r="R3285" s="227"/>
      <c r="S3285" s="227"/>
      <c r="T3285" s="228"/>
      <c r="AT3285" s="229" t="s">
        <v>247</v>
      </c>
      <c r="AU3285" s="229" t="s">
        <v>81</v>
      </c>
      <c r="AV3285" s="13" t="s">
        <v>81</v>
      </c>
      <c r="AW3285" s="13" t="s">
        <v>37</v>
      </c>
      <c r="AX3285" s="13" t="s">
        <v>73</v>
      </c>
      <c r="AY3285" s="229" t="s">
        <v>238</v>
      </c>
    </row>
    <row r="3286" spans="2:51" s="13" customFormat="1" ht="13.5">
      <c r="B3286" s="218"/>
      <c r="C3286" s="219"/>
      <c r="D3286" s="208" t="s">
        <v>247</v>
      </c>
      <c r="E3286" s="230" t="s">
        <v>20</v>
      </c>
      <c r="F3286" s="231" t="s">
        <v>2995</v>
      </c>
      <c r="G3286" s="219"/>
      <c r="H3286" s="232">
        <v>6.35</v>
      </c>
      <c r="I3286" s="224"/>
      <c r="J3286" s="219"/>
      <c r="K3286" s="219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247</v>
      </c>
      <c r="AU3286" s="229" t="s">
        <v>81</v>
      </c>
      <c r="AV3286" s="13" t="s">
        <v>81</v>
      </c>
      <c r="AW3286" s="13" t="s">
        <v>37</v>
      </c>
      <c r="AX3286" s="13" t="s">
        <v>73</v>
      </c>
      <c r="AY3286" s="229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2996</v>
      </c>
      <c r="G3287" s="219"/>
      <c r="H3287" s="232">
        <v>15.9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3" customFormat="1" ht="13.5">
      <c r="B3288" s="218"/>
      <c r="C3288" s="219"/>
      <c r="D3288" s="208" t="s">
        <v>247</v>
      </c>
      <c r="E3288" s="230" t="s">
        <v>20</v>
      </c>
      <c r="F3288" s="231" t="s">
        <v>2997</v>
      </c>
      <c r="G3288" s="219"/>
      <c r="H3288" s="232">
        <v>17.649999999999999</v>
      </c>
      <c r="I3288" s="224"/>
      <c r="J3288" s="219"/>
      <c r="K3288" s="219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247</v>
      </c>
      <c r="AU3288" s="229" t="s">
        <v>81</v>
      </c>
      <c r="AV3288" s="13" t="s">
        <v>81</v>
      </c>
      <c r="AW3288" s="13" t="s">
        <v>37</v>
      </c>
      <c r="AX3288" s="13" t="s">
        <v>73</v>
      </c>
      <c r="AY3288" s="229" t="s">
        <v>238</v>
      </c>
    </row>
    <row r="3289" spans="2:51" s="13" customFormat="1" ht="13.5">
      <c r="B3289" s="218"/>
      <c r="C3289" s="219"/>
      <c r="D3289" s="208" t="s">
        <v>247</v>
      </c>
      <c r="E3289" s="230" t="s">
        <v>20</v>
      </c>
      <c r="F3289" s="231" t="s">
        <v>2998</v>
      </c>
      <c r="G3289" s="219"/>
      <c r="H3289" s="232">
        <v>8.35</v>
      </c>
      <c r="I3289" s="224"/>
      <c r="J3289" s="219"/>
      <c r="K3289" s="219"/>
      <c r="L3289" s="225"/>
      <c r="M3289" s="226"/>
      <c r="N3289" s="227"/>
      <c r="O3289" s="227"/>
      <c r="P3289" s="227"/>
      <c r="Q3289" s="227"/>
      <c r="R3289" s="227"/>
      <c r="S3289" s="227"/>
      <c r="T3289" s="228"/>
      <c r="AT3289" s="229" t="s">
        <v>247</v>
      </c>
      <c r="AU3289" s="229" t="s">
        <v>81</v>
      </c>
      <c r="AV3289" s="13" t="s">
        <v>81</v>
      </c>
      <c r="AW3289" s="13" t="s">
        <v>37</v>
      </c>
      <c r="AX3289" s="13" t="s">
        <v>73</v>
      </c>
      <c r="AY3289" s="229" t="s">
        <v>238</v>
      </c>
    </row>
    <row r="3290" spans="2:51" s="13" customFormat="1" ht="13.5">
      <c r="B3290" s="218"/>
      <c r="C3290" s="219"/>
      <c r="D3290" s="208" t="s">
        <v>247</v>
      </c>
      <c r="E3290" s="230" t="s">
        <v>20</v>
      </c>
      <c r="F3290" s="231" t="s">
        <v>2999</v>
      </c>
      <c r="G3290" s="219"/>
      <c r="H3290" s="232">
        <v>17.649999999999999</v>
      </c>
      <c r="I3290" s="224"/>
      <c r="J3290" s="219"/>
      <c r="K3290" s="219"/>
      <c r="L3290" s="225"/>
      <c r="M3290" s="226"/>
      <c r="N3290" s="227"/>
      <c r="O3290" s="227"/>
      <c r="P3290" s="227"/>
      <c r="Q3290" s="227"/>
      <c r="R3290" s="227"/>
      <c r="S3290" s="227"/>
      <c r="T3290" s="228"/>
      <c r="AT3290" s="229" t="s">
        <v>247</v>
      </c>
      <c r="AU3290" s="229" t="s">
        <v>81</v>
      </c>
      <c r="AV3290" s="13" t="s">
        <v>81</v>
      </c>
      <c r="AW3290" s="13" t="s">
        <v>37</v>
      </c>
      <c r="AX3290" s="13" t="s">
        <v>73</v>
      </c>
      <c r="AY3290" s="229" t="s">
        <v>238</v>
      </c>
    </row>
    <row r="3291" spans="2:51" s="13" customFormat="1" ht="13.5">
      <c r="B3291" s="218"/>
      <c r="C3291" s="219"/>
      <c r="D3291" s="208" t="s">
        <v>247</v>
      </c>
      <c r="E3291" s="230" t="s">
        <v>20</v>
      </c>
      <c r="F3291" s="231" t="s">
        <v>3000</v>
      </c>
      <c r="G3291" s="219"/>
      <c r="H3291" s="232">
        <v>12.6</v>
      </c>
      <c r="I3291" s="224"/>
      <c r="J3291" s="219"/>
      <c r="K3291" s="219"/>
      <c r="L3291" s="225"/>
      <c r="M3291" s="226"/>
      <c r="N3291" s="227"/>
      <c r="O3291" s="227"/>
      <c r="P3291" s="227"/>
      <c r="Q3291" s="227"/>
      <c r="R3291" s="227"/>
      <c r="S3291" s="227"/>
      <c r="T3291" s="228"/>
      <c r="AT3291" s="229" t="s">
        <v>247</v>
      </c>
      <c r="AU3291" s="229" t="s">
        <v>81</v>
      </c>
      <c r="AV3291" s="13" t="s">
        <v>81</v>
      </c>
      <c r="AW3291" s="13" t="s">
        <v>37</v>
      </c>
      <c r="AX3291" s="13" t="s">
        <v>73</v>
      </c>
      <c r="AY3291" s="229" t="s">
        <v>238</v>
      </c>
    </row>
    <row r="3292" spans="2:51" s="13" customFormat="1" ht="13.5">
      <c r="B3292" s="218"/>
      <c r="C3292" s="219"/>
      <c r="D3292" s="208" t="s">
        <v>247</v>
      </c>
      <c r="E3292" s="230" t="s">
        <v>20</v>
      </c>
      <c r="F3292" s="231" t="s">
        <v>3001</v>
      </c>
      <c r="G3292" s="219"/>
      <c r="H3292" s="232">
        <v>7.4</v>
      </c>
      <c r="I3292" s="224"/>
      <c r="J3292" s="219"/>
      <c r="K3292" s="219"/>
      <c r="L3292" s="225"/>
      <c r="M3292" s="226"/>
      <c r="N3292" s="227"/>
      <c r="O3292" s="227"/>
      <c r="P3292" s="227"/>
      <c r="Q3292" s="227"/>
      <c r="R3292" s="227"/>
      <c r="S3292" s="227"/>
      <c r="T3292" s="228"/>
      <c r="AT3292" s="229" t="s">
        <v>247</v>
      </c>
      <c r="AU3292" s="229" t="s">
        <v>81</v>
      </c>
      <c r="AV3292" s="13" t="s">
        <v>81</v>
      </c>
      <c r="AW3292" s="13" t="s">
        <v>37</v>
      </c>
      <c r="AX3292" s="13" t="s">
        <v>73</v>
      </c>
      <c r="AY3292" s="229" t="s">
        <v>238</v>
      </c>
    </row>
    <row r="3293" spans="2:51" s="12" customFormat="1" ht="13.5">
      <c r="B3293" s="206"/>
      <c r="C3293" s="207"/>
      <c r="D3293" s="208" t="s">
        <v>247</v>
      </c>
      <c r="E3293" s="209" t="s">
        <v>20</v>
      </c>
      <c r="F3293" s="210" t="s">
        <v>249</v>
      </c>
      <c r="G3293" s="207"/>
      <c r="H3293" s="211" t="s">
        <v>20</v>
      </c>
      <c r="I3293" s="212"/>
      <c r="J3293" s="207"/>
      <c r="K3293" s="207"/>
      <c r="L3293" s="213"/>
      <c r="M3293" s="214"/>
      <c r="N3293" s="215"/>
      <c r="O3293" s="215"/>
      <c r="P3293" s="215"/>
      <c r="Q3293" s="215"/>
      <c r="R3293" s="215"/>
      <c r="S3293" s="215"/>
      <c r="T3293" s="216"/>
      <c r="AT3293" s="217" t="s">
        <v>247</v>
      </c>
      <c r="AU3293" s="217" t="s">
        <v>81</v>
      </c>
      <c r="AV3293" s="12" t="s">
        <v>22</v>
      </c>
      <c r="AW3293" s="12" t="s">
        <v>37</v>
      </c>
      <c r="AX3293" s="12" t="s">
        <v>73</v>
      </c>
      <c r="AY3293" s="217" t="s">
        <v>238</v>
      </c>
    </row>
    <row r="3294" spans="2:51" s="12" customFormat="1" ht="13.5">
      <c r="B3294" s="206"/>
      <c r="C3294" s="207"/>
      <c r="D3294" s="208" t="s">
        <v>247</v>
      </c>
      <c r="E3294" s="209" t="s">
        <v>20</v>
      </c>
      <c r="F3294" s="210" t="s">
        <v>2972</v>
      </c>
      <c r="G3294" s="207"/>
      <c r="H3294" s="211" t="s">
        <v>20</v>
      </c>
      <c r="I3294" s="212"/>
      <c r="J3294" s="207"/>
      <c r="K3294" s="207"/>
      <c r="L3294" s="213"/>
      <c r="M3294" s="214"/>
      <c r="N3294" s="215"/>
      <c r="O3294" s="215"/>
      <c r="P3294" s="215"/>
      <c r="Q3294" s="215"/>
      <c r="R3294" s="215"/>
      <c r="S3294" s="215"/>
      <c r="T3294" s="216"/>
      <c r="AT3294" s="217" t="s">
        <v>247</v>
      </c>
      <c r="AU3294" s="217" t="s">
        <v>81</v>
      </c>
      <c r="AV3294" s="12" t="s">
        <v>22</v>
      </c>
      <c r="AW3294" s="12" t="s">
        <v>37</v>
      </c>
      <c r="AX3294" s="12" t="s">
        <v>73</v>
      </c>
      <c r="AY3294" s="217" t="s">
        <v>238</v>
      </c>
    </row>
    <row r="3295" spans="2:51" s="12" customFormat="1" ht="13.5">
      <c r="B3295" s="206"/>
      <c r="C3295" s="207"/>
      <c r="D3295" s="208" t="s">
        <v>247</v>
      </c>
      <c r="E3295" s="209" t="s">
        <v>20</v>
      </c>
      <c r="F3295" s="210" t="s">
        <v>811</v>
      </c>
      <c r="G3295" s="207"/>
      <c r="H3295" s="211" t="s">
        <v>20</v>
      </c>
      <c r="I3295" s="212"/>
      <c r="J3295" s="207"/>
      <c r="K3295" s="207"/>
      <c r="L3295" s="213"/>
      <c r="M3295" s="214"/>
      <c r="N3295" s="215"/>
      <c r="O3295" s="215"/>
      <c r="P3295" s="215"/>
      <c r="Q3295" s="215"/>
      <c r="R3295" s="215"/>
      <c r="S3295" s="215"/>
      <c r="T3295" s="216"/>
      <c r="AT3295" s="217" t="s">
        <v>247</v>
      </c>
      <c r="AU3295" s="217" t="s">
        <v>81</v>
      </c>
      <c r="AV3295" s="12" t="s">
        <v>22</v>
      </c>
      <c r="AW3295" s="12" t="s">
        <v>37</v>
      </c>
      <c r="AX3295" s="12" t="s">
        <v>73</v>
      </c>
      <c r="AY3295" s="217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3002</v>
      </c>
      <c r="G3296" s="219"/>
      <c r="H3296" s="232">
        <v>11.4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65" s="13" customFormat="1" ht="13.5">
      <c r="B3297" s="218"/>
      <c r="C3297" s="219"/>
      <c r="D3297" s="208" t="s">
        <v>247</v>
      </c>
      <c r="E3297" s="230" t="s">
        <v>20</v>
      </c>
      <c r="F3297" s="231" t="s">
        <v>3003</v>
      </c>
      <c r="G3297" s="219"/>
      <c r="H3297" s="232">
        <v>13.4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37</v>
      </c>
      <c r="AX3297" s="13" t="s">
        <v>73</v>
      </c>
      <c r="AY3297" s="229" t="s">
        <v>238</v>
      </c>
    </row>
    <row r="3298" spans="2:65" s="13" customFormat="1" ht="13.5">
      <c r="B3298" s="218"/>
      <c r="C3298" s="219"/>
      <c r="D3298" s="208" t="s">
        <v>247</v>
      </c>
      <c r="E3298" s="230" t="s">
        <v>20</v>
      </c>
      <c r="F3298" s="231" t="s">
        <v>3004</v>
      </c>
      <c r="G3298" s="219"/>
      <c r="H3298" s="232">
        <v>12.2</v>
      </c>
      <c r="I3298" s="224"/>
      <c r="J3298" s="219"/>
      <c r="K3298" s="219"/>
      <c r="L3298" s="225"/>
      <c r="M3298" s="226"/>
      <c r="N3298" s="227"/>
      <c r="O3298" s="227"/>
      <c r="P3298" s="227"/>
      <c r="Q3298" s="227"/>
      <c r="R3298" s="227"/>
      <c r="S3298" s="227"/>
      <c r="T3298" s="228"/>
      <c r="AT3298" s="229" t="s">
        <v>247</v>
      </c>
      <c r="AU3298" s="229" t="s">
        <v>81</v>
      </c>
      <c r="AV3298" s="13" t="s">
        <v>81</v>
      </c>
      <c r="AW3298" s="13" t="s">
        <v>37</v>
      </c>
      <c r="AX3298" s="13" t="s">
        <v>73</v>
      </c>
      <c r="AY3298" s="229" t="s">
        <v>238</v>
      </c>
    </row>
    <row r="3299" spans="2:65" s="13" customFormat="1" ht="13.5">
      <c r="B3299" s="218"/>
      <c r="C3299" s="219"/>
      <c r="D3299" s="220" t="s">
        <v>247</v>
      </c>
      <c r="E3299" s="219"/>
      <c r="F3299" s="222" t="s">
        <v>3005</v>
      </c>
      <c r="G3299" s="219"/>
      <c r="H3299" s="223">
        <v>174.82499999999999</v>
      </c>
      <c r="I3299" s="224"/>
      <c r="J3299" s="219"/>
      <c r="K3299" s="219"/>
      <c r="L3299" s="225"/>
      <c r="M3299" s="226"/>
      <c r="N3299" s="227"/>
      <c r="O3299" s="227"/>
      <c r="P3299" s="227"/>
      <c r="Q3299" s="227"/>
      <c r="R3299" s="227"/>
      <c r="S3299" s="227"/>
      <c r="T3299" s="228"/>
      <c r="AT3299" s="229" t="s">
        <v>247</v>
      </c>
      <c r="AU3299" s="229" t="s">
        <v>81</v>
      </c>
      <c r="AV3299" s="13" t="s">
        <v>81</v>
      </c>
      <c r="AW3299" s="13" t="s">
        <v>4</v>
      </c>
      <c r="AX3299" s="13" t="s">
        <v>22</v>
      </c>
      <c r="AY3299" s="229" t="s">
        <v>238</v>
      </c>
    </row>
    <row r="3300" spans="2:65" s="1" customFormat="1" ht="22.5" customHeight="1">
      <c r="B3300" s="35"/>
      <c r="C3300" s="233" t="s">
        <v>3006</v>
      </c>
      <c r="D3300" s="233" t="s">
        <v>478</v>
      </c>
      <c r="E3300" s="234" t="s">
        <v>3007</v>
      </c>
      <c r="F3300" s="235" t="s">
        <v>3008</v>
      </c>
      <c r="G3300" s="236" t="s">
        <v>517</v>
      </c>
      <c r="H3300" s="237">
        <v>310.74799999999999</v>
      </c>
      <c r="I3300" s="238"/>
      <c r="J3300" s="239">
        <f>ROUND(I3300*H3300,2)</f>
        <v>0</v>
      </c>
      <c r="K3300" s="235" t="s">
        <v>20</v>
      </c>
      <c r="L3300" s="240"/>
      <c r="M3300" s="241" t="s">
        <v>20</v>
      </c>
      <c r="N3300" s="242" t="s">
        <v>44</v>
      </c>
      <c r="O3300" s="36"/>
      <c r="P3300" s="203">
        <f>O3300*H3300</f>
        <v>0</v>
      </c>
      <c r="Q3300" s="203">
        <v>0</v>
      </c>
      <c r="R3300" s="203">
        <f>Q3300*H3300</f>
        <v>0</v>
      </c>
      <c r="S3300" s="203">
        <v>0</v>
      </c>
      <c r="T3300" s="204">
        <f>S3300*H3300</f>
        <v>0</v>
      </c>
      <c r="AR3300" s="18" t="s">
        <v>500</v>
      </c>
      <c r="AT3300" s="18" t="s">
        <v>478</v>
      </c>
      <c r="AU3300" s="18" t="s">
        <v>81</v>
      </c>
      <c r="AY3300" s="18" t="s">
        <v>238</v>
      </c>
      <c r="BE3300" s="205">
        <f>IF(N3300="základní",J3300,0)</f>
        <v>0</v>
      </c>
      <c r="BF3300" s="205">
        <f>IF(N3300="snížená",J3300,0)</f>
        <v>0</v>
      </c>
      <c r="BG3300" s="205">
        <f>IF(N3300="zákl. přenesená",J3300,0)</f>
        <v>0</v>
      </c>
      <c r="BH3300" s="205">
        <f>IF(N3300="sníž. přenesená",J3300,0)</f>
        <v>0</v>
      </c>
      <c r="BI3300" s="205">
        <f>IF(N3300="nulová",J3300,0)</f>
        <v>0</v>
      </c>
      <c r="BJ3300" s="18" t="s">
        <v>22</v>
      </c>
      <c r="BK3300" s="205">
        <f>ROUND(I3300*H3300,2)</f>
        <v>0</v>
      </c>
      <c r="BL3300" s="18" t="s">
        <v>372</v>
      </c>
      <c r="BM3300" s="18" t="s">
        <v>3009</v>
      </c>
    </row>
    <row r="3301" spans="2:65" s="12" customFormat="1" ht="13.5">
      <c r="B3301" s="206"/>
      <c r="C3301" s="207"/>
      <c r="D3301" s="208" t="s">
        <v>247</v>
      </c>
      <c r="E3301" s="209" t="s">
        <v>20</v>
      </c>
      <c r="F3301" s="210" t="s">
        <v>2971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65" s="12" customFormat="1" ht="13.5">
      <c r="B3302" s="206"/>
      <c r="C3302" s="207"/>
      <c r="D3302" s="208" t="s">
        <v>247</v>
      </c>
      <c r="E3302" s="209" t="s">
        <v>20</v>
      </c>
      <c r="F3302" s="210" t="s">
        <v>249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65" s="12" customFormat="1" ht="13.5">
      <c r="B3303" s="206"/>
      <c r="C3303" s="207"/>
      <c r="D3303" s="208" t="s">
        <v>247</v>
      </c>
      <c r="E3303" s="209" t="s">
        <v>20</v>
      </c>
      <c r="F3303" s="210" t="s">
        <v>2275</v>
      </c>
      <c r="G3303" s="207"/>
      <c r="H3303" s="211" t="s">
        <v>20</v>
      </c>
      <c r="I3303" s="212"/>
      <c r="J3303" s="207"/>
      <c r="K3303" s="207"/>
      <c r="L3303" s="213"/>
      <c r="M3303" s="214"/>
      <c r="N3303" s="215"/>
      <c r="O3303" s="215"/>
      <c r="P3303" s="215"/>
      <c r="Q3303" s="215"/>
      <c r="R3303" s="215"/>
      <c r="S3303" s="215"/>
      <c r="T3303" s="216"/>
      <c r="AT3303" s="217" t="s">
        <v>247</v>
      </c>
      <c r="AU3303" s="217" t="s">
        <v>81</v>
      </c>
      <c r="AV3303" s="12" t="s">
        <v>22</v>
      </c>
      <c r="AW3303" s="12" t="s">
        <v>37</v>
      </c>
      <c r="AX3303" s="12" t="s">
        <v>73</v>
      </c>
      <c r="AY3303" s="217" t="s">
        <v>238</v>
      </c>
    </row>
    <row r="3304" spans="2:65" s="12" customFormat="1" ht="13.5">
      <c r="B3304" s="206"/>
      <c r="C3304" s="207"/>
      <c r="D3304" s="208" t="s">
        <v>247</v>
      </c>
      <c r="E3304" s="209" t="s">
        <v>20</v>
      </c>
      <c r="F3304" s="210" t="s">
        <v>811</v>
      </c>
      <c r="G3304" s="207"/>
      <c r="H3304" s="211" t="s">
        <v>20</v>
      </c>
      <c r="I3304" s="212"/>
      <c r="J3304" s="207"/>
      <c r="K3304" s="207"/>
      <c r="L3304" s="213"/>
      <c r="M3304" s="214"/>
      <c r="N3304" s="215"/>
      <c r="O3304" s="215"/>
      <c r="P3304" s="215"/>
      <c r="Q3304" s="215"/>
      <c r="R3304" s="215"/>
      <c r="S3304" s="215"/>
      <c r="T3304" s="216"/>
      <c r="AT3304" s="217" t="s">
        <v>247</v>
      </c>
      <c r="AU3304" s="217" t="s">
        <v>81</v>
      </c>
      <c r="AV3304" s="12" t="s">
        <v>22</v>
      </c>
      <c r="AW3304" s="12" t="s">
        <v>37</v>
      </c>
      <c r="AX3304" s="12" t="s">
        <v>73</v>
      </c>
      <c r="AY3304" s="217" t="s">
        <v>238</v>
      </c>
    </row>
    <row r="3305" spans="2:65" s="13" customFormat="1" ht="13.5">
      <c r="B3305" s="218"/>
      <c r="C3305" s="219"/>
      <c r="D3305" s="208" t="s">
        <v>247</v>
      </c>
      <c r="E3305" s="230" t="s">
        <v>20</v>
      </c>
      <c r="F3305" s="231" t="s">
        <v>3010</v>
      </c>
      <c r="G3305" s="219"/>
      <c r="H3305" s="232">
        <v>10.25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65" s="13" customFormat="1" ht="13.5">
      <c r="B3306" s="218"/>
      <c r="C3306" s="219"/>
      <c r="D3306" s="208" t="s">
        <v>247</v>
      </c>
      <c r="E3306" s="230" t="s">
        <v>20</v>
      </c>
      <c r="F3306" s="231" t="s">
        <v>3011</v>
      </c>
      <c r="G3306" s="219"/>
      <c r="H3306" s="232">
        <v>9.4499999999999993</v>
      </c>
      <c r="I3306" s="224"/>
      <c r="J3306" s="219"/>
      <c r="K3306" s="219"/>
      <c r="L3306" s="225"/>
      <c r="M3306" s="226"/>
      <c r="N3306" s="227"/>
      <c r="O3306" s="227"/>
      <c r="P3306" s="227"/>
      <c r="Q3306" s="227"/>
      <c r="R3306" s="227"/>
      <c r="S3306" s="227"/>
      <c r="T3306" s="228"/>
      <c r="AT3306" s="229" t="s">
        <v>247</v>
      </c>
      <c r="AU3306" s="229" t="s">
        <v>81</v>
      </c>
      <c r="AV3306" s="13" t="s">
        <v>81</v>
      </c>
      <c r="AW3306" s="13" t="s">
        <v>37</v>
      </c>
      <c r="AX3306" s="13" t="s">
        <v>73</v>
      </c>
      <c r="AY3306" s="229" t="s">
        <v>238</v>
      </c>
    </row>
    <row r="3307" spans="2:65" s="13" customFormat="1" ht="13.5">
      <c r="B3307" s="218"/>
      <c r="C3307" s="219"/>
      <c r="D3307" s="208" t="s">
        <v>247</v>
      </c>
      <c r="E3307" s="230" t="s">
        <v>20</v>
      </c>
      <c r="F3307" s="231" t="s">
        <v>3012</v>
      </c>
      <c r="G3307" s="219"/>
      <c r="H3307" s="232">
        <v>19.600000000000001</v>
      </c>
      <c r="I3307" s="224"/>
      <c r="J3307" s="219"/>
      <c r="K3307" s="219"/>
      <c r="L3307" s="225"/>
      <c r="M3307" s="226"/>
      <c r="N3307" s="227"/>
      <c r="O3307" s="227"/>
      <c r="P3307" s="227"/>
      <c r="Q3307" s="227"/>
      <c r="R3307" s="227"/>
      <c r="S3307" s="227"/>
      <c r="T3307" s="228"/>
      <c r="AT3307" s="229" t="s">
        <v>247</v>
      </c>
      <c r="AU3307" s="229" t="s">
        <v>81</v>
      </c>
      <c r="AV3307" s="13" t="s">
        <v>81</v>
      </c>
      <c r="AW3307" s="13" t="s">
        <v>37</v>
      </c>
      <c r="AX3307" s="13" t="s">
        <v>73</v>
      </c>
      <c r="AY3307" s="229" t="s">
        <v>238</v>
      </c>
    </row>
    <row r="3308" spans="2:65" s="13" customFormat="1" ht="13.5">
      <c r="B3308" s="218"/>
      <c r="C3308" s="219"/>
      <c r="D3308" s="208" t="s">
        <v>247</v>
      </c>
      <c r="E3308" s="230" t="s">
        <v>20</v>
      </c>
      <c r="F3308" s="231" t="s">
        <v>3013</v>
      </c>
      <c r="G3308" s="219"/>
      <c r="H3308" s="232">
        <v>19.75</v>
      </c>
      <c r="I3308" s="224"/>
      <c r="J3308" s="219"/>
      <c r="K3308" s="219"/>
      <c r="L3308" s="225"/>
      <c r="M3308" s="226"/>
      <c r="N3308" s="227"/>
      <c r="O3308" s="227"/>
      <c r="P3308" s="227"/>
      <c r="Q3308" s="227"/>
      <c r="R3308" s="227"/>
      <c r="S3308" s="227"/>
      <c r="T3308" s="228"/>
      <c r="AT3308" s="229" t="s">
        <v>247</v>
      </c>
      <c r="AU3308" s="229" t="s">
        <v>81</v>
      </c>
      <c r="AV3308" s="13" t="s">
        <v>81</v>
      </c>
      <c r="AW3308" s="13" t="s">
        <v>37</v>
      </c>
      <c r="AX3308" s="13" t="s">
        <v>73</v>
      </c>
      <c r="AY3308" s="229" t="s">
        <v>238</v>
      </c>
    </row>
    <row r="3309" spans="2:65" s="13" customFormat="1" ht="13.5">
      <c r="B3309" s="218"/>
      <c r="C3309" s="219"/>
      <c r="D3309" s="208" t="s">
        <v>247</v>
      </c>
      <c r="E3309" s="230" t="s">
        <v>20</v>
      </c>
      <c r="F3309" s="231" t="s">
        <v>3014</v>
      </c>
      <c r="G3309" s="219"/>
      <c r="H3309" s="232">
        <v>18.55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65" s="13" customFormat="1" ht="13.5">
      <c r="B3310" s="218"/>
      <c r="C3310" s="219"/>
      <c r="D3310" s="208" t="s">
        <v>247</v>
      </c>
      <c r="E3310" s="230" t="s">
        <v>20</v>
      </c>
      <c r="F3310" s="231" t="s">
        <v>3015</v>
      </c>
      <c r="G3310" s="219"/>
      <c r="H3310" s="232">
        <v>12.55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65" s="13" customFormat="1" ht="13.5">
      <c r="B3311" s="218"/>
      <c r="C3311" s="219"/>
      <c r="D3311" s="208" t="s">
        <v>247</v>
      </c>
      <c r="E3311" s="230" t="s">
        <v>20</v>
      </c>
      <c r="F3311" s="231" t="s">
        <v>3016</v>
      </c>
      <c r="G3311" s="219"/>
      <c r="H3311" s="232">
        <v>9.25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65" s="13" customFormat="1" ht="13.5">
      <c r="B3312" s="218"/>
      <c r="C3312" s="219"/>
      <c r="D3312" s="208" t="s">
        <v>247</v>
      </c>
      <c r="E3312" s="230" t="s">
        <v>20</v>
      </c>
      <c r="F3312" s="231" t="s">
        <v>3017</v>
      </c>
      <c r="G3312" s="219"/>
      <c r="H3312" s="232">
        <v>9.25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51" s="13" customFormat="1" ht="13.5">
      <c r="B3313" s="218"/>
      <c r="C3313" s="219"/>
      <c r="D3313" s="208" t="s">
        <v>247</v>
      </c>
      <c r="E3313" s="230" t="s">
        <v>20</v>
      </c>
      <c r="F3313" s="231" t="s">
        <v>3018</v>
      </c>
      <c r="G3313" s="219"/>
      <c r="H3313" s="232">
        <v>12.55</v>
      </c>
      <c r="I3313" s="224"/>
      <c r="J3313" s="219"/>
      <c r="K3313" s="219"/>
      <c r="L3313" s="225"/>
      <c r="M3313" s="226"/>
      <c r="N3313" s="227"/>
      <c r="O3313" s="227"/>
      <c r="P3313" s="227"/>
      <c r="Q3313" s="227"/>
      <c r="R3313" s="227"/>
      <c r="S3313" s="227"/>
      <c r="T3313" s="228"/>
      <c r="AT3313" s="229" t="s">
        <v>247</v>
      </c>
      <c r="AU3313" s="229" t="s">
        <v>81</v>
      </c>
      <c r="AV3313" s="13" t="s">
        <v>81</v>
      </c>
      <c r="AW3313" s="13" t="s">
        <v>37</v>
      </c>
      <c r="AX3313" s="13" t="s">
        <v>73</v>
      </c>
      <c r="AY3313" s="229" t="s">
        <v>238</v>
      </c>
    </row>
    <row r="3314" spans="2:51" s="13" customFormat="1" ht="13.5">
      <c r="B3314" s="218"/>
      <c r="C3314" s="219"/>
      <c r="D3314" s="208" t="s">
        <v>247</v>
      </c>
      <c r="E3314" s="230" t="s">
        <v>20</v>
      </c>
      <c r="F3314" s="231" t="s">
        <v>3019</v>
      </c>
      <c r="G3314" s="219"/>
      <c r="H3314" s="232">
        <v>18.55</v>
      </c>
      <c r="I3314" s="224"/>
      <c r="J3314" s="219"/>
      <c r="K3314" s="219"/>
      <c r="L3314" s="225"/>
      <c r="M3314" s="226"/>
      <c r="N3314" s="227"/>
      <c r="O3314" s="227"/>
      <c r="P3314" s="227"/>
      <c r="Q3314" s="227"/>
      <c r="R3314" s="227"/>
      <c r="S3314" s="227"/>
      <c r="T3314" s="228"/>
      <c r="AT3314" s="229" t="s">
        <v>247</v>
      </c>
      <c r="AU3314" s="229" t="s">
        <v>81</v>
      </c>
      <c r="AV3314" s="13" t="s">
        <v>81</v>
      </c>
      <c r="AW3314" s="13" t="s">
        <v>37</v>
      </c>
      <c r="AX3314" s="13" t="s">
        <v>73</v>
      </c>
      <c r="AY3314" s="229" t="s">
        <v>238</v>
      </c>
    </row>
    <row r="3315" spans="2:51" s="12" customFormat="1" ht="13.5">
      <c r="B3315" s="206"/>
      <c r="C3315" s="207"/>
      <c r="D3315" s="208" t="s">
        <v>247</v>
      </c>
      <c r="E3315" s="209" t="s">
        <v>20</v>
      </c>
      <c r="F3315" s="210" t="s">
        <v>249</v>
      </c>
      <c r="G3315" s="207"/>
      <c r="H3315" s="211" t="s">
        <v>20</v>
      </c>
      <c r="I3315" s="212"/>
      <c r="J3315" s="207"/>
      <c r="K3315" s="207"/>
      <c r="L3315" s="213"/>
      <c r="M3315" s="214"/>
      <c r="N3315" s="215"/>
      <c r="O3315" s="215"/>
      <c r="P3315" s="215"/>
      <c r="Q3315" s="215"/>
      <c r="R3315" s="215"/>
      <c r="S3315" s="215"/>
      <c r="T3315" s="216"/>
      <c r="AT3315" s="217" t="s">
        <v>247</v>
      </c>
      <c r="AU3315" s="217" t="s">
        <v>81</v>
      </c>
      <c r="AV3315" s="12" t="s">
        <v>22</v>
      </c>
      <c r="AW3315" s="12" t="s">
        <v>37</v>
      </c>
      <c r="AX3315" s="12" t="s">
        <v>73</v>
      </c>
      <c r="AY3315" s="217" t="s">
        <v>238</v>
      </c>
    </row>
    <row r="3316" spans="2:51" s="12" customFormat="1" ht="13.5">
      <c r="B3316" s="206"/>
      <c r="C3316" s="207"/>
      <c r="D3316" s="208" t="s">
        <v>247</v>
      </c>
      <c r="E3316" s="209" t="s">
        <v>20</v>
      </c>
      <c r="F3316" s="210" t="s">
        <v>2286</v>
      </c>
      <c r="G3316" s="207"/>
      <c r="H3316" s="211" t="s">
        <v>20</v>
      </c>
      <c r="I3316" s="212"/>
      <c r="J3316" s="207"/>
      <c r="K3316" s="207"/>
      <c r="L3316" s="213"/>
      <c r="M3316" s="214"/>
      <c r="N3316" s="215"/>
      <c r="O3316" s="215"/>
      <c r="P3316" s="215"/>
      <c r="Q3316" s="215"/>
      <c r="R3316" s="215"/>
      <c r="S3316" s="215"/>
      <c r="T3316" s="216"/>
      <c r="AT3316" s="217" t="s">
        <v>247</v>
      </c>
      <c r="AU3316" s="217" t="s">
        <v>81</v>
      </c>
      <c r="AV3316" s="12" t="s">
        <v>22</v>
      </c>
      <c r="AW3316" s="12" t="s">
        <v>37</v>
      </c>
      <c r="AX3316" s="12" t="s">
        <v>73</v>
      </c>
      <c r="AY3316" s="217" t="s">
        <v>238</v>
      </c>
    </row>
    <row r="3317" spans="2:51" s="12" customFormat="1" ht="13.5">
      <c r="B3317" s="206"/>
      <c r="C3317" s="207"/>
      <c r="D3317" s="208" t="s">
        <v>247</v>
      </c>
      <c r="E3317" s="209" t="s">
        <v>20</v>
      </c>
      <c r="F3317" s="210" t="s">
        <v>811</v>
      </c>
      <c r="G3317" s="207"/>
      <c r="H3317" s="211" t="s">
        <v>20</v>
      </c>
      <c r="I3317" s="212"/>
      <c r="J3317" s="207"/>
      <c r="K3317" s="207"/>
      <c r="L3317" s="213"/>
      <c r="M3317" s="214"/>
      <c r="N3317" s="215"/>
      <c r="O3317" s="215"/>
      <c r="P3317" s="215"/>
      <c r="Q3317" s="215"/>
      <c r="R3317" s="215"/>
      <c r="S3317" s="215"/>
      <c r="T3317" s="216"/>
      <c r="AT3317" s="217" t="s">
        <v>247</v>
      </c>
      <c r="AU3317" s="217" t="s">
        <v>81</v>
      </c>
      <c r="AV3317" s="12" t="s">
        <v>22</v>
      </c>
      <c r="AW3317" s="12" t="s">
        <v>37</v>
      </c>
      <c r="AX3317" s="12" t="s">
        <v>73</v>
      </c>
      <c r="AY3317" s="217" t="s">
        <v>238</v>
      </c>
    </row>
    <row r="3318" spans="2:51" s="13" customFormat="1" ht="13.5">
      <c r="B3318" s="218"/>
      <c r="C3318" s="219"/>
      <c r="D3318" s="208" t="s">
        <v>247</v>
      </c>
      <c r="E3318" s="230" t="s">
        <v>20</v>
      </c>
      <c r="F3318" s="231" t="s">
        <v>3020</v>
      </c>
      <c r="G3318" s="219"/>
      <c r="H3318" s="232">
        <v>14.95</v>
      </c>
      <c r="I3318" s="224"/>
      <c r="J3318" s="219"/>
      <c r="K3318" s="219"/>
      <c r="L3318" s="225"/>
      <c r="M3318" s="226"/>
      <c r="N3318" s="227"/>
      <c r="O3318" s="227"/>
      <c r="P3318" s="227"/>
      <c r="Q3318" s="227"/>
      <c r="R3318" s="227"/>
      <c r="S3318" s="227"/>
      <c r="T3318" s="228"/>
      <c r="AT3318" s="229" t="s">
        <v>247</v>
      </c>
      <c r="AU3318" s="229" t="s">
        <v>81</v>
      </c>
      <c r="AV3318" s="13" t="s">
        <v>81</v>
      </c>
      <c r="AW3318" s="13" t="s">
        <v>37</v>
      </c>
      <c r="AX3318" s="13" t="s">
        <v>73</v>
      </c>
      <c r="AY3318" s="229" t="s">
        <v>238</v>
      </c>
    </row>
    <row r="3319" spans="2:51" s="13" customFormat="1" ht="13.5">
      <c r="B3319" s="218"/>
      <c r="C3319" s="219"/>
      <c r="D3319" s="208" t="s">
        <v>247</v>
      </c>
      <c r="E3319" s="230" t="s">
        <v>20</v>
      </c>
      <c r="F3319" s="231" t="s">
        <v>3021</v>
      </c>
      <c r="G3319" s="219"/>
      <c r="H3319" s="232">
        <v>39.6</v>
      </c>
      <c r="I3319" s="224"/>
      <c r="J3319" s="219"/>
      <c r="K3319" s="219"/>
      <c r="L3319" s="225"/>
      <c r="M3319" s="226"/>
      <c r="N3319" s="227"/>
      <c r="O3319" s="227"/>
      <c r="P3319" s="227"/>
      <c r="Q3319" s="227"/>
      <c r="R3319" s="227"/>
      <c r="S3319" s="227"/>
      <c r="T3319" s="228"/>
      <c r="AT3319" s="229" t="s">
        <v>247</v>
      </c>
      <c r="AU3319" s="229" t="s">
        <v>81</v>
      </c>
      <c r="AV3319" s="13" t="s">
        <v>81</v>
      </c>
      <c r="AW3319" s="13" t="s">
        <v>37</v>
      </c>
      <c r="AX3319" s="13" t="s">
        <v>73</v>
      </c>
      <c r="AY3319" s="229" t="s">
        <v>238</v>
      </c>
    </row>
    <row r="3320" spans="2:51" s="12" customFormat="1" ht="13.5">
      <c r="B3320" s="206"/>
      <c r="C3320" s="207"/>
      <c r="D3320" s="208" t="s">
        <v>247</v>
      </c>
      <c r="E3320" s="209" t="s">
        <v>20</v>
      </c>
      <c r="F3320" s="210" t="s">
        <v>249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51" s="12" customFormat="1" ht="13.5">
      <c r="B3321" s="206"/>
      <c r="C3321" s="207"/>
      <c r="D3321" s="208" t="s">
        <v>247</v>
      </c>
      <c r="E3321" s="209" t="s">
        <v>20</v>
      </c>
      <c r="F3321" s="210" t="s">
        <v>2253</v>
      </c>
      <c r="G3321" s="207"/>
      <c r="H3321" s="211" t="s">
        <v>20</v>
      </c>
      <c r="I3321" s="212"/>
      <c r="J3321" s="207"/>
      <c r="K3321" s="207"/>
      <c r="L3321" s="213"/>
      <c r="M3321" s="214"/>
      <c r="N3321" s="215"/>
      <c r="O3321" s="215"/>
      <c r="P3321" s="215"/>
      <c r="Q3321" s="215"/>
      <c r="R3321" s="215"/>
      <c r="S3321" s="215"/>
      <c r="T3321" s="216"/>
      <c r="AT3321" s="217" t="s">
        <v>247</v>
      </c>
      <c r="AU3321" s="217" t="s">
        <v>81</v>
      </c>
      <c r="AV3321" s="12" t="s">
        <v>22</v>
      </c>
      <c r="AW3321" s="12" t="s">
        <v>37</v>
      </c>
      <c r="AX3321" s="12" t="s">
        <v>73</v>
      </c>
      <c r="AY3321" s="217" t="s">
        <v>238</v>
      </c>
    </row>
    <row r="3322" spans="2:51" s="12" customFormat="1" ht="13.5">
      <c r="B3322" s="206"/>
      <c r="C3322" s="207"/>
      <c r="D3322" s="208" t="s">
        <v>247</v>
      </c>
      <c r="E3322" s="209" t="s">
        <v>20</v>
      </c>
      <c r="F3322" s="210" t="s">
        <v>811</v>
      </c>
      <c r="G3322" s="207"/>
      <c r="H3322" s="211" t="s">
        <v>20</v>
      </c>
      <c r="I3322" s="212"/>
      <c r="J3322" s="207"/>
      <c r="K3322" s="207"/>
      <c r="L3322" s="213"/>
      <c r="M3322" s="214"/>
      <c r="N3322" s="215"/>
      <c r="O3322" s="215"/>
      <c r="P3322" s="215"/>
      <c r="Q3322" s="215"/>
      <c r="R3322" s="215"/>
      <c r="S3322" s="215"/>
      <c r="T3322" s="216"/>
      <c r="AT3322" s="217" t="s">
        <v>247</v>
      </c>
      <c r="AU3322" s="217" t="s">
        <v>81</v>
      </c>
      <c r="AV3322" s="12" t="s">
        <v>22</v>
      </c>
      <c r="AW3322" s="12" t="s">
        <v>37</v>
      </c>
      <c r="AX3322" s="12" t="s">
        <v>73</v>
      </c>
      <c r="AY3322" s="217" t="s">
        <v>238</v>
      </c>
    </row>
    <row r="3323" spans="2:51" s="13" customFormat="1" ht="13.5">
      <c r="B3323" s="218"/>
      <c r="C3323" s="219"/>
      <c r="D3323" s="208" t="s">
        <v>247</v>
      </c>
      <c r="E3323" s="230" t="s">
        <v>20</v>
      </c>
      <c r="F3323" s="231" t="s">
        <v>3022</v>
      </c>
      <c r="G3323" s="219"/>
      <c r="H3323" s="232">
        <v>8.0500000000000007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51" s="13" customFormat="1" ht="13.5">
      <c r="B3324" s="218"/>
      <c r="C3324" s="219"/>
      <c r="D3324" s="208" t="s">
        <v>247</v>
      </c>
      <c r="E3324" s="230" t="s">
        <v>20</v>
      </c>
      <c r="F3324" s="231" t="s">
        <v>3023</v>
      </c>
      <c r="G3324" s="219"/>
      <c r="H3324" s="232">
        <v>16.45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51" s="13" customFormat="1" ht="13.5">
      <c r="B3325" s="218"/>
      <c r="C3325" s="219"/>
      <c r="D3325" s="208" t="s">
        <v>247</v>
      </c>
      <c r="E3325" s="230" t="s">
        <v>20</v>
      </c>
      <c r="F3325" s="231" t="s">
        <v>3024</v>
      </c>
      <c r="G3325" s="219"/>
      <c r="H3325" s="232">
        <v>11.1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51" s="13" customFormat="1" ht="13.5">
      <c r="B3326" s="218"/>
      <c r="C3326" s="219"/>
      <c r="D3326" s="208" t="s">
        <v>247</v>
      </c>
      <c r="E3326" s="230" t="s">
        <v>20</v>
      </c>
      <c r="F3326" s="231" t="s">
        <v>3025</v>
      </c>
      <c r="G3326" s="219"/>
      <c r="H3326" s="232">
        <v>11.05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51" s="13" customFormat="1" ht="13.5">
      <c r="B3327" s="218"/>
      <c r="C3327" s="219"/>
      <c r="D3327" s="208" t="s">
        <v>247</v>
      </c>
      <c r="E3327" s="230" t="s">
        <v>20</v>
      </c>
      <c r="F3327" s="231" t="s">
        <v>3026</v>
      </c>
      <c r="G3327" s="219"/>
      <c r="H3327" s="232">
        <v>22.2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51" s="13" customFormat="1" ht="13.5">
      <c r="B3328" s="218"/>
      <c r="C3328" s="219"/>
      <c r="D3328" s="208" t="s">
        <v>247</v>
      </c>
      <c r="E3328" s="230" t="s">
        <v>20</v>
      </c>
      <c r="F3328" s="231" t="s">
        <v>3027</v>
      </c>
      <c r="G3328" s="219"/>
      <c r="H3328" s="232">
        <v>16.7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37</v>
      </c>
      <c r="AX3328" s="13" t="s">
        <v>73</v>
      </c>
      <c r="AY3328" s="229" t="s">
        <v>238</v>
      </c>
    </row>
    <row r="3329" spans="2:65" s="13" customFormat="1" ht="13.5">
      <c r="B3329" s="218"/>
      <c r="C3329" s="219"/>
      <c r="D3329" s="208" t="s">
        <v>247</v>
      </c>
      <c r="E3329" s="230" t="s">
        <v>20</v>
      </c>
      <c r="F3329" s="231" t="s">
        <v>3028</v>
      </c>
      <c r="G3329" s="219"/>
      <c r="H3329" s="232">
        <v>16.100000000000001</v>
      </c>
      <c r="I3329" s="224"/>
      <c r="J3329" s="219"/>
      <c r="K3329" s="219"/>
      <c r="L3329" s="225"/>
      <c r="M3329" s="226"/>
      <c r="N3329" s="227"/>
      <c r="O3329" s="227"/>
      <c r="P3329" s="227"/>
      <c r="Q3329" s="227"/>
      <c r="R3329" s="227"/>
      <c r="S3329" s="227"/>
      <c r="T3329" s="228"/>
      <c r="AT3329" s="229" t="s">
        <v>247</v>
      </c>
      <c r="AU3329" s="229" t="s">
        <v>81</v>
      </c>
      <c r="AV3329" s="13" t="s">
        <v>81</v>
      </c>
      <c r="AW3329" s="13" t="s">
        <v>37</v>
      </c>
      <c r="AX3329" s="13" t="s">
        <v>73</v>
      </c>
      <c r="AY3329" s="229" t="s">
        <v>238</v>
      </c>
    </row>
    <row r="3330" spans="2:65" s="13" customFormat="1" ht="13.5">
      <c r="B3330" s="218"/>
      <c r="C3330" s="219"/>
      <c r="D3330" s="220" t="s">
        <v>247</v>
      </c>
      <c r="E3330" s="219"/>
      <c r="F3330" s="222" t="s">
        <v>3029</v>
      </c>
      <c r="G3330" s="219"/>
      <c r="H3330" s="223">
        <v>310.74799999999999</v>
      </c>
      <c r="I3330" s="224"/>
      <c r="J3330" s="219"/>
      <c r="K3330" s="219"/>
      <c r="L3330" s="225"/>
      <c r="M3330" s="226"/>
      <c r="N3330" s="227"/>
      <c r="O3330" s="227"/>
      <c r="P3330" s="227"/>
      <c r="Q3330" s="227"/>
      <c r="R3330" s="227"/>
      <c r="S3330" s="227"/>
      <c r="T3330" s="228"/>
      <c r="AT3330" s="229" t="s">
        <v>247</v>
      </c>
      <c r="AU3330" s="229" t="s">
        <v>81</v>
      </c>
      <c r="AV3330" s="13" t="s">
        <v>81</v>
      </c>
      <c r="AW3330" s="13" t="s">
        <v>4</v>
      </c>
      <c r="AX3330" s="13" t="s">
        <v>22</v>
      </c>
      <c r="AY3330" s="229" t="s">
        <v>238</v>
      </c>
    </row>
    <row r="3331" spans="2:65" s="1" customFormat="1" ht="22.5" customHeight="1">
      <c r="B3331" s="35"/>
      <c r="C3331" s="233" t="s">
        <v>3030</v>
      </c>
      <c r="D3331" s="233" t="s">
        <v>478</v>
      </c>
      <c r="E3331" s="234" t="s">
        <v>3031</v>
      </c>
      <c r="F3331" s="235" t="s">
        <v>3032</v>
      </c>
      <c r="G3331" s="236" t="s">
        <v>517</v>
      </c>
      <c r="H3331" s="237">
        <v>977.05700000000002</v>
      </c>
      <c r="I3331" s="238"/>
      <c r="J3331" s="239">
        <f>ROUND(I3331*H3331,2)</f>
        <v>0</v>
      </c>
      <c r="K3331" s="235" t="s">
        <v>20</v>
      </c>
      <c r="L3331" s="240"/>
      <c r="M3331" s="241" t="s">
        <v>20</v>
      </c>
      <c r="N3331" s="242" t="s">
        <v>44</v>
      </c>
      <c r="O3331" s="36"/>
      <c r="P3331" s="203">
        <f>O3331*H3331</f>
        <v>0</v>
      </c>
      <c r="Q3331" s="203">
        <v>0</v>
      </c>
      <c r="R3331" s="203">
        <f>Q3331*H3331</f>
        <v>0</v>
      </c>
      <c r="S3331" s="203">
        <v>0</v>
      </c>
      <c r="T3331" s="204">
        <f>S3331*H3331</f>
        <v>0</v>
      </c>
      <c r="AR3331" s="18" t="s">
        <v>500</v>
      </c>
      <c r="AT3331" s="18" t="s">
        <v>478</v>
      </c>
      <c r="AU3331" s="18" t="s">
        <v>81</v>
      </c>
      <c r="AY3331" s="18" t="s">
        <v>238</v>
      </c>
      <c r="BE3331" s="205">
        <f>IF(N3331="základní",J3331,0)</f>
        <v>0</v>
      </c>
      <c r="BF3331" s="205">
        <f>IF(N3331="snížená",J3331,0)</f>
        <v>0</v>
      </c>
      <c r="BG3331" s="205">
        <f>IF(N3331="zákl. přenesená",J3331,0)</f>
        <v>0</v>
      </c>
      <c r="BH3331" s="205">
        <f>IF(N3331="sníž. přenesená",J3331,0)</f>
        <v>0</v>
      </c>
      <c r="BI3331" s="205">
        <f>IF(N3331="nulová",J3331,0)</f>
        <v>0</v>
      </c>
      <c r="BJ3331" s="18" t="s">
        <v>22</v>
      </c>
      <c r="BK3331" s="205">
        <f>ROUND(I3331*H3331,2)</f>
        <v>0</v>
      </c>
      <c r="BL3331" s="18" t="s">
        <v>372</v>
      </c>
      <c r="BM3331" s="18" t="s">
        <v>3033</v>
      </c>
    </row>
    <row r="3332" spans="2:65" s="12" customFormat="1" ht="13.5">
      <c r="B3332" s="206"/>
      <c r="C3332" s="207"/>
      <c r="D3332" s="208" t="s">
        <v>247</v>
      </c>
      <c r="E3332" s="209" t="s">
        <v>20</v>
      </c>
      <c r="F3332" s="210" t="s">
        <v>2971</v>
      </c>
      <c r="G3332" s="207"/>
      <c r="H3332" s="211" t="s">
        <v>20</v>
      </c>
      <c r="I3332" s="212"/>
      <c r="J3332" s="207"/>
      <c r="K3332" s="207"/>
      <c r="L3332" s="213"/>
      <c r="M3332" s="214"/>
      <c r="N3332" s="215"/>
      <c r="O3332" s="215"/>
      <c r="P3332" s="215"/>
      <c r="Q3332" s="215"/>
      <c r="R3332" s="215"/>
      <c r="S3332" s="215"/>
      <c r="T3332" s="216"/>
      <c r="AT3332" s="217" t="s">
        <v>247</v>
      </c>
      <c r="AU3332" s="217" t="s">
        <v>81</v>
      </c>
      <c r="AV3332" s="12" t="s">
        <v>22</v>
      </c>
      <c r="AW3332" s="12" t="s">
        <v>37</v>
      </c>
      <c r="AX3332" s="12" t="s">
        <v>73</v>
      </c>
      <c r="AY3332" s="217" t="s">
        <v>238</v>
      </c>
    </row>
    <row r="3333" spans="2:65" s="12" customFormat="1" ht="13.5">
      <c r="B3333" s="206"/>
      <c r="C3333" s="207"/>
      <c r="D3333" s="208" t="s">
        <v>247</v>
      </c>
      <c r="E3333" s="209" t="s">
        <v>20</v>
      </c>
      <c r="F3333" s="210" t="s">
        <v>249</v>
      </c>
      <c r="G3333" s="207"/>
      <c r="H3333" s="211" t="s">
        <v>20</v>
      </c>
      <c r="I3333" s="212"/>
      <c r="J3333" s="207"/>
      <c r="K3333" s="207"/>
      <c r="L3333" s="213"/>
      <c r="M3333" s="214"/>
      <c r="N3333" s="215"/>
      <c r="O3333" s="215"/>
      <c r="P3333" s="215"/>
      <c r="Q3333" s="215"/>
      <c r="R3333" s="215"/>
      <c r="S3333" s="215"/>
      <c r="T3333" s="216"/>
      <c r="AT3333" s="217" t="s">
        <v>247</v>
      </c>
      <c r="AU3333" s="217" t="s">
        <v>81</v>
      </c>
      <c r="AV3333" s="12" t="s">
        <v>22</v>
      </c>
      <c r="AW3333" s="12" t="s">
        <v>37</v>
      </c>
      <c r="AX3333" s="12" t="s">
        <v>73</v>
      </c>
      <c r="AY3333" s="217" t="s">
        <v>238</v>
      </c>
    </row>
    <row r="3334" spans="2:65" s="12" customFormat="1" ht="13.5">
      <c r="B3334" s="206"/>
      <c r="C3334" s="207"/>
      <c r="D3334" s="208" t="s">
        <v>247</v>
      </c>
      <c r="E3334" s="209" t="s">
        <v>20</v>
      </c>
      <c r="F3334" s="210" t="s">
        <v>2300</v>
      </c>
      <c r="G3334" s="207"/>
      <c r="H3334" s="211" t="s">
        <v>20</v>
      </c>
      <c r="I3334" s="212"/>
      <c r="J3334" s="207"/>
      <c r="K3334" s="207"/>
      <c r="L3334" s="213"/>
      <c r="M3334" s="214"/>
      <c r="N3334" s="215"/>
      <c r="O3334" s="215"/>
      <c r="P3334" s="215"/>
      <c r="Q3334" s="215"/>
      <c r="R3334" s="215"/>
      <c r="S3334" s="215"/>
      <c r="T3334" s="216"/>
      <c r="AT3334" s="217" t="s">
        <v>247</v>
      </c>
      <c r="AU3334" s="217" t="s">
        <v>81</v>
      </c>
      <c r="AV3334" s="12" t="s">
        <v>22</v>
      </c>
      <c r="AW3334" s="12" t="s">
        <v>37</v>
      </c>
      <c r="AX3334" s="12" t="s">
        <v>73</v>
      </c>
      <c r="AY3334" s="217" t="s">
        <v>238</v>
      </c>
    </row>
    <row r="3335" spans="2:65" s="12" customFormat="1" ht="13.5">
      <c r="B3335" s="206"/>
      <c r="C3335" s="207"/>
      <c r="D3335" s="208" t="s">
        <v>247</v>
      </c>
      <c r="E3335" s="209" t="s">
        <v>20</v>
      </c>
      <c r="F3335" s="210" t="s">
        <v>811</v>
      </c>
      <c r="G3335" s="207"/>
      <c r="H3335" s="211" t="s">
        <v>20</v>
      </c>
      <c r="I3335" s="212"/>
      <c r="J3335" s="207"/>
      <c r="K3335" s="207"/>
      <c r="L3335" s="213"/>
      <c r="M3335" s="214"/>
      <c r="N3335" s="215"/>
      <c r="O3335" s="215"/>
      <c r="P3335" s="215"/>
      <c r="Q3335" s="215"/>
      <c r="R3335" s="215"/>
      <c r="S3335" s="215"/>
      <c r="T3335" s="216"/>
      <c r="AT3335" s="217" t="s">
        <v>247</v>
      </c>
      <c r="AU3335" s="217" t="s">
        <v>81</v>
      </c>
      <c r="AV3335" s="12" t="s">
        <v>22</v>
      </c>
      <c r="AW3335" s="12" t="s">
        <v>37</v>
      </c>
      <c r="AX3335" s="12" t="s">
        <v>73</v>
      </c>
      <c r="AY3335" s="217" t="s">
        <v>238</v>
      </c>
    </row>
    <row r="3336" spans="2:65" s="13" customFormat="1" ht="13.5">
      <c r="B3336" s="218"/>
      <c r="C3336" s="219"/>
      <c r="D3336" s="208" t="s">
        <v>247</v>
      </c>
      <c r="E3336" s="230" t="s">
        <v>20</v>
      </c>
      <c r="F3336" s="231" t="s">
        <v>3034</v>
      </c>
      <c r="G3336" s="219"/>
      <c r="H3336" s="232">
        <v>84.84</v>
      </c>
      <c r="I3336" s="224"/>
      <c r="J3336" s="219"/>
      <c r="K3336" s="219"/>
      <c r="L3336" s="225"/>
      <c r="M3336" s="226"/>
      <c r="N3336" s="227"/>
      <c r="O3336" s="227"/>
      <c r="P3336" s="227"/>
      <c r="Q3336" s="227"/>
      <c r="R3336" s="227"/>
      <c r="S3336" s="227"/>
      <c r="T3336" s="228"/>
      <c r="AT3336" s="229" t="s">
        <v>247</v>
      </c>
      <c r="AU3336" s="229" t="s">
        <v>81</v>
      </c>
      <c r="AV3336" s="13" t="s">
        <v>81</v>
      </c>
      <c r="AW3336" s="13" t="s">
        <v>37</v>
      </c>
      <c r="AX3336" s="13" t="s">
        <v>73</v>
      </c>
      <c r="AY3336" s="229" t="s">
        <v>238</v>
      </c>
    </row>
    <row r="3337" spans="2:65" s="13" customFormat="1" ht="13.5">
      <c r="B3337" s="218"/>
      <c r="C3337" s="219"/>
      <c r="D3337" s="208" t="s">
        <v>247</v>
      </c>
      <c r="E3337" s="230" t="s">
        <v>20</v>
      </c>
      <c r="F3337" s="231" t="s">
        <v>3035</v>
      </c>
      <c r="G3337" s="219"/>
      <c r="H3337" s="232">
        <v>95.62</v>
      </c>
      <c r="I3337" s="224"/>
      <c r="J3337" s="219"/>
      <c r="K3337" s="219"/>
      <c r="L3337" s="225"/>
      <c r="M3337" s="226"/>
      <c r="N3337" s="227"/>
      <c r="O3337" s="227"/>
      <c r="P3337" s="227"/>
      <c r="Q3337" s="227"/>
      <c r="R3337" s="227"/>
      <c r="S3337" s="227"/>
      <c r="T3337" s="228"/>
      <c r="AT3337" s="229" t="s">
        <v>247</v>
      </c>
      <c r="AU3337" s="229" t="s">
        <v>81</v>
      </c>
      <c r="AV3337" s="13" t="s">
        <v>81</v>
      </c>
      <c r="AW3337" s="13" t="s">
        <v>37</v>
      </c>
      <c r="AX3337" s="13" t="s">
        <v>73</v>
      </c>
      <c r="AY3337" s="229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249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2" customFormat="1" ht="13.5">
      <c r="B3339" s="206"/>
      <c r="C3339" s="207"/>
      <c r="D3339" s="208" t="s">
        <v>247</v>
      </c>
      <c r="E3339" s="209" t="s">
        <v>20</v>
      </c>
      <c r="F3339" s="210" t="s">
        <v>2302</v>
      </c>
      <c r="G3339" s="207"/>
      <c r="H3339" s="211" t="s">
        <v>20</v>
      </c>
      <c r="I3339" s="212"/>
      <c r="J3339" s="207"/>
      <c r="K3339" s="207"/>
      <c r="L3339" s="213"/>
      <c r="M3339" s="214"/>
      <c r="N3339" s="215"/>
      <c r="O3339" s="215"/>
      <c r="P3339" s="215"/>
      <c r="Q3339" s="215"/>
      <c r="R3339" s="215"/>
      <c r="S3339" s="215"/>
      <c r="T3339" s="216"/>
      <c r="AT3339" s="217" t="s">
        <v>247</v>
      </c>
      <c r="AU3339" s="217" t="s">
        <v>81</v>
      </c>
      <c r="AV3339" s="12" t="s">
        <v>22</v>
      </c>
      <c r="AW3339" s="12" t="s">
        <v>37</v>
      </c>
      <c r="AX3339" s="12" t="s">
        <v>73</v>
      </c>
      <c r="AY3339" s="217" t="s">
        <v>238</v>
      </c>
    </row>
    <row r="3340" spans="2:65" s="12" customFormat="1" ht="13.5">
      <c r="B3340" s="206"/>
      <c r="C3340" s="207"/>
      <c r="D3340" s="208" t="s">
        <v>247</v>
      </c>
      <c r="E3340" s="209" t="s">
        <v>20</v>
      </c>
      <c r="F3340" s="210" t="s">
        <v>811</v>
      </c>
      <c r="G3340" s="207"/>
      <c r="H3340" s="211" t="s">
        <v>20</v>
      </c>
      <c r="I3340" s="212"/>
      <c r="J3340" s="207"/>
      <c r="K3340" s="207"/>
      <c r="L3340" s="213"/>
      <c r="M3340" s="214"/>
      <c r="N3340" s="215"/>
      <c r="O3340" s="215"/>
      <c r="P3340" s="215"/>
      <c r="Q3340" s="215"/>
      <c r="R3340" s="215"/>
      <c r="S3340" s="215"/>
      <c r="T3340" s="216"/>
      <c r="AT3340" s="217" t="s">
        <v>247</v>
      </c>
      <c r="AU3340" s="217" t="s">
        <v>81</v>
      </c>
      <c r="AV3340" s="12" t="s">
        <v>22</v>
      </c>
      <c r="AW3340" s="12" t="s">
        <v>37</v>
      </c>
      <c r="AX3340" s="12" t="s">
        <v>73</v>
      </c>
      <c r="AY3340" s="217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3036</v>
      </c>
      <c r="G3341" s="219"/>
      <c r="H3341" s="232">
        <v>20.5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3037</v>
      </c>
      <c r="G3342" s="219"/>
      <c r="H3342" s="232">
        <v>28.5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08" t="s">
        <v>247</v>
      </c>
      <c r="E3343" s="230" t="s">
        <v>20</v>
      </c>
      <c r="F3343" s="231" t="s">
        <v>3038</v>
      </c>
      <c r="G3343" s="219"/>
      <c r="H3343" s="232">
        <v>9.65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37</v>
      </c>
      <c r="AX3343" s="13" t="s">
        <v>73</v>
      </c>
      <c r="AY3343" s="229" t="s">
        <v>238</v>
      </c>
    </row>
    <row r="3344" spans="2:65" s="13" customFormat="1" ht="13.5">
      <c r="B3344" s="218"/>
      <c r="C3344" s="219"/>
      <c r="D3344" s="208" t="s">
        <v>247</v>
      </c>
      <c r="E3344" s="230" t="s">
        <v>20</v>
      </c>
      <c r="F3344" s="231" t="s">
        <v>3039</v>
      </c>
      <c r="G3344" s="219"/>
      <c r="H3344" s="232">
        <v>18.3</v>
      </c>
      <c r="I3344" s="224"/>
      <c r="J3344" s="219"/>
      <c r="K3344" s="219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247</v>
      </c>
      <c r="AU3344" s="229" t="s">
        <v>81</v>
      </c>
      <c r="AV3344" s="13" t="s">
        <v>81</v>
      </c>
      <c r="AW3344" s="13" t="s">
        <v>37</v>
      </c>
      <c r="AX3344" s="13" t="s">
        <v>73</v>
      </c>
      <c r="AY3344" s="229" t="s">
        <v>238</v>
      </c>
    </row>
    <row r="3345" spans="2:51" s="13" customFormat="1" ht="13.5">
      <c r="B3345" s="218"/>
      <c r="C3345" s="219"/>
      <c r="D3345" s="208" t="s">
        <v>247</v>
      </c>
      <c r="E3345" s="230" t="s">
        <v>20</v>
      </c>
      <c r="F3345" s="231" t="s">
        <v>3040</v>
      </c>
      <c r="G3345" s="219"/>
      <c r="H3345" s="232">
        <v>55.3</v>
      </c>
      <c r="I3345" s="224"/>
      <c r="J3345" s="219"/>
      <c r="K3345" s="219"/>
      <c r="L3345" s="225"/>
      <c r="M3345" s="226"/>
      <c r="N3345" s="227"/>
      <c r="O3345" s="227"/>
      <c r="P3345" s="227"/>
      <c r="Q3345" s="227"/>
      <c r="R3345" s="227"/>
      <c r="S3345" s="227"/>
      <c r="T3345" s="228"/>
      <c r="AT3345" s="229" t="s">
        <v>247</v>
      </c>
      <c r="AU3345" s="229" t="s">
        <v>81</v>
      </c>
      <c r="AV3345" s="13" t="s">
        <v>81</v>
      </c>
      <c r="AW3345" s="13" t="s">
        <v>37</v>
      </c>
      <c r="AX3345" s="13" t="s">
        <v>73</v>
      </c>
      <c r="AY3345" s="229" t="s">
        <v>238</v>
      </c>
    </row>
    <row r="3346" spans="2:51" s="13" customFormat="1" ht="13.5">
      <c r="B3346" s="218"/>
      <c r="C3346" s="219"/>
      <c r="D3346" s="208" t="s">
        <v>247</v>
      </c>
      <c r="E3346" s="230" t="s">
        <v>20</v>
      </c>
      <c r="F3346" s="231" t="s">
        <v>3041</v>
      </c>
      <c r="G3346" s="219"/>
      <c r="H3346" s="232">
        <v>30.05</v>
      </c>
      <c r="I3346" s="224"/>
      <c r="J3346" s="219"/>
      <c r="K3346" s="219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247</v>
      </c>
      <c r="AU3346" s="229" t="s">
        <v>81</v>
      </c>
      <c r="AV3346" s="13" t="s">
        <v>81</v>
      </c>
      <c r="AW3346" s="13" t="s">
        <v>37</v>
      </c>
      <c r="AX3346" s="13" t="s">
        <v>73</v>
      </c>
      <c r="AY3346" s="229" t="s">
        <v>238</v>
      </c>
    </row>
    <row r="3347" spans="2:51" s="13" customFormat="1" ht="13.5">
      <c r="B3347" s="218"/>
      <c r="C3347" s="219"/>
      <c r="D3347" s="208" t="s">
        <v>247</v>
      </c>
      <c r="E3347" s="230" t="s">
        <v>20</v>
      </c>
      <c r="F3347" s="231" t="s">
        <v>3042</v>
      </c>
      <c r="G3347" s="219"/>
      <c r="H3347" s="232">
        <v>91.4</v>
      </c>
      <c r="I3347" s="224"/>
      <c r="J3347" s="219"/>
      <c r="K3347" s="219"/>
      <c r="L3347" s="225"/>
      <c r="M3347" s="226"/>
      <c r="N3347" s="227"/>
      <c r="O3347" s="227"/>
      <c r="P3347" s="227"/>
      <c r="Q3347" s="227"/>
      <c r="R3347" s="227"/>
      <c r="S3347" s="227"/>
      <c r="T3347" s="228"/>
      <c r="AT3347" s="229" t="s">
        <v>247</v>
      </c>
      <c r="AU3347" s="229" t="s">
        <v>81</v>
      </c>
      <c r="AV3347" s="13" t="s">
        <v>81</v>
      </c>
      <c r="AW3347" s="13" t="s">
        <v>37</v>
      </c>
      <c r="AX3347" s="13" t="s">
        <v>73</v>
      </c>
      <c r="AY3347" s="229" t="s">
        <v>238</v>
      </c>
    </row>
    <row r="3348" spans="2:51" s="13" customFormat="1" ht="13.5">
      <c r="B3348" s="218"/>
      <c r="C3348" s="219"/>
      <c r="D3348" s="208" t="s">
        <v>247</v>
      </c>
      <c r="E3348" s="230" t="s">
        <v>20</v>
      </c>
      <c r="F3348" s="231" t="s">
        <v>3043</v>
      </c>
      <c r="G3348" s="219"/>
      <c r="H3348" s="232">
        <v>7.5</v>
      </c>
      <c r="I3348" s="224"/>
      <c r="J3348" s="219"/>
      <c r="K3348" s="219"/>
      <c r="L3348" s="225"/>
      <c r="M3348" s="226"/>
      <c r="N3348" s="227"/>
      <c r="O3348" s="227"/>
      <c r="P3348" s="227"/>
      <c r="Q3348" s="227"/>
      <c r="R3348" s="227"/>
      <c r="S3348" s="227"/>
      <c r="T3348" s="228"/>
      <c r="AT3348" s="229" t="s">
        <v>247</v>
      </c>
      <c r="AU3348" s="229" t="s">
        <v>81</v>
      </c>
      <c r="AV3348" s="13" t="s">
        <v>81</v>
      </c>
      <c r="AW3348" s="13" t="s">
        <v>37</v>
      </c>
      <c r="AX3348" s="13" t="s">
        <v>73</v>
      </c>
      <c r="AY3348" s="229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3044</v>
      </c>
      <c r="G3349" s="219"/>
      <c r="H3349" s="232">
        <v>12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3045</v>
      </c>
      <c r="G3350" s="219"/>
      <c r="H3350" s="232">
        <v>18.62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3046</v>
      </c>
      <c r="G3351" s="219"/>
      <c r="H3351" s="232">
        <v>62.68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3047</v>
      </c>
      <c r="G3352" s="219"/>
      <c r="H3352" s="232">
        <v>18.420000000000002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3048</v>
      </c>
      <c r="G3353" s="219"/>
      <c r="H3353" s="232">
        <v>20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3049</v>
      </c>
      <c r="G3354" s="219"/>
      <c r="H3354" s="232">
        <v>16.600000000000001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3050</v>
      </c>
      <c r="G3355" s="219"/>
      <c r="H3355" s="232">
        <v>152.55000000000001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3051</v>
      </c>
      <c r="G3356" s="219"/>
      <c r="H3356" s="232">
        <v>16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3052</v>
      </c>
      <c r="G3357" s="219"/>
      <c r="H3357" s="232">
        <v>11.7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3053</v>
      </c>
      <c r="G3358" s="219"/>
      <c r="H3358" s="232">
        <v>11.1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3" customFormat="1" ht="13.5">
      <c r="B3359" s="218"/>
      <c r="C3359" s="219"/>
      <c r="D3359" s="208" t="s">
        <v>247</v>
      </c>
      <c r="E3359" s="230" t="s">
        <v>20</v>
      </c>
      <c r="F3359" s="231" t="s">
        <v>3054</v>
      </c>
      <c r="G3359" s="219"/>
      <c r="H3359" s="232">
        <v>12.5</v>
      </c>
      <c r="I3359" s="224"/>
      <c r="J3359" s="219"/>
      <c r="K3359" s="219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247</v>
      </c>
      <c r="AU3359" s="229" t="s">
        <v>81</v>
      </c>
      <c r="AV3359" s="13" t="s">
        <v>81</v>
      </c>
      <c r="AW3359" s="13" t="s">
        <v>37</v>
      </c>
      <c r="AX3359" s="13" t="s">
        <v>73</v>
      </c>
      <c r="AY3359" s="229" t="s">
        <v>238</v>
      </c>
    </row>
    <row r="3360" spans="2:51" s="13" customFormat="1" ht="13.5">
      <c r="B3360" s="218"/>
      <c r="C3360" s="219"/>
      <c r="D3360" s="208" t="s">
        <v>247</v>
      </c>
      <c r="E3360" s="230" t="s">
        <v>20</v>
      </c>
      <c r="F3360" s="231" t="s">
        <v>3055</v>
      </c>
      <c r="G3360" s="219"/>
      <c r="H3360" s="232">
        <v>18.5</v>
      </c>
      <c r="I3360" s="224"/>
      <c r="J3360" s="219"/>
      <c r="K3360" s="219"/>
      <c r="L3360" s="225"/>
      <c r="M3360" s="226"/>
      <c r="N3360" s="227"/>
      <c r="O3360" s="227"/>
      <c r="P3360" s="227"/>
      <c r="Q3360" s="227"/>
      <c r="R3360" s="227"/>
      <c r="S3360" s="227"/>
      <c r="T3360" s="228"/>
      <c r="AT3360" s="229" t="s">
        <v>247</v>
      </c>
      <c r="AU3360" s="229" t="s">
        <v>81</v>
      </c>
      <c r="AV3360" s="13" t="s">
        <v>81</v>
      </c>
      <c r="AW3360" s="13" t="s">
        <v>37</v>
      </c>
      <c r="AX3360" s="13" t="s">
        <v>73</v>
      </c>
      <c r="AY3360" s="229" t="s">
        <v>238</v>
      </c>
    </row>
    <row r="3361" spans="2:65" s="13" customFormat="1" ht="13.5">
      <c r="B3361" s="218"/>
      <c r="C3361" s="219"/>
      <c r="D3361" s="208" t="s">
        <v>247</v>
      </c>
      <c r="E3361" s="230" t="s">
        <v>20</v>
      </c>
      <c r="F3361" s="231" t="s">
        <v>3056</v>
      </c>
      <c r="G3361" s="219"/>
      <c r="H3361" s="232">
        <v>32.4</v>
      </c>
      <c r="I3361" s="224"/>
      <c r="J3361" s="219"/>
      <c r="K3361" s="219"/>
      <c r="L3361" s="225"/>
      <c r="M3361" s="226"/>
      <c r="N3361" s="227"/>
      <c r="O3361" s="227"/>
      <c r="P3361" s="227"/>
      <c r="Q3361" s="227"/>
      <c r="R3361" s="227"/>
      <c r="S3361" s="227"/>
      <c r="T3361" s="228"/>
      <c r="AT3361" s="229" t="s">
        <v>247</v>
      </c>
      <c r="AU3361" s="229" t="s">
        <v>81</v>
      </c>
      <c r="AV3361" s="13" t="s">
        <v>81</v>
      </c>
      <c r="AW3361" s="13" t="s">
        <v>37</v>
      </c>
      <c r="AX3361" s="13" t="s">
        <v>73</v>
      </c>
      <c r="AY3361" s="229" t="s">
        <v>238</v>
      </c>
    </row>
    <row r="3362" spans="2:65" s="13" customFormat="1" ht="13.5">
      <c r="B3362" s="218"/>
      <c r="C3362" s="219"/>
      <c r="D3362" s="208" t="s">
        <v>247</v>
      </c>
      <c r="E3362" s="230" t="s">
        <v>20</v>
      </c>
      <c r="F3362" s="231" t="s">
        <v>3057</v>
      </c>
      <c r="G3362" s="219"/>
      <c r="H3362" s="232">
        <v>12.35</v>
      </c>
      <c r="I3362" s="224"/>
      <c r="J3362" s="219"/>
      <c r="K3362" s="219"/>
      <c r="L3362" s="225"/>
      <c r="M3362" s="226"/>
      <c r="N3362" s="227"/>
      <c r="O3362" s="227"/>
      <c r="P3362" s="227"/>
      <c r="Q3362" s="227"/>
      <c r="R3362" s="227"/>
      <c r="S3362" s="227"/>
      <c r="T3362" s="228"/>
      <c r="AT3362" s="229" t="s">
        <v>247</v>
      </c>
      <c r="AU3362" s="229" t="s">
        <v>81</v>
      </c>
      <c r="AV3362" s="13" t="s">
        <v>81</v>
      </c>
      <c r="AW3362" s="13" t="s">
        <v>37</v>
      </c>
      <c r="AX3362" s="13" t="s">
        <v>73</v>
      </c>
      <c r="AY3362" s="229" t="s">
        <v>238</v>
      </c>
    </row>
    <row r="3363" spans="2:65" s="12" customFormat="1" ht="13.5">
      <c r="B3363" s="206"/>
      <c r="C3363" s="207"/>
      <c r="D3363" s="208" t="s">
        <v>247</v>
      </c>
      <c r="E3363" s="209" t="s">
        <v>20</v>
      </c>
      <c r="F3363" s="210" t="s">
        <v>249</v>
      </c>
      <c r="G3363" s="207"/>
      <c r="H3363" s="211" t="s">
        <v>20</v>
      </c>
      <c r="I3363" s="212"/>
      <c r="J3363" s="207"/>
      <c r="K3363" s="207"/>
      <c r="L3363" s="213"/>
      <c r="M3363" s="214"/>
      <c r="N3363" s="215"/>
      <c r="O3363" s="215"/>
      <c r="P3363" s="215"/>
      <c r="Q3363" s="215"/>
      <c r="R3363" s="215"/>
      <c r="S3363" s="215"/>
      <c r="T3363" s="216"/>
      <c r="AT3363" s="217" t="s">
        <v>247</v>
      </c>
      <c r="AU3363" s="217" t="s">
        <v>81</v>
      </c>
      <c r="AV3363" s="12" t="s">
        <v>22</v>
      </c>
      <c r="AW3363" s="12" t="s">
        <v>37</v>
      </c>
      <c r="AX3363" s="12" t="s">
        <v>73</v>
      </c>
      <c r="AY3363" s="217" t="s">
        <v>238</v>
      </c>
    </row>
    <row r="3364" spans="2:65" s="12" customFormat="1" ht="13.5">
      <c r="B3364" s="206"/>
      <c r="C3364" s="207"/>
      <c r="D3364" s="208" t="s">
        <v>247</v>
      </c>
      <c r="E3364" s="209" t="s">
        <v>20</v>
      </c>
      <c r="F3364" s="210" t="s">
        <v>2328</v>
      </c>
      <c r="G3364" s="207"/>
      <c r="H3364" s="211" t="s">
        <v>20</v>
      </c>
      <c r="I3364" s="212"/>
      <c r="J3364" s="207"/>
      <c r="K3364" s="207"/>
      <c r="L3364" s="213"/>
      <c r="M3364" s="214"/>
      <c r="N3364" s="215"/>
      <c r="O3364" s="215"/>
      <c r="P3364" s="215"/>
      <c r="Q3364" s="215"/>
      <c r="R3364" s="215"/>
      <c r="S3364" s="215"/>
      <c r="T3364" s="216"/>
      <c r="AT3364" s="217" t="s">
        <v>247</v>
      </c>
      <c r="AU3364" s="217" t="s">
        <v>81</v>
      </c>
      <c r="AV3364" s="12" t="s">
        <v>22</v>
      </c>
      <c r="AW3364" s="12" t="s">
        <v>37</v>
      </c>
      <c r="AX3364" s="12" t="s">
        <v>73</v>
      </c>
      <c r="AY3364" s="217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811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3" customFormat="1" ht="13.5">
      <c r="B3366" s="218"/>
      <c r="C3366" s="219"/>
      <c r="D3366" s="208" t="s">
        <v>247</v>
      </c>
      <c r="E3366" s="230" t="s">
        <v>20</v>
      </c>
      <c r="F3366" s="231" t="s">
        <v>3058</v>
      </c>
      <c r="G3366" s="219"/>
      <c r="H3366" s="232">
        <v>44</v>
      </c>
      <c r="I3366" s="224"/>
      <c r="J3366" s="219"/>
      <c r="K3366" s="219"/>
      <c r="L3366" s="225"/>
      <c r="M3366" s="226"/>
      <c r="N3366" s="227"/>
      <c r="O3366" s="227"/>
      <c r="P3366" s="227"/>
      <c r="Q3366" s="227"/>
      <c r="R3366" s="227"/>
      <c r="S3366" s="227"/>
      <c r="T3366" s="228"/>
      <c r="AT3366" s="229" t="s">
        <v>247</v>
      </c>
      <c r="AU3366" s="229" t="s">
        <v>81</v>
      </c>
      <c r="AV3366" s="13" t="s">
        <v>81</v>
      </c>
      <c r="AW3366" s="13" t="s">
        <v>37</v>
      </c>
      <c r="AX3366" s="13" t="s">
        <v>73</v>
      </c>
      <c r="AY3366" s="229" t="s">
        <v>238</v>
      </c>
    </row>
    <row r="3367" spans="2:65" s="12" customFormat="1" ht="13.5">
      <c r="B3367" s="206"/>
      <c r="C3367" s="207"/>
      <c r="D3367" s="208" t="s">
        <v>247</v>
      </c>
      <c r="E3367" s="209" t="s">
        <v>20</v>
      </c>
      <c r="F3367" s="210" t="s">
        <v>249</v>
      </c>
      <c r="G3367" s="207"/>
      <c r="H3367" s="211" t="s">
        <v>20</v>
      </c>
      <c r="I3367" s="212"/>
      <c r="J3367" s="207"/>
      <c r="K3367" s="207"/>
      <c r="L3367" s="213"/>
      <c r="M3367" s="214"/>
      <c r="N3367" s="215"/>
      <c r="O3367" s="215"/>
      <c r="P3367" s="215"/>
      <c r="Q3367" s="215"/>
      <c r="R3367" s="215"/>
      <c r="S3367" s="215"/>
      <c r="T3367" s="216"/>
      <c r="AT3367" s="217" t="s">
        <v>247</v>
      </c>
      <c r="AU3367" s="217" t="s">
        <v>81</v>
      </c>
      <c r="AV3367" s="12" t="s">
        <v>22</v>
      </c>
      <c r="AW3367" s="12" t="s">
        <v>37</v>
      </c>
      <c r="AX3367" s="12" t="s">
        <v>73</v>
      </c>
      <c r="AY3367" s="217" t="s">
        <v>238</v>
      </c>
    </row>
    <row r="3368" spans="2:65" s="12" customFormat="1" ht="13.5">
      <c r="B3368" s="206"/>
      <c r="C3368" s="207"/>
      <c r="D3368" s="208" t="s">
        <v>247</v>
      </c>
      <c r="E3368" s="209" t="s">
        <v>20</v>
      </c>
      <c r="F3368" s="210" t="s">
        <v>2098</v>
      </c>
      <c r="G3368" s="207"/>
      <c r="H3368" s="211" t="s">
        <v>20</v>
      </c>
      <c r="I3368" s="212"/>
      <c r="J3368" s="207"/>
      <c r="K3368" s="207"/>
      <c r="L3368" s="213"/>
      <c r="M3368" s="214"/>
      <c r="N3368" s="215"/>
      <c r="O3368" s="215"/>
      <c r="P3368" s="215"/>
      <c r="Q3368" s="215"/>
      <c r="R3368" s="215"/>
      <c r="S3368" s="215"/>
      <c r="T3368" s="216"/>
      <c r="AT3368" s="217" t="s">
        <v>247</v>
      </c>
      <c r="AU3368" s="217" t="s">
        <v>81</v>
      </c>
      <c r="AV3368" s="12" t="s">
        <v>22</v>
      </c>
      <c r="AW3368" s="12" t="s">
        <v>37</v>
      </c>
      <c r="AX3368" s="12" t="s">
        <v>73</v>
      </c>
      <c r="AY3368" s="217" t="s">
        <v>238</v>
      </c>
    </row>
    <row r="3369" spans="2:65" s="12" customFormat="1" ht="13.5">
      <c r="B3369" s="206"/>
      <c r="C3369" s="207"/>
      <c r="D3369" s="208" t="s">
        <v>247</v>
      </c>
      <c r="E3369" s="209" t="s">
        <v>20</v>
      </c>
      <c r="F3369" s="210" t="s">
        <v>811</v>
      </c>
      <c r="G3369" s="207"/>
      <c r="H3369" s="211" t="s">
        <v>20</v>
      </c>
      <c r="I3369" s="212"/>
      <c r="J3369" s="207"/>
      <c r="K3369" s="207"/>
      <c r="L3369" s="213"/>
      <c r="M3369" s="214"/>
      <c r="N3369" s="215"/>
      <c r="O3369" s="215"/>
      <c r="P3369" s="215"/>
      <c r="Q3369" s="215"/>
      <c r="R3369" s="215"/>
      <c r="S3369" s="215"/>
      <c r="T3369" s="216"/>
      <c r="AT3369" s="217" t="s">
        <v>247</v>
      </c>
      <c r="AU3369" s="217" t="s">
        <v>81</v>
      </c>
      <c r="AV3369" s="12" t="s">
        <v>22</v>
      </c>
      <c r="AW3369" s="12" t="s">
        <v>37</v>
      </c>
      <c r="AX3369" s="12" t="s">
        <v>73</v>
      </c>
      <c r="AY3369" s="217" t="s">
        <v>238</v>
      </c>
    </row>
    <row r="3370" spans="2:65" s="13" customFormat="1" ht="13.5">
      <c r="B3370" s="218"/>
      <c r="C3370" s="219"/>
      <c r="D3370" s="208" t="s">
        <v>247</v>
      </c>
      <c r="E3370" s="230" t="s">
        <v>20</v>
      </c>
      <c r="F3370" s="231" t="s">
        <v>3059</v>
      </c>
      <c r="G3370" s="219"/>
      <c r="H3370" s="232">
        <v>12.15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37</v>
      </c>
      <c r="AX3370" s="13" t="s">
        <v>73</v>
      </c>
      <c r="AY3370" s="229" t="s">
        <v>238</v>
      </c>
    </row>
    <row r="3371" spans="2:65" s="13" customFormat="1" ht="13.5">
      <c r="B3371" s="218"/>
      <c r="C3371" s="219"/>
      <c r="D3371" s="208" t="s">
        <v>247</v>
      </c>
      <c r="E3371" s="230" t="s">
        <v>20</v>
      </c>
      <c r="F3371" s="231" t="s">
        <v>3060</v>
      </c>
      <c r="G3371" s="219"/>
      <c r="H3371" s="232">
        <v>17.3</v>
      </c>
      <c r="I3371" s="224"/>
      <c r="J3371" s="219"/>
      <c r="K3371" s="219"/>
      <c r="L3371" s="225"/>
      <c r="M3371" s="226"/>
      <c r="N3371" s="227"/>
      <c r="O3371" s="227"/>
      <c r="P3371" s="227"/>
      <c r="Q3371" s="227"/>
      <c r="R3371" s="227"/>
      <c r="S3371" s="227"/>
      <c r="T3371" s="228"/>
      <c r="AT3371" s="229" t="s">
        <v>247</v>
      </c>
      <c r="AU3371" s="229" t="s">
        <v>81</v>
      </c>
      <c r="AV3371" s="13" t="s">
        <v>81</v>
      </c>
      <c r="AW3371" s="13" t="s">
        <v>37</v>
      </c>
      <c r="AX3371" s="13" t="s">
        <v>73</v>
      </c>
      <c r="AY3371" s="229" t="s">
        <v>238</v>
      </c>
    </row>
    <row r="3372" spans="2:65" s="13" customFormat="1" ht="13.5">
      <c r="B3372" s="218"/>
      <c r="C3372" s="219"/>
      <c r="D3372" s="220" t="s">
        <v>247</v>
      </c>
      <c r="E3372" s="219"/>
      <c r="F3372" s="222" t="s">
        <v>3061</v>
      </c>
      <c r="G3372" s="219"/>
      <c r="H3372" s="223">
        <v>977.05700000000002</v>
      </c>
      <c r="I3372" s="224"/>
      <c r="J3372" s="219"/>
      <c r="K3372" s="219"/>
      <c r="L3372" s="225"/>
      <c r="M3372" s="226"/>
      <c r="N3372" s="227"/>
      <c r="O3372" s="227"/>
      <c r="P3372" s="227"/>
      <c r="Q3372" s="227"/>
      <c r="R3372" s="227"/>
      <c r="S3372" s="227"/>
      <c r="T3372" s="228"/>
      <c r="AT3372" s="229" t="s">
        <v>247</v>
      </c>
      <c r="AU3372" s="229" t="s">
        <v>81</v>
      </c>
      <c r="AV3372" s="13" t="s">
        <v>81</v>
      </c>
      <c r="AW3372" s="13" t="s">
        <v>4</v>
      </c>
      <c r="AX3372" s="13" t="s">
        <v>22</v>
      </c>
      <c r="AY3372" s="229" t="s">
        <v>238</v>
      </c>
    </row>
    <row r="3373" spans="2:65" s="1" customFormat="1" ht="22.5" customHeight="1">
      <c r="B3373" s="35"/>
      <c r="C3373" s="233" t="s">
        <v>3062</v>
      </c>
      <c r="D3373" s="233" t="s">
        <v>478</v>
      </c>
      <c r="E3373" s="234" t="s">
        <v>3063</v>
      </c>
      <c r="F3373" s="235" t="s">
        <v>3064</v>
      </c>
      <c r="G3373" s="236" t="s">
        <v>517</v>
      </c>
      <c r="H3373" s="237">
        <v>323.22199999999998</v>
      </c>
      <c r="I3373" s="238"/>
      <c r="J3373" s="239">
        <f>ROUND(I3373*H3373,2)</f>
        <v>0</v>
      </c>
      <c r="K3373" s="235" t="s">
        <v>20</v>
      </c>
      <c r="L3373" s="240"/>
      <c r="M3373" s="241" t="s">
        <v>20</v>
      </c>
      <c r="N3373" s="242" t="s">
        <v>44</v>
      </c>
      <c r="O3373" s="36"/>
      <c r="P3373" s="203">
        <f>O3373*H3373</f>
        <v>0</v>
      </c>
      <c r="Q3373" s="203">
        <v>0</v>
      </c>
      <c r="R3373" s="203">
        <f>Q3373*H3373</f>
        <v>0</v>
      </c>
      <c r="S3373" s="203">
        <v>0</v>
      </c>
      <c r="T3373" s="204">
        <f>S3373*H3373</f>
        <v>0</v>
      </c>
      <c r="AR3373" s="18" t="s">
        <v>500</v>
      </c>
      <c r="AT3373" s="18" t="s">
        <v>478</v>
      </c>
      <c r="AU3373" s="18" t="s">
        <v>81</v>
      </c>
      <c r="AY3373" s="18" t="s">
        <v>238</v>
      </c>
      <c r="BE3373" s="205">
        <f>IF(N3373="základní",J3373,0)</f>
        <v>0</v>
      </c>
      <c r="BF3373" s="205">
        <f>IF(N3373="snížená",J3373,0)</f>
        <v>0</v>
      </c>
      <c r="BG3373" s="205">
        <f>IF(N3373="zákl. přenesená",J3373,0)</f>
        <v>0</v>
      </c>
      <c r="BH3373" s="205">
        <f>IF(N3373="sníž. přenesená",J3373,0)</f>
        <v>0</v>
      </c>
      <c r="BI3373" s="205">
        <f>IF(N3373="nulová",J3373,0)</f>
        <v>0</v>
      </c>
      <c r="BJ3373" s="18" t="s">
        <v>22</v>
      </c>
      <c r="BK3373" s="205">
        <f>ROUND(I3373*H3373,2)</f>
        <v>0</v>
      </c>
      <c r="BL3373" s="18" t="s">
        <v>372</v>
      </c>
      <c r="BM3373" s="18" t="s">
        <v>3065</v>
      </c>
    </row>
    <row r="3374" spans="2:65" s="12" customFormat="1" ht="13.5">
      <c r="B3374" s="206"/>
      <c r="C3374" s="207"/>
      <c r="D3374" s="208" t="s">
        <v>247</v>
      </c>
      <c r="E3374" s="209" t="s">
        <v>20</v>
      </c>
      <c r="F3374" s="210" t="s">
        <v>2938</v>
      </c>
      <c r="G3374" s="207"/>
      <c r="H3374" s="211" t="s">
        <v>20</v>
      </c>
      <c r="I3374" s="212"/>
      <c r="J3374" s="207"/>
      <c r="K3374" s="207"/>
      <c r="L3374" s="213"/>
      <c r="M3374" s="214"/>
      <c r="N3374" s="215"/>
      <c r="O3374" s="215"/>
      <c r="P3374" s="215"/>
      <c r="Q3374" s="215"/>
      <c r="R3374" s="215"/>
      <c r="S3374" s="215"/>
      <c r="T3374" s="216"/>
      <c r="AT3374" s="217" t="s">
        <v>247</v>
      </c>
      <c r="AU3374" s="217" t="s">
        <v>81</v>
      </c>
      <c r="AV3374" s="12" t="s">
        <v>22</v>
      </c>
      <c r="AW3374" s="12" t="s">
        <v>37</v>
      </c>
      <c r="AX3374" s="12" t="s">
        <v>73</v>
      </c>
      <c r="AY3374" s="217" t="s">
        <v>238</v>
      </c>
    </row>
    <row r="3375" spans="2:65" s="12" customFormat="1" ht="13.5">
      <c r="B3375" s="206"/>
      <c r="C3375" s="207"/>
      <c r="D3375" s="208" t="s">
        <v>247</v>
      </c>
      <c r="E3375" s="209" t="s">
        <v>20</v>
      </c>
      <c r="F3375" s="210" t="s">
        <v>249</v>
      </c>
      <c r="G3375" s="207"/>
      <c r="H3375" s="211" t="s">
        <v>20</v>
      </c>
      <c r="I3375" s="212"/>
      <c r="J3375" s="207"/>
      <c r="K3375" s="207"/>
      <c r="L3375" s="213"/>
      <c r="M3375" s="214"/>
      <c r="N3375" s="215"/>
      <c r="O3375" s="215"/>
      <c r="P3375" s="215"/>
      <c r="Q3375" s="215"/>
      <c r="R3375" s="215"/>
      <c r="S3375" s="215"/>
      <c r="T3375" s="216"/>
      <c r="AT3375" s="217" t="s">
        <v>247</v>
      </c>
      <c r="AU3375" s="217" t="s">
        <v>81</v>
      </c>
      <c r="AV3375" s="12" t="s">
        <v>22</v>
      </c>
      <c r="AW3375" s="12" t="s">
        <v>37</v>
      </c>
      <c r="AX3375" s="12" t="s">
        <v>73</v>
      </c>
      <c r="AY3375" s="217" t="s">
        <v>238</v>
      </c>
    </row>
    <row r="3376" spans="2:65" s="12" customFormat="1" ht="13.5">
      <c r="B3376" s="206"/>
      <c r="C3376" s="207"/>
      <c r="D3376" s="208" t="s">
        <v>247</v>
      </c>
      <c r="E3376" s="209" t="s">
        <v>20</v>
      </c>
      <c r="F3376" s="210" t="s">
        <v>2293</v>
      </c>
      <c r="G3376" s="207"/>
      <c r="H3376" s="211" t="s">
        <v>20</v>
      </c>
      <c r="I3376" s="212"/>
      <c r="J3376" s="207"/>
      <c r="K3376" s="207"/>
      <c r="L3376" s="213"/>
      <c r="M3376" s="214"/>
      <c r="N3376" s="215"/>
      <c r="O3376" s="215"/>
      <c r="P3376" s="215"/>
      <c r="Q3376" s="215"/>
      <c r="R3376" s="215"/>
      <c r="S3376" s="215"/>
      <c r="T3376" s="216"/>
      <c r="AT3376" s="217" t="s">
        <v>247</v>
      </c>
      <c r="AU3376" s="217" t="s">
        <v>81</v>
      </c>
      <c r="AV3376" s="12" t="s">
        <v>22</v>
      </c>
      <c r="AW3376" s="12" t="s">
        <v>37</v>
      </c>
      <c r="AX3376" s="12" t="s">
        <v>73</v>
      </c>
      <c r="AY3376" s="217" t="s">
        <v>238</v>
      </c>
    </row>
    <row r="3377" spans="2:51" s="12" customFormat="1" ht="13.5">
      <c r="B3377" s="206"/>
      <c r="C3377" s="207"/>
      <c r="D3377" s="208" t="s">
        <v>247</v>
      </c>
      <c r="E3377" s="209" t="s">
        <v>20</v>
      </c>
      <c r="F3377" s="210" t="s">
        <v>692</v>
      </c>
      <c r="G3377" s="207"/>
      <c r="H3377" s="211" t="s">
        <v>20</v>
      </c>
      <c r="I3377" s="212"/>
      <c r="J3377" s="207"/>
      <c r="K3377" s="207"/>
      <c r="L3377" s="213"/>
      <c r="M3377" s="214"/>
      <c r="N3377" s="215"/>
      <c r="O3377" s="215"/>
      <c r="P3377" s="215"/>
      <c r="Q3377" s="215"/>
      <c r="R3377" s="215"/>
      <c r="S3377" s="215"/>
      <c r="T3377" s="216"/>
      <c r="AT3377" s="217" t="s">
        <v>247</v>
      </c>
      <c r="AU3377" s="217" t="s">
        <v>81</v>
      </c>
      <c r="AV3377" s="12" t="s">
        <v>22</v>
      </c>
      <c r="AW3377" s="12" t="s">
        <v>37</v>
      </c>
      <c r="AX3377" s="12" t="s">
        <v>73</v>
      </c>
      <c r="AY3377" s="217" t="s">
        <v>238</v>
      </c>
    </row>
    <row r="3378" spans="2:51" s="13" customFormat="1" ht="13.5">
      <c r="B3378" s="218"/>
      <c r="C3378" s="219"/>
      <c r="D3378" s="208" t="s">
        <v>247</v>
      </c>
      <c r="E3378" s="230" t="s">
        <v>20</v>
      </c>
      <c r="F3378" s="231" t="s">
        <v>3066</v>
      </c>
      <c r="G3378" s="219"/>
      <c r="H3378" s="232">
        <v>130.4</v>
      </c>
      <c r="I3378" s="224"/>
      <c r="J3378" s="219"/>
      <c r="K3378" s="219"/>
      <c r="L3378" s="225"/>
      <c r="M3378" s="226"/>
      <c r="N3378" s="227"/>
      <c r="O3378" s="227"/>
      <c r="P3378" s="227"/>
      <c r="Q3378" s="227"/>
      <c r="R3378" s="227"/>
      <c r="S3378" s="227"/>
      <c r="T3378" s="228"/>
      <c r="AT3378" s="229" t="s">
        <v>247</v>
      </c>
      <c r="AU3378" s="229" t="s">
        <v>81</v>
      </c>
      <c r="AV3378" s="13" t="s">
        <v>81</v>
      </c>
      <c r="AW3378" s="13" t="s">
        <v>37</v>
      </c>
      <c r="AX3378" s="13" t="s">
        <v>73</v>
      </c>
      <c r="AY3378" s="229" t="s">
        <v>238</v>
      </c>
    </row>
    <row r="3379" spans="2:51" s="13" customFormat="1" ht="13.5">
      <c r="B3379" s="218"/>
      <c r="C3379" s="219"/>
      <c r="D3379" s="208" t="s">
        <v>247</v>
      </c>
      <c r="E3379" s="230" t="s">
        <v>20</v>
      </c>
      <c r="F3379" s="231" t="s">
        <v>3067</v>
      </c>
      <c r="G3379" s="219"/>
      <c r="H3379" s="232">
        <v>14</v>
      </c>
      <c r="I3379" s="224"/>
      <c r="J3379" s="219"/>
      <c r="K3379" s="219"/>
      <c r="L3379" s="225"/>
      <c r="M3379" s="226"/>
      <c r="N3379" s="227"/>
      <c r="O3379" s="227"/>
      <c r="P3379" s="227"/>
      <c r="Q3379" s="227"/>
      <c r="R3379" s="227"/>
      <c r="S3379" s="227"/>
      <c r="T3379" s="228"/>
      <c r="AT3379" s="229" t="s">
        <v>247</v>
      </c>
      <c r="AU3379" s="229" t="s">
        <v>81</v>
      </c>
      <c r="AV3379" s="13" t="s">
        <v>81</v>
      </c>
      <c r="AW3379" s="13" t="s">
        <v>37</v>
      </c>
      <c r="AX3379" s="13" t="s">
        <v>73</v>
      </c>
      <c r="AY3379" s="229" t="s">
        <v>238</v>
      </c>
    </row>
    <row r="3380" spans="2:51" s="12" customFormat="1" ht="13.5">
      <c r="B3380" s="206"/>
      <c r="C3380" s="207"/>
      <c r="D3380" s="208" t="s">
        <v>247</v>
      </c>
      <c r="E3380" s="209" t="s">
        <v>20</v>
      </c>
      <c r="F3380" s="210" t="s">
        <v>249</v>
      </c>
      <c r="G3380" s="207"/>
      <c r="H3380" s="211" t="s">
        <v>20</v>
      </c>
      <c r="I3380" s="212"/>
      <c r="J3380" s="207"/>
      <c r="K3380" s="207"/>
      <c r="L3380" s="213"/>
      <c r="M3380" s="214"/>
      <c r="N3380" s="215"/>
      <c r="O3380" s="215"/>
      <c r="P3380" s="215"/>
      <c r="Q3380" s="215"/>
      <c r="R3380" s="215"/>
      <c r="S3380" s="215"/>
      <c r="T3380" s="216"/>
      <c r="AT3380" s="217" t="s">
        <v>247</v>
      </c>
      <c r="AU3380" s="217" t="s">
        <v>81</v>
      </c>
      <c r="AV3380" s="12" t="s">
        <v>22</v>
      </c>
      <c r="AW3380" s="12" t="s">
        <v>37</v>
      </c>
      <c r="AX3380" s="12" t="s">
        <v>73</v>
      </c>
      <c r="AY3380" s="217" t="s">
        <v>238</v>
      </c>
    </row>
    <row r="3381" spans="2:51" s="12" customFormat="1" ht="13.5">
      <c r="B3381" s="206"/>
      <c r="C3381" s="207"/>
      <c r="D3381" s="208" t="s">
        <v>247</v>
      </c>
      <c r="E3381" s="209" t="s">
        <v>20</v>
      </c>
      <c r="F3381" s="210" t="s">
        <v>2765</v>
      </c>
      <c r="G3381" s="207"/>
      <c r="H3381" s="211" t="s">
        <v>20</v>
      </c>
      <c r="I3381" s="212"/>
      <c r="J3381" s="207"/>
      <c r="K3381" s="207"/>
      <c r="L3381" s="213"/>
      <c r="M3381" s="214"/>
      <c r="N3381" s="215"/>
      <c r="O3381" s="215"/>
      <c r="P3381" s="215"/>
      <c r="Q3381" s="215"/>
      <c r="R3381" s="215"/>
      <c r="S3381" s="215"/>
      <c r="T3381" s="216"/>
      <c r="AT3381" s="217" t="s">
        <v>247</v>
      </c>
      <c r="AU3381" s="217" t="s">
        <v>81</v>
      </c>
      <c r="AV3381" s="12" t="s">
        <v>22</v>
      </c>
      <c r="AW3381" s="12" t="s">
        <v>37</v>
      </c>
      <c r="AX3381" s="12" t="s">
        <v>73</v>
      </c>
      <c r="AY3381" s="217" t="s">
        <v>238</v>
      </c>
    </row>
    <row r="3382" spans="2:51" s="12" customFormat="1" ht="13.5">
      <c r="B3382" s="206"/>
      <c r="C3382" s="207"/>
      <c r="D3382" s="208" t="s">
        <v>247</v>
      </c>
      <c r="E3382" s="209" t="s">
        <v>20</v>
      </c>
      <c r="F3382" s="210" t="s">
        <v>692</v>
      </c>
      <c r="G3382" s="207"/>
      <c r="H3382" s="211" t="s">
        <v>20</v>
      </c>
      <c r="I3382" s="212"/>
      <c r="J3382" s="207"/>
      <c r="K3382" s="207"/>
      <c r="L3382" s="213"/>
      <c r="M3382" s="214"/>
      <c r="N3382" s="215"/>
      <c r="O3382" s="215"/>
      <c r="P3382" s="215"/>
      <c r="Q3382" s="215"/>
      <c r="R3382" s="215"/>
      <c r="S3382" s="215"/>
      <c r="T3382" s="216"/>
      <c r="AT3382" s="217" t="s">
        <v>247</v>
      </c>
      <c r="AU3382" s="217" t="s">
        <v>81</v>
      </c>
      <c r="AV3382" s="12" t="s">
        <v>22</v>
      </c>
      <c r="AW3382" s="12" t="s">
        <v>37</v>
      </c>
      <c r="AX3382" s="12" t="s">
        <v>73</v>
      </c>
      <c r="AY3382" s="217" t="s">
        <v>238</v>
      </c>
    </row>
    <row r="3383" spans="2:51" s="13" customFormat="1" ht="13.5">
      <c r="B3383" s="218"/>
      <c r="C3383" s="219"/>
      <c r="D3383" s="208" t="s">
        <v>247</v>
      </c>
      <c r="E3383" s="230" t="s">
        <v>20</v>
      </c>
      <c r="F3383" s="231" t="s">
        <v>3068</v>
      </c>
      <c r="G3383" s="219"/>
      <c r="H3383" s="232">
        <v>16.100000000000001</v>
      </c>
      <c r="I3383" s="224"/>
      <c r="J3383" s="219"/>
      <c r="K3383" s="219"/>
      <c r="L3383" s="225"/>
      <c r="M3383" s="226"/>
      <c r="N3383" s="227"/>
      <c r="O3383" s="227"/>
      <c r="P3383" s="227"/>
      <c r="Q3383" s="227"/>
      <c r="R3383" s="227"/>
      <c r="S3383" s="227"/>
      <c r="T3383" s="228"/>
      <c r="AT3383" s="229" t="s">
        <v>247</v>
      </c>
      <c r="AU3383" s="229" t="s">
        <v>81</v>
      </c>
      <c r="AV3383" s="13" t="s">
        <v>81</v>
      </c>
      <c r="AW3383" s="13" t="s">
        <v>37</v>
      </c>
      <c r="AX3383" s="13" t="s">
        <v>73</v>
      </c>
      <c r="AY3383" s="229" t="s">
        <v>238</v>
      </c>
    </row>
    <row r="3384" spans="2:51" s="13" customFormat="1" ht="13.5">
      <c r="B3384" s="218"/>
      <c r="C3384" s="219"/>
      <c r="D3384" s="208" t="s">
        <v>247</v>
      </c>
      <c r="E3384" s="230" t="s">
        <v>20</v>
      </c>
      <c r="F3384" s="231" t="s">
        <v>3069</v>
      </c>
      <c r="G3384" s="219"/>
      <c r="H3384" s="232">
        <v>5.15</v>
      </c>
      <c r="I3384" s="224"/>
      <c r="J3384" s="219"/>
      <c r="K3384" s="219"/>
      <c r="L3384" s="225"/>
      <c r="M3384" s="226"/>
      <c r="N3384" s="227"/>
      <c r="O3384" s="227"/>
      <c r="P3384" s="227"/>
      <c r="Q3384" s="227"/>
      <c r="R3384" s="227"/>
      <c r="S3384" s="227"/>
      <c r="T3384" s="228"/>
      <c r="AT3384" s="229" t="s">
        <v>247</v>
      </c>
      <c r="AU3384" s="229" t="s">
        <v>81</v>
      </c>
      <c r="AV3384" s="13" t="s">
        <v>81</v>
      </c>
      <c r="AW3384" s="13" t="s">
        <v>37</v>
      </c>
      <c r="AX3384" s="13" t="s">
        <v>73</v>
      </c>
      <c r="AY3384" s="229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3070</v>
      </c>
      <c r="G3385" s="219"/>
      <c r="H3385" s="232">
        <v>5.15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3071</v>
      </c>
      <c r="G3386" s="219"/>
      <c r="H3386" s="232">
        <v>12.95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3072</v>
      </c>
      <c r="G3387" s="219"/>
      <c r="H3387" s="232">
        <v>7.6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3073</v>
      </c>
      <c r="G3388" s="219"/>
      <c r="H3388" s="232">
        <v>7.6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3074</v>
      </c>
      <c r="G3389" s="219"/>
      <c r="H3389" s="232">
        <v>19.89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3" customFormat="1" ht="13.5">
      <c r="B3390" s="218"/>
      <c r="C3390" s="219"/>
      <c r="D3390" s="208" t="s">
        <v>247</v>
      </c>
      <c r="E3390" s="230" t="s">
        <v>20</v>
      </c>
      <c r="F3390" s="231" t="s">
        <v>3075</v>
      </c>
      <c r="G3390" s="219"/>
      <c r="H3390" s="232">
        <v>8.5</v>
      </c>
      <c r="I3390" s="224"/>
      <c r="J3390" s="219"/>
      <c r="K3390" s="219"/>
      <c r="L3390" s="225"/>
      <c r="M3390" s="226"/>
      <c r="N3390" s="227"/>
      <c r="O3390" s="227"/>
      <c r="P3390" s="227"/>
      <c r="Q3390" s="227"/>
      <c r="R3390" s="227"/>
      <c r="S3390" s="227"/>
      <c r="T3390" s="228"/>
      <c r="AT3390" s="229" t="s">
        <v>247</v>
      </c>
      <c r="AU3390" s="229" t="s">
        <v>81</v>
      </c>
      <c r="AV3390" s="13" t="s">
        <v>81</v>
      </c>
      <c r="AW3390" s="13" t="s">
        <v>37</v>
      </c>
      <c r="AX3390" s="13" t="s">
        <v>73</v>
      </c>
      <c r="AY3390" s="229" t="s">
        <v>238</v>
      </c>
    </row>
    <row r="3391" spans="2:51" s="13" customFormat="1" ht="13.5">
      <c r="B3391" s="218"/>
      <c r="C3391" s="219"/>
      <c r="D3391" s="208" t="s">
        <v>247</v>
      </c>
      <c r="E3391" s="230" t="s">
        <v>20</v>
      </c>
      <c r="F3391" s="231" t="s">
        <v>3076</v>
      </c>
      <c r="G3391" s="219"/>
      <c r="H3391" s="232">
        <v>15.45</v>
      </c>
      <c r="I3391" s="224"/>
      <c r="J3391" s="219"/>
      <c r="K3391" s="219"/>
      <c r="L3391" s="225"/>
      <c r="M3391" s="226"/>
      <c r="N3391" s="227"/>
      <c r="O3391" s="227"/>
      <c r="P3391" s="227"/>
      <c r="Q3391" s="227"/>
      <c r="R3391" s="227"/>
      <c r="S3391" s="227"/>
      <c r="T3391" s="228"/>
      <c r="AT3391" s="229" t="s">
        <v>247</v>
      </c>
      <c r="AU3391" s="229" t="s">
        <v>81</v>
      </c>
      <c r="AV3391" s="13" t="s">
        <v>81</v>
      </c>
      <c r="AW3391" s="13" t="s">
        <v>37</v>
      </c>
      <c r="AX3391" s="13" t="s">
        <v>73</v>
      </c>
      <c r="AY3391" s="229" t="s">
        <v>238</v>
      </c>
    </row>
    <row r="3392" spans="2:51" s="12" customFormat="1" ht="13.5">
      <c r="B3392" s="206"/>
      <c r="C3392" s="207"/>
      <c r="D3392" s="208" t="s">
        <v>247</v>
      </c>
      <c r="E3392" s="209" t="s">
        <v>20</v>
      </c>
      <c r="F3392" s="210" t="s">
        <v>249</v>
      </c>
      <c r="G3392" s="207"/>
      <c r="H3392" s="211" t="s">
        <v>20</v>
      </c>
      <c r="I3392" s="212"/>
      <c r="J3392" s="207"/>
      <c r="K3392" s="207"/>
      <c r="L3392" s="213"/>
      <c r="M3392" s="214"/>
      <c r="N3392" s="215"/>
      <c r="O3392" s="215"/>
      <c r="P3392" s="215"/>
      <c r="Q3392" s="215"/>
      <c r="R3392" s="215"/>
      <c r="S3392" s="215"/>
      <c r="T3392" s="216"/>
      <c r="AT3392" s="217" t="s">
        <v>247</v>
      </c>
      <c r="AU3392" s="217" t="s">
        <v>81</v>
      </c>
      <c r="AV3392" s="12" t="s">
        <v>22</v>
      </c>
      <c r="AW3392" s="12" t="s">
        <v>37</v>
      </c>
      <c r="AX3392" s="12" t="s">
        <v>73</v>
      </c>
      <c r="AY3392" s="217" t="s">
        <v>238</v>
      </c>
    </row>
    <row r="3393" spans="2:65" s="12" customFormat="1" ht="13.5">
      <c r="B3393" s="206"/>
      <c r="C3393" s="207"/>
      <c r="D3393" s="208" t="s">
        <v>247</v>
      </c>
      <c r="E3393" s="209" t="s">
        <v>20</v>
      </c>
      <c r="F3393" s="210" t="s">
        <v>2192</v>
      </c>
      <c r="G3393" s="207"/>
      <c r="H3393" s="211" t="s">
        <v>20</v>
      </c>
      <c r="I3393" s="212"/>
      <c r="J3393" s="207"/>
      <c r="K3393" s="207"/>
      <c r="L3393" s="213"/>
      <c r="M3393" s="214"/>
      <c r="N3393" s="215"/>
      <c r="O3393" s="215"/>
      <c r="P3393" s="215"/>
      <c r="Q3393" s="215"/>
      <c r="R3393" s="215"/>
      <c r="S3393" s="215"/>
      <c r="T3393" s="216"/>
      <c r="AT3393" s="217" t="s">
        <v>247</v>
      </c>
      <c r="AU3393" s="217" t="s">
        <v>81</v>
      </c>
      <c r="AV3393" s="12" t="s">
        <v>22</v>
      </c>
      <c r="AW3393" s="12" t="s">
        <v>37</v>
      </c>
      <c r="AX3393" s="12" t="s">
        <v>73</v>
      </c>
      <c r="AY3393" s="217" t="s">
        <v>238</v>
      </c>
    </row>
    <row r="3394" spans="2:65" s="12" customFormat="1" ht="13.5">
      <c r="B3394" s="206"/>
      <c r="C3394" s="207"/>
      <c r="D3394" s="208" t="s">
        <v>247</v>
      </c>
      <c r="E3394" s="209" t="s">
        <v>20</v>
      </c>
      <c r="F3394" s="210" t="s">
        <v>692</v>
      </c>
      <c r="G3394" s="207"/>
      <c r="H3394" s="211" t="s">
        <v>20</v>
      </c>
      <c r="I3394" s="212"/>
      <c r="J3394" s="207"/>
      <c r="K3394" s="207"/>
      <c r="L3394" s="213"/>
      <c r="M3394" s="214"/>
      <c r="N3394" s="215"/>
      <c r="O3394" s="215"/>
      <c r="P3394" s="215"/>
      <c r="Q3394" s="215"/>
      <c r="R3394" s="215"/>
      <c r="S3394" s="215"/>
      <c r="T3394" s="216"/>
      <c r="AT3394" s="217" t="s">
        <v>247</v>
      </c>
      <c r="AU3394" s="217" t="s">
        <v>81</v>
      </c>
      <c r="AV3394" s="12" t="s">
        <v>22</v>
      </c>
      <c r="AW3394" s="12" t="s">
        <v>37</v>
      </c>
      <c r="AX3394" s="12" t="s">
        <v>73</v>
      </c>
      <c r="AY3394" s="217" t="s">
        <v>238</v>
      </c>
    </row>
    <row r="3395" spans="2:65" s="13" customFormat="1" ht="13.5">
      <c r="B3395" s="218"/>
      <c r="C3395" s="219"/>
      <c r="D3395" s="208" t="s">
        <v>247</v>
      </c>
      <c r="E3395" s="230" t="s">
        <v>20</v>
      </c>
      <c r="F3395" s="231" t="s">
        <v>3077</v>
      </c>
      <c r="G3395" s="219"/>
      <c r="H3395" s="232">
        <v>11.45</v>
      </c>
      <c r="I3395" s="224"/>
      <c r="J3395" s="219"/>
      <c r="K3395" s="219"/>
      <c r="L3395" s="225"/>
      <c r="M3395" s="226"/>
      <c r="N3395" s="227"/>
      <c r="O3395" s="227"/>
      <c r="P3395" s="227"/>
      <c r="Q3395" s="227"/>
      <c r="R3395" s="227"/>
      <c r="S3395" s="227"/>
      <c r="T3395" s="228"/>
      <c r="AT3395" s="229" t="s">
        <v>247</v>
      </c>
      <c r="AU3395" s="229" t="s">
        <v>81</v>
      </c>
      <c r="AV3395" s="13" t="s">
        <v>81</v>
      </c>
      <c r="AW3395" s="13" t="s">
        <v>37</v>
      </c>
      <c r="AX3395" s="13" t="s">
        <v>73</v>
      </c>
      <c r="AY3395" s="229" t="s">
        <v>238</v>
      </c>
    </row>
    <row r="3396" spans="2:65" s="12" customFormat="1" ht="13.5">
      <c r="B3396" s="206"/>
      <c r="C3396" s="207"/>
      <c r="D3396" s="208" t="s">
        <v>247</v>
      </c>
      <c r="E3396" s="209" t="s">
        <v>20</v>
      </c>
      <c r="F3396" s="210" t="s">
        <v>249</v>
      </c>
      <c r="G3396" s="207"/>
      <c r="H3396" s="211" t="s">
        <v>20</v>
      </c>
      <c r="I3396" s="212"/>
      <c r="J3396" s="207"/>
      <c r="K3396" s="207"/>
      <c r="L3396" s="213"/>
      <c r="M3396" s="214"/>
      <c r="N3396" s="215"/>
      <c r="O3396" s="215"/>
      <c r="P3396" s="215"/>
      <c r="Q3396" s="215"/>
      <c r="R3396" s="215"/>
      <c r="S3396" s="215"/>
      <c r="T3396" s="216"/>
      <c r="AT3396" s="217" t="s">
        <v>247</v>
      </c>
      <c r="AU3396" s="217" t="s">
        <v>81</v>
      </c>
      <c r="AV3396" s="12" t="s">
        <v>22</v>
      </c>
      <c r="AW3396" s="12" t="s">
        <v>37</v>
      </c>
      <c r="AX3396" s="12" t="s">
        <v>73</v>
      </c>
      <c r="AY3396" s="217" t="s">
        <v>238</v>
      </c>
    </row>
    <row r="3397" spans="2:65" s="12" customFormat="1" ht="13.5">
      <c r="B3397" s="206"/>
      <c r="C3397" s="207"/>
      <c r="D3397" s="208" t="s">
        <v>247</v>
      </c>
      <c r="E3397" s="209" t="s">
        <v>20</v>
      </c>
      <c r="F3397" s="210" t="s">
        <v>2241</v>
      </c>
      <c r="G3397" s="207"/>
      <c r="H3397" s="211" t="s">
        <v>20</v>
      </c>
      <c r="I3397" s="212"/>
      <c r="J3397" s="207"/>
      <c r="K3397" s="207"/>
      <c r="L3397" s="213"/>
      <c r="M3397" s="214"/>
      <c r="N3397" s="215"/>
      <c r="O3397" s="215"/>
      <c r="P3397" s="215"/>
      <c r="Q3397" s="215"/>
      <c r="R3397" s="215"/>
      <c r="S3397" s="215"/>
      <c r="T3397" s="216"/>
      <c r="AT3397" s="217" t="s">
        <v>247</v>
      </c>
      <c r="AU3397" s="217" t="s">
        <v>81</v>
      </c>
      <c r="AV3397" s="12" t="s">
        <v>22</v>
      </c>
      <c r="AW3397" s="12" t="s">
        <v>37</v>
      </c>
      <c r="AX3397" s="12" t="s">
        <v>73</v>
      </c>
      <c r="AY3397" s="217" t="s">
        <v>238</v>
      </c>
    </row>
    <row r="3398" spans="2:65" s="12" customFormat="1" ht="13.5">
      <c r="B3398" s="206"/>
      <c r="C3398" s="207"/>
      <c r="D3398" s="208" t="s">
        <v>247</v>
      </c>
      <c r="E3398" s="209" t="s">
        <v>20</v>
      </c>
      <c r="F3398" s="210" t="s">
        <v>692</v>
      </c>
      <c r="G3398" s="207"/>
      <c r="H3398" s="211" t="s">
        <v>20</v>
      </c>
      <c r="I3398" s="212"/>
      <c r="J3398" s="207"/>
      <c r="K3398" s="207"/>
      <c r="L3398" s="213"/>
      <c r="M3398" s="214"/>
      <c r="N3398" s="215"/>
      <c r="O3398" s="215"/>
      <c r="P3398" s="215"/>
      <c r="Q3398" s="215"/>
      <c r="R3398" s="215"/>
      <c r="S3398" s="215"/>
      <c r="T3398" s="216"/>
      <c r="AT3398" s="217" t="s">
        <v>247</v>
      </c>
      <c r="AU3398" s="217" t="s">
        <v>81</v>
      </c>
      <c r="AV3398" s="12" t="s">
        <v>22</v>
      </c>
      <c r="AW3398" s="12" t="s">
        <v>37</v>
      </c>
      <c r="AX3398" s="12" t="s">
        <v>73</v>
      </c>
      <c r="AY3398" s="217" t="s">
        <v>238</v>
      </c>
    </row>
    <row r="3399" spans="2:65" s="13" customFormat="1" ht="13.5">
      <c r="B3399" s="218"/>
      <c r="C3399" s="219"/>
      <c r="D3399" s="208" t="s">
        <v>247</v>
      </c>
      <c r="E3399" s="230" t="s">
        <v>20</v>
      </c>
      <c r="F3399" s="231" t="s">
        <v>3078</v>
      </c>
      <c r="G3399" s="219"/>
      <c r="H3399" s="232">
        <v>33.99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37</v>
      </c>
      <c r="AX3399" s="13" t="s">
        <v>73</v>
      </c>
      <c r="AY3399" s="229" t="s">
        <v>238</v>
      </c>
    </row>
    <row r="3400" spans="2:65" s="13" customFormat="1" ht="13.5">
      <c r="B3400" s="218"/>
      <c r="C3400" s="219"/>
      <c r="D3400" s="208" t="s">
        <v>247</v>
      </c>
      <c r="E3400" s="230" t="s">
        <v>20</v>
      </c>
      <c r="F3400" s="231" t="s">
        <v>3079</v>
      </c>
      <c r="G3400" s="219"/>
      <c r="H3400" s="232">
        <v>19.600000000000001</v>
      </c>
      <c r="I3400" s="224"/>
      <c r="J3400" s="219"/>
      <c r="K3400" s="219"/>
      <c r="L3400" s="225"/>
      <c r="M3400" s="226"/>
      <c r="N3400" s="227"/>
      <c r="O3400" s="227"/>
      <c r="P3400" s="227"/>
      <c r="Q3400" s="227"/>
      <c r="R3400" s="227"/>
      <c r="S3400" s="227"/>
      <c r="T3400" s="228"/>
      <c r="AT3400" s="229" t="s">
        <v>247</v>
      </c>
      <c r="AU3400" s="229" t="s">
        <v>81</v>
      </c>
      <c r="AV3400" s="13" t="s">
        <v>81</v>
      </c>
      <c r="AW3400" s="13" t="s">
        <v>37</v>
      </c>
      <c r="AX3400" s="13" t="s">
        <v>73</v>
      </c>
      <c r="AY3400" s="229" t="s">
        <v>238</v>
      </c>
    </row>
    <row r="3401" spans="2:65" s="13" customFormat="1" ht="13.5">
      <c r="B3401" s="218"/>
      <c r="C3401" s="219"/>
      <c r="D3401" s="220" t="s">
        <v>247</v>
      </c>
      <c r="E3401" s="219"/>
      <c r="F3401" s="222" t="s">
        <v>3080</v>
      </c>
      <c r="G3401" s="219"/>
      <c r="H3401" s="223">
        <v>323.22199999999998</v>
      </c>
      <c r="I3401" s="224"/>
      <c r="J3401" s="219"/>
      <c r="K3401" s="219"/>
      <c r="L3401" s="225"/>
      <c r="M3401" s="226"/>
      <c r="N3401" s="227"/>
      <c r="O3401" s="227"/>
      <c r="P3401" s="227"/>
      <c r="Q3401" s="227"/>
      <c r="R3401" s="227"/>
      <c r="S3401" s="227"/>
      <c r="T3401" s="228"/>
      <c r="AT3401" s="229" t="s">
        <v>247</v>
      </c>
      <c r="AU3401" s="229" t="s">
        <v>81</v>
      </c>
      <c r="AV3401" s="13" t="s">
        <v>81</v>
      </c>
      <c r="AW3401" s="13" t="s">
        <v>4</v>
      </c>
      <c r="AX3401" s="13" t="s">
        <v>22</v>
      </c>
      <c r="AY3401" s="229" t="s">
        <v>238</v>
      </c>
    </row>
    <row r="3402" spans="2:65" s="1" customFormat="1" ht="22.5" customHeight="1">
      <c r="B3402" s="35"/>
      <c r="C3402" s="233" t="s">
        <v>3081</v>
      </c>
      <c r="D3402" s="233" t="s">
        <v>478</v>
      </c>
      <c r="E3402" s="234" t="s">
        <v>3082</v>
      </c>
      <c r="F3402" s="235" t="s">
        <v>3083</v>
      </c>
      <c r="G3402" s="236" t="s">
        <v>517</v>
      </c>
      <c r="H3402" s="237">
        <v>215.14500000000001</v>
      </c>
      <c r="I3402" s="238"/>
      <c r="J3402" s="239">
        <f>ROUND(I3402*H3402,2)</f>
        <v>0</v>
      </c>
      <c r="K3402" s="235" t="s">
        <v>20</v>
      </c>
      <c r="L3402" s="240"/>
      <c r="M3402" s="241" t="s">
        <v>20</v>
      </c>
      <c r="N3402" s="242" t="s">
        <v>44</v>
      </c>
      <c r="O3402" s="36"/>
      <c r="P3402" s="203">
        <f>O3402*H3402</f>
        <v>0</v>
      </c>
      <c r="Q3402" s="203">
        <v>0</v>
      </c>
      <c r="R3402" s="203">
        <f>Q3402*H3402</f>
        <v>0</v>
      </c>
      <c r="S3402" s="203">
        <v>0</v>
      </c>
      <c r="T3402" s="204">
        <f>S3402*H3402</f>
        <v>0</v>
      </c>
      <c r="AR3402" s="18" t="s">
        <v>500</v>
      </c>
      <c r="AT3402" s="18" t="s">
        <v>478</v>
      </c>
      <c r="AU3402" s="18" t="s">
        <v>81</v>
      </c>
      <c r="AY3402" s="18" t="s">
        <v>238</v>
      </c>
      <c r="BE3402" s="205">
        <f>IF(N3402="základní",J3402,0)</f>
        <v>0</v>
      </c>
      <c r="BF3402" s="205">
        <f>IF(N3402="snížená",J3402,0)</f>
        <v>0</v>
      </c>
      <c r="BG3402" s="205">
        <f>IF(N3402="zákl. přenesená",J3402,0)</f>
        <v>0</v>
      </c>
      <c r="BH3402" s="205">
        <f>IF(N3402="sníž. přenesená",J3402,0)</f>
        <v>0</v>
      </c>
      <c r="BI3402" s="205">
        <f>IF(N3402="nulová",J3402,0)</f>
        <v>0</v>
      </c>
      <c r="BJ3402" s="18" t="s">
        <v>22</v>
      </c>
      <c r="BK3402" s="205">
        <f>ROUND(I3402*H3402,2)</f>
        <v>0</v>
      </c>
      <c r="BL3402" s="18" t="s">
        <v>372</v>
      </c>
      <c r="BM3402" s="18" t="s">
        <v>3084</v>
      </c>
    </row>
    <row r="3403" spans="2:65" s="12" customFormat="1" ht="13.5">
      <c r="B3403" s="206"/>
      <c r="C3403" s="207"/>
      <c r="D3403" s="208" t="s">
        <v>247</v>
      </c>
      <c r="E3403" s="209" t="s">
        <v>20</v>
      </c>
      <c r="F3403" s="210" t="s">
        <v>2938</v>
      </c>
      <c r="G3403" s="207"/>
      <c r="H3403" s="211" t="s">
        <v>20</v>
      </c>
      <c r="I3403" s="212"/>
      <c r="J3403" s="207"/>
      <c r="K3403" s="207"/>
      <c r="L3403" s="213"/>
      <c r="M3403" s="214"/>
      <c r="N3403" s="215"/>
      <c r="O3403" s="215"/>
      <c r="P3403" s="215"/>
      <c r="Q3403" s="215"/>
      <c r="R3403" s="215"/>
      <c r="S3403" s="215"/>
      <c r="T3403" s="216"/>
      <c r="AT3403" s="217" t="s">
        <v>247</v>
      </c>
      <c r="AU3403" s="217" t="s">
        <v>81</v>
      </c>
      <c r="AV3403" s="12" t="s">
        <v>22</v>
      </c>
      <c r="AW3403" s="12" t="s">
        <v>37</v>
      </c>
      <c r="AX3403" s="12" t="s">
        <v>73</v>
      </c>
      <c r="AY3403" s="217" t="s">
        <v>238</v>
      </c>
    </row>
    <row r="3404" spans="2:65" s="12" customFormat="1" ht="13.5">
      <c r="B3404" s="206"/>
      <c r="C3404" s="207"/>
      <c r="D3404" s="208" t="s">
        <v>247</v>
      </c>
      <c r="E3404" s="209" t="s">
        <v>20</v>
      </c>
      <c r="F3404" s="210" t="s">
        <v>249</v>
      </c>
      <c r="G3404" s="207"/>
      <c r="H3404" s="211" t="s">
        <v>20</v>
      </c>
      <c r="I3404" s="212"/>
      <c r="J3404" s="207"/>
      <c r="K3404" s="207"/>
      <c r="L3404" s="213"/>
      <c r="M3404" s="214"/>
      <c r="N3404" s="215"/>
      <c r="O3404" s="215"/>
      <c r="P3404" s="215"/>
      <c r="Q3404" s="215"/>
      <c r="R3404" s="215"/>
      <c r="S3404" s="215"/>
      <c r="T3404" s="216"/>
      <c r="AT3404" s="217" t="s">
        <v>247</v>
      </c>
      <c r="AU3404" s="217" t="s">
        <v>81</v>
      </c>
      <c r="AV3404" s="12" t="s">
        <v>22</v>
      </c>
      <c r="AW3404" s="12" t="s">
        <v>37</v>
      </c>
      <c r="AX3404" s="12" t="s">
        <v>73</v>
      </c>
      <c r="AY3404" s="217" t="s">
        <v>238</v>
      </c>
    </row>
    <row r="3405" spans="2:65" s="12" customFormat="1" ht="13.5">
      <c r="B3405" s="206"/>
      <c r="C3405" s="207"/>
      <c r="D3405" s="208" t="s">
        <v>247</v>
      </c>
      <c r="E3405" s="209" t="s">
        <v>20</v>
      </c>
      <c r="F3405" s="210" t="s">
        <v>2224</v>
      </c>
      <c r="G3405" s="207"/>
      <c r="H3405" s="211" t="s">
        <v>20</v>
      </c>
      <c r="I3405" s="212"/>
      <c r="J3405" s="207"/>
      <c r="K3405" s="207"/>
      <c r="L3405" s="213"/>
      <c r="M3405" s="214"/>
      <c r="N3405" s="215"/>
      <c r="O3405" s="215"/>
      <c r="P3405" s="215"/>
      <c r="Q3405" s="215"/>
      <c r="R3405" s="215"/>
      <c r="S3405" s="215"/>
      <c r="T3405" s="216"/>
      <c r="AT3405" s="217" t="s">
        <v>247</v>
      </c>
      <c r="AU3405" s="217" t="s">
        <v>81</v>
      </c>
      <c r="AV3405" s="12" t="s">
        <v>22</v>
      </c>
      <c r="AW3405" s="12" t="s">
        <v>37</v>
      </c>
      <c r="AX3405" s="12" t="s">
        <v>73</v>
      </c>
      <c r="AY3405" s="217" t="s">
        <v>238</v>
      </c>
    </row>
    <row r="3406" spans="2:65" s="12" customFormat="1" ht="13.5">
      <c r="B3406" s="206"/>
      <c r="C3406" s="207"/>
      <c r="D3406" s="208" t="s">
        <v>247</v>
      </c>
      <c r="E3406" s="209" t="s">
        <v>20</v>
      </c>
      <c r="F3406" s="210" t="s">
        <v>692</v>
      </c>
      <c r="G3406" s="207"/>
      <c r="H3406" s="211" t="s">
        <v>20</v>
      </c>
      <c r="I3406" s="212"/>
      <c r="J3406" s="207"/>
      <c r="K3406" s="207"/>
      <c r="L3406" s="213"/>
      <c r="M3406" s="214"/>
      <c r="N3406" s="215"/>
      <c r="O3406" s="215"/>
      <c r="P3406" s="215"/>
      <c r="Q3406" s="215"/>
      <c r="R3406" s="215"/>
      <c r="S3406" s="215"/>
      <c r="T3406" s="216"/>
      <c r="AT3406" s="217" t="s">
        <v>247</v>
      </c>
      <c r="AU3406" s="217" t="s">
        <v>81</v>
      </c>
      <c r="AV3406" s="12" t="s">
        <v>22</v>
      </c>
      <c r="AW3406" s="12" t="s">
        <v>37</v>
      </c>
      <c r="AX3406" s="12" t="s">
        <v>73</v>
      </c>
      <c r="AY3406" s="217" t="s">
        <v>238</v>
      </c>
    </row>
    <row r="3407" spans="2:65" s="13" customFormat="1" ht="13.5">
      <c r="B3407" s="218"/>
      <c r="C3407" s="219"/>
      <c r="D3407" s="208" t="s">
        <v>247</v>
      </c>
      <c r="E3407" s="230" t="s">
        <v>20</v>
      </c>
      <c r="F3407" s="231" t="s">
        <v>3085</v>
      </c>
      <c r="G3407" s="219"/>
      <c r="H3407" s="232">
        <v>17.25</v>
      </c>
      <c r="I3407" s="224"/>
      <c r="J3407" s="219"/>
      <c r="K3407" s="219"/>
      <c r="L3407" s="225"/>
      <c r="M3407" s="226"/>
      <c r="N3407" s="227"/>
      <c r="O3407" s="227"/>
      <c r="P3407" s="227"/>
      <c r="Q3407" s="227"/>
      <c r="R3407" s="227"/>
      <c r="S3407" s="227"/>
      <c r="T3407" s="228"/>
      <c r="AT3407" s="229" t="s">
        <v>247</v>
      </c>
      <c r="AU3407" s="229" t="s">
        <v>81</v>
      </c>
      <c r="AV3407" s="13" t="s">
        <v>81</v>
      </c>
      <c r="AW3407" s="13" t="s">
        <v>37</v>
      </c>
      <c r="AX3407" s="13" t="s">
        <v>73</v>
      </c>
      <c r="AY3407" s="229" t="s">
        <v>238</v>
      </c>
    </row>
    <row r="3408" spans="2:65" s="13" customFormat="1" ht="13.5">
      <c r="B3408" s="218"/>
      <c r="C3408" s="219"/>
      <c r="D3408" s="208" t="s">
        <v>247</v>
      </c>
      <c r="E3408" s="230" t="s">
        <v>20</v>
      </c>
      <c r="F3408" s="231" t="s">
        <v>3086</v>
      </c>
      <c r="G3408" s="219"/>
      <c r="H3408" s="232">
        <v>13.35</v>
      </c>
      <c r="I3408" s="224"/>
      <c r="J3408" s="219"/>
      <c r="K3408" s="219"/>
      <c r="L3408" s="225"/>
      <c r="M3408" s="226"/>
      <c r="N3408" s="227"/>
      <c r="O3408" s="227"/>
      <c r="P3408" s="227"/>
      <c r="Q3408" s="227"/>
      <c r="R3408" s="227"/>
      <c r="S3408" s="227"/>
      <c r="T3408" s="228"/>
      <c r="AT3408" s="229" t="s">
        <v>247</v>
      </c>
      <c r="AU3408" s="229" t="s">
        <v>81</v>
      </c>
      <c r="AV3408" s="13" t="s">
        <v>81</v>
      </c>
      <c r="AW3408" s="13" t="s">
        <v>37</v>
      </c>
      <c r="AX3408" s="13" t="s">
        <v>73</v>
      </c>
      <c r="AY3408" s="229" t="s">
        <v>238</v>
      </c>
    </row>
    <row r="3409" spans="2:51" s="13" customFormat="1" ht="13.5">
      <c r="B3409" s="218"/>
      <c r="C3409" s="219"/>
      <c r="D3409" s="208" t="s">
        <v>247</v>
      </c>
      <c r="E3409" s="230" t="s">
        <v>20</v>
      </c>
      <c r="F3409" s="231" t="s">
        <v>3087</v>
      </c>
      <c r="G3409" s="219"/>
      <c r="H3409" s="232">
        <v>16.05</v>
      </c>
      <c r="I3409" s="224"/>
      <c r="J3409" s="219"/>
      <c r="K3409" s="219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247</v>
      </c>
      <c r="AU3409" s="229" t="s">
        <v>81</v>
      </c>
      <c r="AV3409" s="13" t="s">
        <v>81</v>
      </c>
      <c r="AW3409" s="13" t="s">
        <v>37</v>
      </c>
      <c r="AX3409" s="13" t="s">
        <v>73</v>
      </c>
      <c r="AY3409" s="229" t="s">
        <v>238</v>
      </c>
    </row>
    <row r="3410" spans="2:51" s="13" customFormat="1" ht="13.5">
      <c r="B3410" s="218"/>
      <c r="C3410" s="219"/>
      <c r="D3410" s="208" t="s">
        <v>247</v>
      </c>
      <c r="E3410" s="230" t="s">
        <v>20</v>
      </c>
      <c r="F3410" s="231" t="s">
        <v>3088</v>
      </c>
      <c r="G3410" s="219"/>
      <c r="H3410" s="232">
        <v>14.3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51" s="13" customFormat="1" ht="13.5">
      <c r="B3411" s="218"/>
      <c r="C3411" s="219"/>
      <c r="D3411" s="208" t="s">
        <v>247</v>
      </c>
      <c r="E3411" s="230" t="s">
        <v>20</v>
      </c>
      <c r="F3411" s="231" t="s">
        <v>3089</v>
      </c>
      <c r="G3411" s="219"/>
      <c r="H3411" s="232">
        <v>14.15</v>
      </c>
      <c r="I3411" s="224"/>
      <c r="J3411" s="219"/>
      <c r="K3411" s="219"/>
      <c r="L3411" s="225"/>
      <c r="M3411" s="226"/>
      <c r="N3411" s="227"/>
      <c r="O3411" s="227"/>
      <c r="P3411" s="227"/>
      <c r="Q3411" s="227"/>
      <c r="R3411" s="227"/>
      <c r="S3411" s="227"/>
      <c r="T3411" s="228"/>
      <c r="AT3411" s="229" t="s">
        <v>247</v>
      </c>
      <c r="AU3411" s="229" t="s">
        <v>81</v>
      </c>
      <c r="AV3411" s="13" t="s">
        <v>81</v>
      </c>
      <c r="AW3411" s="13" t="s">
        <v>37</v>
      </c>
      <c r="AX3411" s="13" t="s">
        <v>73</v>
      </c>
      <c r="AY3411" s="229" t="s">
        <v>238</v>
      </c>
    </row>
    <row r="3412" spans="2:51" s="13" customFormat="1" ht="13.5">
      <c r="B3412" s="218"/>
      <c r="C3412" s="219"/>
      <c r="D3412" s="208" t="s">
        <v>247</v>
      </c>
      <c r="E3412" s="230" t="s">
        <v>20</v>
      </c>
      <c r="F3412" s="231" t="s">
        <v>3090</v>
      </c>
      <c r="G3412" s="219"/>
      <c r="H3412" s="232">
        <v>15.3</v>
      </c>
      <c r="I3412" s="224"/>
      <c r="J3412" s="219"/>
      <c r="K3412" s="219"/>
      <c r="L3412" s="225"/>
      <c r="M3412" s="226"/>
      <c r="N3412" s="227"/>
      <c r="O3412" s="227"/>
      <c r="P3412" s="227"/>
      <c r="Q3412" s="227"/>
      <c r="R3412" s="227"/>
      <c r="S3412" s="227"/>
      <c r="T3412" s="228"/>
      <c r="AT3412" s="229" t="s">
        <v>247</v>
      </c>
      <c r="AU3412" s="229" t="s">
        <v>81</v>
      </c>
      <c r="AV3412" s="13" t="s">
        <v>81</v>
      </c>
      <c r="AW3412" s="13" t="s">
        <v>37</v>
      </c>
      <c r="AX3412" s="13" t="s">
        <v>73</v>
      </c>
      <c r="AY3412" s="229" t="s">
        <v>238</v>
      </c>
    </row>
    <row r="3413" spans="2:51" s="13" customFormat="1" ht="13.5">
      <c r="B3413" s="218"/>
      <c r="C3413" s="219"/>
      <c r="D3413" s="208" t="s">
        <v>247</v>
      </c>
      <c r="E3413" s="230" t="s">
        <v>20</v>
      </c>
      <c r="F3413" s="231" t="s">
        <v>3091</v>
      </c>
      <c r="G3413" s="219"/>
      <c r="H3413" s="232">
        <v>15.45</v>
      </c>
      <c r="I3413" s="224"/>
      <c r="J3413" s="219"/>
      <c r="K3413" s="219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247</v>
      </c>
      <c r="AU3413" s="229" t="s">
        <v>81</v>
      </c>
      <c r="AV3413" s="13" t="s">
        <v>81</v>
      </c>
      <c r="AW3413" s="13" t="s">
        <v>37</v>
      </c>
      <c r="AX3413" s="13" t="s">
        <v>73</v>
      </c>
      <c r="AY3413" s="229" t="s">
        <v>238</v>
      </c>
    </row>
    <row r="3414" spans="2:51" s="13" customFormat="1" ht="13.5">
      <c r="B3414" s="218"/>
      <c r="C3414" s="219"/>
      <c r="D3414" s="208" t="s">
        <v>247</v>
      </c>
      <c r="E3414" s="230" t="s">
        <v>20</v>
      </c>
      <c r="F3414" s="231" t="s">
        <v>3092</v>
      </c>
      <c r="G3414" s="219"/>
      <c r="H3414" s="232">
        <v>11.5</v>
      </c>
      <c r="I3414" s="224"/>
      <c r="J3414" s="219"/>
      <c r="K3414" s="219"/>
      <c r="L3414" s="225"/>
      <c r="M3414" s="226"/>
      <c r="N3414" s="227"/>
      <c r="O3414" s="227"/>
      <c r="P3414" s="227"/>
      <c r="Q3414" s="227"/>
      <c r="R3414" s="227"/>
      <c r="S3414" s="227"/>
      <c r="T3414" s="228"/>
      <c r="AT3414" s="229" t="s">
        <v>247</v>
      </c>
      <c r="AU3414" s="229" t="s">
        <v>81</v>
      </c>
      <c r="AV3414" s="13" t="s">
        <v>81</v>
      </c>
      <c r="AW3414" s="13" t="s">
        <v>37</v>
      </c>
      <c r="AX3414" s="13" t="s">
        <v>73</v>
      </c>
      <c r="AY3414" s="229" t="s">
        <v>238</v>
      </c>
    </row>
    <row r="3415" spans="2:51" s="13" customFormat="1" ht="13.5">
      <c r="B3415" s="218"/>
      <c r="C3415" s="219"/>
      <c r="D3415" s="208" t="s">
        <v>247</v>
      </c>
      <c r="E3415" s="230" t="s">
        <v>20</v>
      </c>
      <c r="F3415" s="231" t="s">
        <v>3093</v>
      </c>
      <c r="G3415" s="219"/>
      <c r="H3415" s="232">
        <v>24.5</v>
      </c>
      <c r="I3415" s="224"/>
      <c r="J3415" s="219"/>
      <c r="K3415" s="219"/>
      <c r="L3415" s="225"/>
      <c r="M3415" s="226"/>
      <c r="N3415" s="227"/>
      <c r="O3415" s="227"/>
      <c r="P3415" s="227"/>
      <c r="Q3415" s="227"/>
      <c r="R3415" s="227"/>
      <c r="S3415" s="227"/>
      <c r="T3415" s="228"/>
      <c r="AT3415" s="229" t="s">
        <v>247</v>
      </c>
      <c r="AU3415" s="229" t="s">
        <v>81</v>
      </c>
      <c r="AV3415" s="13" t="s">
        <v>81</v>
      </c>
      <c r="AW3415" s="13" t="s">
        <v>37</v>
      </c>
      <c r="AX3415" s="13" t="s">
        <v>73</v>
      </c>
      <c r="AY3415" s="229" t="s">
        <v>238</v>
      </c>
    </row>
    <row r="3416" spans="2:51" s="12" customFormat="1" ht="13.5">
      <c r="B3416" s="206"/>
      <c r="C3416" s="207"/>
      <c r="D3416" s="208" t="s">
        <v>247</v>
      </c>
      <c r="E3416" s="209" t="s">
        <v>20</v>
      </c>
      <c r="F3416" s="210" t="s">
        <v>249</v>
      </c>
      <c r="G3416" s="207"/>
      <c r="H3416" s="211" t="s">
        <v>20</v>
      </c>
      <c r="I3416" s="212"/>
      <c r="J3416" s="207"/>
      <c r="K3416" s="207"/>
      <c r="L3416" s="213"/>
      <c r="M3416" s="214"/>
      <c r="N3416" s="215"/>
      <c r="O3416" s="215"/>
      <c r="P3416" s="215"/>
      <c r="Q3416" s="215"/>
      <c r="R3416" s="215"/>
      <c r="S3416" s="215"/>
      <c r="T3416" s="216"/>
      <c r="AT3416" s="217" t="s">
        <v>247</v>
      </c>
      <c r="AU3416" s="217" t="s">
        <v>81</v>
      </c>
      <c r="AV3416" s="12" t="s">
        <v>22</v>
      </c>
      <c r="AW3416" s="12" t="s">
        <v>37</v>
      </c>
      <c r="AX3416" s="12" t="s">
        <v>73</v>
      </c>
      <c r="AY3416" s="217" t="s">
        <v>238</v>
      </c>
    </row>
    <row r="3417" spans="2:51" s="12" customFormat="1" ht="13.5">
      <c r="B3417" s="206"/>
      <c r="C3417" s="207"/>
      <c r="D3417" s="208" t="s">
        <v>247</v>
      </c>
      <c r="E3417" s="209" t="s">
        <v>20</v>
      </c>
      <c r="F3417" s="210" t="s">
        <v>2234</v>
      </c>
      <c r="G3417" s="207"/>
      <c r="H3417" s="211" t="s">
        <v>20</v>
      </c>
      <c r="I3417" s="212"/>
      <c r="J3417" s="207"/>
      <c r="K3417" s="207"/>
      <c r="L3417" s="213"/>
      <c r="M3417" s="214"/>
      <c r="N3417" s="215"/>
      <c r="O3417" s="215"/>
      <c r="P3417" s="215"/>
      <c r="Q3417" s="215"/>
      <c r="R3417" s="215"/>
      <c r="S3417" s="215"/>
      <c r="T3417" s="216"/>
      <c r="AT3417" s="217" t="s">
        <v>247</v>
      </c>
      <c r="AU3417" s="217" t="s">
        <v>81</v>
      </c>
      <c r="AV3417" s="12" t="s">
        <v>22</v>
      </c>
      <c r="AW3417" s="12" t="s">
        <v>37</v>
      </c>
      <c r="AX3417" s="12" t="s">
        <v>73</v>
      </c>
      <c r="AY3417" s="217" t="s">
        <v>238</v>
      </c>
    </row>
    <row r="3418" spans="2:51" s="12" customFormat="1" ht="13.5">
      <c r="B3418" s="206"/>
      <c r="C3418" s="207"/>
      <c r="D3418" s="208" t="s">
        <v>247</v>
      </c>
      <c r="E3418" s="209" t="s">
        <v>20</v>
      </c>
      <c r="F3418" s="210" t="s">
        <v>692</v>
      </c>
      <c r="G3418" s="207"/>
      <c r="H3418" s="211" t="s">
        <v>20</v>
      </c>
      <c r="I3418" s="212"/>
      <c r="J3418" s="207"/>
      <c r="K3418" s="207"/>
      <c r="L3418" s="213"/>
      <c r="M3418" s="214"/>
      <c r="N3418" s="215"/>
      <c r="O3418" s="215"/>
      <c r="P3418" s="215"/>
      <c r="Q3418" s="215"/>
      <c r="R3418" s="215"/>
      <c r="S3418" s="215"/>
      <c r="T3418" s="216"/>
      <c r="AT3418" s="217" t="s">
        <v>247</v>
      </c>
      <c r="AU3418" s="217" t="s">
        <v>81</v>
      </c>
      <c r="AV3418" s="12" t="s">
        <v>22</v>
      </c>
      <c r="AW3418" s="12" t="s">
        <v>37</v>
      </c>
      <c r="AX3418" s="12" t="s">
        <v>73</v>
      </c>
      <c r="AY3418" s="217" t="s">
        <v>238</v>
      </c>
    </row>
    <row r="3419" spans="2:51" s="13" customFormat="1" ht="13.5">
      <c r="B3419" s="218"/>
      <c r="C3419" s="219"/>
      <c r="D3419" s="208" t="s">
        <v>247</v>
      </c>
      <c r="E3419" s="230" t="s">
        <v>20</v>
      </c>
      <c r="F3419" s="231" t="s">
        <v>3094</v>
      </c>
      <c r="G3419" s="219"/>
      <c r="H3419" s="232">
        <v>10.9</v>
      </c>
      <c r="I3419" s="224"/>
      <c r="J3419" s="219"/>
      <c r="K3419" s="219"/>
      <c r="L3419" s="225"/>
      <c r="M3419" s="226"/>
      <c r="N3419" s="227"/>
      <c r="O3419" s="227"/>
      <c r="P3419" s="227"/>
      <c r="Q3419" s="227"/>
      <c r="R3419" s="227"/>
      <c r="S3419" s="227"/>
      <c r="T3419" s="228"/>
      <c r="AT3419" s="229" t="s">
        <v>247</v>
      </c>
      <c r="AU3419" s="229" t="s">
        <v>81</v>
      </c>
      <c r="AV3419" s="13" t="s">
        <v>81</v>
      </c>
      <c r="AW3419" s="13" t="s">
        <v>37</v>
      </c>
      <c r="AX3419" s="13" t="s">
        <v>73</v>
      </c>
      <c r="AY3419" s="229" t="s">
        <v>238</v>
      </c>
    </row>
    <row r="3420" spans="2:51" s="13" customFormat="1" ht="13.5">
      <c r="B3420" s="218"/>
      <c r="C3420" s="219"/>
      <c r="D3420" s="208" t="s">
        <v>247</v>
      </c>
      <c r="E3420" s="230" t="s">
        <v>20</v>
      </c>
      <c r="F3420" s="231" t="s">
        <v>3095</v>
      </c>
      <c r="G3420" s="219"/>
      <c r="H3420" s="232">
        <v>6.4</v>
      </c>
      <c r="I3420" s="224"/>
      <c r="J3420" s="219"/>
      <c r="K3420" s="219"/>
      <c r="L3420" s="225"/>
      <c r="M3420" s="226"/>
      <c r="N3420" s="227"/>
      <c r="O3420" s="227"/>
      <c r="P3420" s="227"/>
      <c r="Q3420" s="227"/>
      <c r="R3420" s="227"/>
      <c r="S3420" s="227"/>
      <c r="T3420" s="228"/>
      <c r="AT3420" s="229" t="s">
        <v>247</v>
      </c>
      <c r="AU3420" s="229" t="s">
        <v>81</v>
      </c>
      <c r="AV3420" s="13" t="s">
        <v>81</v>
      </c>
      <c r="AW3420" s="13" t="s">
        <v>37</v>
      </c>
      <c r="AX3420" s="13" t="s">
        <v>73</v>
      </c>
      <c r="AY3420" s="229" t="s">
        <v>238</v>
      </c>
    </row>
    <row r="3421" spans="2:51" s="12" customFormat="1" ht="13.5">
      <c r="B3421" s="206"/>
      <c r="C3421" s="207"/>
      <c r="D3421" s="208" t="s">
        <v>247</v>
      </c>
      <c r="E3421" s="209" t="s">
        <v>20</v>
      </c>
      <c r="F3421" s="210" t="s">
        <v>249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51" s="12" customFormat="1" ht="13.5">
      <c r="B3422" s="206"/>
      <c r="C3422" s="207"/>
      <c r="D3422" s="208" t="s">
        <v>247</v>
      </c>
      <c r="E3422" s="209" t="s">
        <v>20</v>
      </c>
      <c r="F3422" s="210" t="s">
        <v>3096</v>
      </c>
      <c r="G3422" s="207"/>
      <c r="H3422" s="211" t="s">
        <v>20</v>
      </c>
      <c r="I3422" s="212"/>
      <c r="J3422" s="207"/>
      <c r="K3422" s="207"/>
      <c r="L3422" s="213"/>
      <c r="M3422" s="214"/>
      <c r="N3422" s="215"/>
      <c r="O3422" s="215"/>
      <c r="P3422" s="215"/>
      <c r="Q3422" s="215"/>
      <c r="R3422" s="215"/>
      <c r="S3422" s="215"/>
      <c r="T3422" s="216"/>
      <c r="AT3422" s="217" t="s">
        <v>247</v>
      </c>
      <c r="AU3422" s="217" t="s">
        <v>81</v>
      </c>
      <c r="AV3422" s="12" t="s">
        <v>22</v>
      </c>
      <c r="AW3422" s="12" t="s">
        <v>37</v>
      </c>
      <c r="AX3422" s="12" t="s">
        <v>73</v>
      </c>
      <c r="AY3422" s="217" t="s">
        <v>238</v>
      </c>
    </row>
    <row r="3423" spans="2:51" s="12" customFormat="1" ht="13.5">
      <c r="B3423" s="206"/>
      <c r="C3423" s="207"/>
      <c r="D3423" s="208" t="s">
        <v>247</v>
      </c>
      <c r="E3423" s="209" t="s">
        <v>20</v>
      </c>
      <c r="F3423" s="210" t="s">
        <v>692</v>
      </c>
      <c r="G3423" s="207"/>
      <c r="H3423" s="211" t="s">
        <v>20</v>
      </c>
      <c r="I3423" s="212"/>
      <c r="J3423" s="207"/>
      <c r="K3423" s="207"/>
      <c r="L3423" s="213"/>
      <c r="M3423" s="214"/>
      <c r="N3423" s="215"/>
      <c r="O3423" s="215"/>
      <c r="P3423" s="215"/>
      <c r="Q3423" s="215"/>
      <c r="R3423" s="215"/>
      <c r="S3423" s="215"/>
      <c r="T3423" s="216"/>
      <c r="AT3423" s="217" t="s">
        <v>247</v>
      </c>
      <c r="AU3423" s="217" t="s">
        <v>81</v>
      </c>
      <c r="AV3423" s="12" t="s">
        <v>22</v>
      </c>
      <c r="AW3423" s="12" t="s">
        <v>37</v>
      </c>
      <c r="AX3423" s="12" t="s">
        <v>73</v>
      </c>
      <c r="AY3423" s="217" t="s">
        <v>238</v>
      </c>
    </row>
    <row r="3424" spans="2:51" s="13" customFormat="1" ht="13.5">
      <c r="B3424" s="218"/>
      <c r="C3424" s="219"/>
      <c r="D3424" s="208" t="s">
        <v>247</v>
      </c>
      <c r="E3424" s="230" t="s">
        <v>20</v>
      </c>
      <c r="F3424" s="231" t="s">
        <v>3097</v>
      </c>
      <c r="G3424" s="219"/>
      <c r="H3424" s="232">
        <v>14.85</v>
      </c>
      <c r="I3424" s="224"/>
      <c r="J3424" s="219"/>
      <c r="K3424" s="219"/>
      <c r="L3424" s="225"/>
      <c r="M3424" s="226"/>
      <c r="N3424" s="227"/>
      <c r="O3424" s="227"/>
      <c r="P3424" s="227"/>
      <c r="Q3424" s="227"/>
      <c r="R3424" s="227"/>
      <c r="S3424" s="227"/>
      <c r="T3424" s="228"/>
      <c r="AT3424" s="229" t="s">
        <v>247</v>
      </c>
      <c r="AU3424" s="229" t="s">
        <v>81</v>
      </c>
      <c r="AV3424" s="13" t="s">
        <v>81</v>
      </c>
      <c r="AW3424" s="13" t="s">
        <v>37</v>
      </c>
      <c r="AX3424" s="13" t="s">
        <v>73</v>
      </c>
      <c r="AY3424" s="229" t="s">
        <v>238</v>
      </c>
    </row>
    <row r="3425" spans="2:65" s="13" customFormat="1" ht="13.5">
      <c r="B3425" s="218"/>
      <c r="C3425" s="219"/>
      <c r="D3425" s="208" t="s">
        <v>247</v>
      </c>
      <c r="E3425" s="230" t="s">
        <v>20</v>
      </c>
      <c r="F3425" s="231" t="s">
        <v>3098</v>
      </c>
      <c r="G3425" s="219"/>
      <c r="H3425" s="232">
        <v>15.45</v>
      </c>
      <c r="I3425" s="224"/>
      <c r="J3425" s="219"/>
      <c r="K3425" s="219"/>
      <c r="L3425" s="225"/>
      <c r="M3425" s="226"/>
      <c r="N3425" s="227"/>
      <c r="O3425" s="227"/>
      <c r="P3425" s="227"/>
      <c r="Q3425" s="227"/>
      <c r="R3425" s="227"/>
      <c r="S3425" s="227"/>
      <c r="T3425" s="228"/>
      <c r="AT3425" s="229" t="s">
        <v>247</v>
      </c>
      <c r="AU3425" s="229" t="s">
        <v>81</v>
      </c>
      <c r="AV3425" s="13" t="s">
        <v>81</v>
      </c>
      <c r="AW3425" s="13" t="s">
        <v>37</v>
      </c>
      <c r="AX3425" s="13" t="s">
        <v>73</v>
      </c>
      <c r="AY3425" s="229" t="s">
        <v>238</v>
      </c>
    </row>
    <row r="3426" spans="2:65" s="13" customFormat="1" ht="13.5">
      <c r="B3426" s="218"/>
      <c r="C3426" s="219"/>
      <c r="D3426" s="208" t="s">
        <v>247</v>
      </c>
      <c r="E3426" s="230" t="s">
        <v>20</v>
      </c>
      <c r="F3426" s="231" t="s">
        <v>3099</v>
      </c>
      <c r="G3426" s="219"/>
      <c r="H3426" s="232">
        <v>15.45</v>
      </c>
      <c r="I3426" s="224"/>
      <c r="J3426" s="219"/>
      <c r="K3426" s="219"/>
      <c r="L3426" s="225"/>
      <c r="M3426" s="226"/>
      <c r="N3426" s="227"/>
      <c r="O3426" s="227"/>
      <c r="P3426" s="227"/>
      <c r="Q3426" s="227"/>
      <c r="R3426" s="227"/>
      <c r="S3426" s="227"/>
      <c r="T3426" s="228"/>
      <c r="AT3426" s="229" t="s">
        <v>247</v>
      </c>
      <c r="AU3426" s="229" t="s">
        <v>81</v>
      </c>
      <c r="AV3426" s="13" t="s">
        <v>81</v>
      </c>
      <c r="AW3426" s="13" t="s">
        <v>37</v>
      </c>
      <c r="AX3426" s="13" t="s">
        <v>73</v>
      </c>
      <c r="AY3426" s="229" t="s">
        <v>238</v>
      </c>
    </row>
    <row r="3427" spans="2:65" s="13" customFormat="1" ht="13.5">
      <c r="B3427" s="218"/>
      <c r="C3427" s="219"/>
      <c r="D3427" s="220" t="s">
        <v>247</v>
      </c>
      <c r="E3427" s="219"/>
      <c r="F3427" s="222" t="s">
        <v>3100</v>
      </c>
      <c r="G3427" s="219"/>
      <c r="H3427" s="223">
        <v>215.14500000000001</v>
      </c>
      <c r="I3427" s="224"/>
      <c r="J3427" s="219"/>
      <c r="K3427" s="219"/>
      <c r="L3427" s="225"/>
      <c r="M3427" s="226"/>
      <c r="N3427" s="227"/>
      <c r="O3427" s="227"/>
      <c r="P3427" s="227"/>
      <c r="Q3427" s="227"/>
      <c r="R3427" s="227"/>
      <c r="S3427" s="227"/>
      <c r="T3427" s="228"/>
      <c r="AT3427" s="229" t="s">
        <v>247</v>
      </c>
      <c r="AU3427" s="229" t="s">
        <v>81</v>
      </c>
      <c r="AV3427" s="13" t="s">
        <v>81</v>
      </c>
      <c r="AW3427" s="13" t="s">
        <v>4</v>
      </c>
      <c r="AX3427" s="13" t="s">
        <v>22</v>
      </c>
      <c r="AY3427" s="229" t="s">
        <v>238</v>
      </c>
    </row>
    <row r="3428" spans="2:65" s="1" customFormat="1" ht="22.5" customHeight="1">
      <c r="B3428" s="35"/>
      <c r="C3428" s="233" t="s">
        <v>3101</v>
      </c>
      <c r="D3428" s="233" t="s">
        <v>478</v>
      </c>
      <c r="E3428" s="234" t="s">
        <v>3102</v>
      </c>
      <c r="F3428" s="235" t="s">
        <v>3103</v>
      </c>
      <c r="G3428" s="236" t="s">
        <v>517</v>
      </c>
      <c r="H3428" s="237">
        <v>413.553</v>
      </c>
      <c r="I3428" s="238"/>
      <c r="J3428" s="239">
        <f>ROUND(I3428*H3428,2)</f>
        <v>0</v>
      </c>
      <c r="K3428" s="235" t="s">
        <v>20</v>
      </c>
      <c r="L3428" s="240"/>
      <c r="M3428" s="241" t="s">
        <v>20</v>
      </c>
      <c r="N3428" s="242" t="s">
        <v>44</v>
      </c>
      <c r="O3428" s="36"/>
      <c r="P3428" s="203">
        <f>O3428*H3428</f>
        <v>0</v>
      </c>
      <c r="Q3428" s="203">
        <v>0</v>
      </c>
      <c r="R3428" s="203">
        <f>Q3428*H3428</f>
        <v>0</v>
      </c>
      <c r="S3428" s="203">
        <v>0</v>
      </c>
      <c r="T3428" s="204">
        <f>S3428*H3428</f>
        <v>0</v>
      </c>
      <c r="AR3428" s="18" t="s">
        <v>500</v>
      </c>
      <c r="AT3428" s="18" t="s">
        <v>478</v>
      </c>
      <c r="AU3428" s="18" t="s">
        <v>81</v>
      </c>
      <c r="AY3428" s="18" t="s">
        <v>238</v>
      </c>
      <c r="BE3428" s="205">
        <f>IF(N3428="základní",J3428,0)</f>
        <v>0</v>
      </c>
      <c r="BF3428" s="205">
        <f>IF(N3428="snížená",J3428,0)</f>
        <v>0</v>
      </c>
      <c r="BG3428" s="205">
        <f>IF(N3428="zákl. přenesená",J3428,0)</f>
        <v>0</v>
      </c>
      <c r="BH3428" s="205">
        <f>IF(N3428="sníž. přenesená",J3428,0)</f>
        <v>0</v>
      </c>
      <c r="BI3428" s="205">
        <f>IF(N3428="nulová",J3428,0)</f>
        <v>0</v>
      </c>
      <c r="BJ3428" s="18" t="s">
        <v>22</v>
      </c>
      <c r="BK3428" s="205">
        <f>ROUND(I3428*H3428,2)</f>
        <v>0</v>
      </c>
      <c r="BL3428" s="18" t="s">
        <v>372</v>
      </c>
      <c r="BM3428" s="18" t="s">
        <v>3104</v>
      </c>
    </row>
    <row r="3429" spans="2:65" s="12" customFormat="1" ht="13.5">
      <c r="B3429" s="206"/>
      <c r="C3429" s="207"/>
      <c r="D3429" s="208" t="s">
        <v>247</v>
      </c>
      <c r="E3429" s="209" t="s">
        <v>20</v>
      </c>
      <c r="F3429" s="210" t="s">
        <v>2938</v>
      </c>
      <c r="G3429" s="207"/>
      <c r="H3429" s="211" t="s">
        <v>20</v>
      </c>
      <c r="I3429" s="212"/>
      <c r="J3429" s="207"/>
      <c r="K3429" s="207"/>
      <c r="L3429" s="213"/>
      <c r="M3429" s="214"/>
      <c r="N3429" s="215"/>
      <c r="O3429" s="215"/>
      <c r="P3429" s="215"/>
      <c r="Q3429" s="215"/>
      <c r="R3429" s="215"/>
      <c r="S3429" s="215"/>
      <c r="T3429" s="216"/>
      <c r="AT3429" s="217" t="s">
        <v>247</v>
      </c>
      <c r="AU3429" s="217" t="s">
        <v>81</v>
      </c>
      <c r="AV3429" s="12" t="s">
        <v>22</v>
      </c>
      <c r="AW3429" s="12" t="s">
        <v>37</v>
      </c>
      <c r="AX3429" s="12" t="s">
        <v>73</v>
      </c>
      <c r="AY3429" s="217" t="s">
        <v>238</v>
      </c>
    </row>
    <row r="3430" spans="2:65" s="12" customFormat="1" ht="13.5">
      <c r="B3430" s="206"/>
      <c r="C3430" s="207"/>
      <c r="D3430" s="208" t="s">
        <v>247</v>
      </c>
      <c r="E3430" s="209" t="s">
        <v>20</v>
      </c>
      <c r="F3430" s="210" t="s">
        <v>249</v>
      </c>
      <c r="G3430" s="207"/>
      <c r="H3430" s="211" t="s">
        <v>20</v>
      </c>
      <c r="I3430" s="212"/>
      <c r="J3430" s="207"/>
      <c r="K3430" s="207"/>
      <c r="L3430" s="213"/>
      <c r="M3430" s="214"/>
      <c r="N3430" s="215"/>
      <c r="O3430" s="215"/>
      <c r="P3430" s="215"/>
      <c r="Q3430" s="215"/>
      <c r="R3430" s="215"/>
      <c r="S3430" s="215"/>
      <c r="T3430" s="216"/>
      <c r="AT3430" s="217" t="s">
        <v>247</v>
      </c>
      <c r="AU3430" s="217" t="s">
        <v>81</v>
      </c>
      <c r="AV3430" s="12" t="s">
        <v>22</v>
      </c>
      <c r="AW3430" s="12" t="s">
        <v>37</v>
      </c>
      <c r="AX3430" s="12" t="s">
        <v>73</v>
      </c>
      <c r="AY3430" s="217" t="s">
        <v>238</v>
      </c>
    </row>
    <row r="3431" spans="2:65" s="12" customFormat="1" ht="13.5">
      <c r="B3431" s="206"/>
      <c r="C3431" s="207"/>
      <c r="D3431" s="208" t="s">
        <v>247</v>
      </c>
      <c r="E3431" s="209" t="s">
        <v>20</v>
      </c>
      <c r="F3431" s="210" t="s">
        <v>3105</v>
      </c>
      <c r="G3431" s="207"/>
      <c r="H3431" s="211" t="s">
        <v>20</v>
      </c>
      <c r="I3431" s="212"/>
      <c r="J3431" s="207"/>
      <c r="K3431" s="207"/>
      <c r="L3431" s="213"/>
      <c r="M3431" s="214"/>
      <c r="N3431" s="215"/>
      <c r="O3431" s="215"/>
      <c r="P3431" s="215"/>
      <c r="Q3431" s="215"/>
      <c r="R3431" s="215"/>
      <c r="S3431" s="215"/>
      <c r="T3431" s="216"/>
      <c r="AT3431" s="217" t="s">
        <v>247</v>
      </c>
      <c r="AU3431" s="217" t="s">
        <v>81</v>
      </c>
      <c r="AV3431" s="12" t="s">
        <v>22</v>
      </c>
      <c r="AW3431" s="12" t="s">
        <v>37</v>
      </c>
      <c r="AX3431" s="12" t="s">
        <v>73</v>
      </c>
      <c r="AY3431" s="217" t="s">
        <v>238</v>
      </c>
    </row>
    <row r="3432" spans="2:65" s="12" customFormat="1" ht="13.5">
      <c r="B3432" s="206"/>
      <c r="C3432" s="207"/>
      <c r="D3432" s="208" t="s">
        <v>247</v>
      </c>
      <c r="E3432" s="209" t="s">
        <v>20</v>
      </c>
      <c r="F3432" s="210" t="s">
        <v>692</v>
      </c>
      <c r="G3432" s="207"/>
      <c r="H3432" s="211" t="s">
        <v>20</v>
      </c>
      <c r="I3432" s="212"/>
      <c r="J3432" s="207"/>
      <c r="K3432" s="207"/>
      <c r="L3432" s="213"/>
      <c r="M3432" s="214"/>
      <c r="N3432" s="215"/>
      <c r="O3432" s="215"/>
      <c r="P3432" s="215"/>
      <c r="Q3432" s="215"/>
      <c r="R3432" s="215"/>
      <c r="S3432" s="215"/>
      <c r="T3432" s="216"/>
      <c r="AT3432" s="217" t="s">
        <v>247</v>
      </c>
      <c r="AU3432" s="217" t="s">
        <v>81</v>
      </c>
      <c r="AV3432" s="12" t="s">
        <v>22</v>
      </c>
      <c r="AW3432" s="12" t="s">
        <v>37</v>
      </c>
      <c r="AX3432" s="12" t="s">
        <v>73</v>
      </c>
      <c r="AY3432" s="217" t="s">
        <v>238</v>
      </c>
    </row>
    <row r="3433" spans="2:65" s="13" customFormat="1" ht="13.5">
      <c r="B3433" s="218"/>
      <c r="C3433" s="219"/>
      <c r="D3433" s="208" t="s">
        <v>247</v>
      </c>
      <c r="E3433" s="230" t="s">
        <v>20</v>
      </c>
      <c r="F3433" s="231" t="s">
        <v>3106</v>
      </c>
      <c r="G3433" s="219"/>
      <c r="H3433" s="232">
        <v>18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65" s="13" customFormat="1" ht="13.5">
      <c r="B3434" s="218"/>
      <c r="C3434" s="219"/>
      <c r="D3434" s="208" t="s">
        <v>247</v>
      </c>
      <c r="E3434" s="230" t="s">
        <v>20</v>
      </c>
      <c r="F3434" s="231" t="s">
        <v>3107</v>
      </c>
      <c r="G3434" s="219"/>
      <c r="H3434" s="232">
        <v>5.36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65" s="13" customFormat="1" ht="13.5">
      <c r="B3435" s="218"/>
      <c r="C3435" s="219"/>
      <c r="D3435" s="208" t="s">
        <v>247</v>
      </c>
      <c r="E3435" s="230" t="s">
        <v>20</v>
      </c>
      <c r="F3435" s="231" t="s">
        <v>3108</v>
      </c>
      <c r="G3435" s="219"/>
      <c r="H3435" s="232">
        <v>20.5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65" s="13" customFormat="1" ht="13.5">
      <c r="B3436" s="218"/>
      <c r="C3436" s="219"/>
      <c r="D3436" s="208" t="s">
        <v>247</v>
      </c>
      <c r="E3436" s="230" t="s">
        <v>20</v>
      </c>
      <c r="F3436" s="231" t="s">
        <v>3109</v>
      </c>
      <c r="G3436" s="219"/>
      <c r="H3436" s="232">
        <v>10.199999999999999</v>
      </c>
      <c r="I3436" s="224"/>
      <c r="J3436" s="219"/>
      <c r="K3436" s="219"/>
      <c r="L3436" s="225"/>
      <c r="M3436" s="226"/>
      <c r="N3436" s="227"/>
      <c r="O3436" s="227"/>
      <c r="P3436" s="227"/>
      <c r="Q3436" s="227"/>
      <c r="R3436" s="227"/>
      <c r="S3436" s="227"/>
      <c r="T3436" s="228"/>
      <c r="AT3436" s="229" t="s">
        <v>247</v>
      </c>
      <c r="AU3436" s="229" t="s">
        <v>81</v>
      </c>
      <c r="AV3436" s="13" t="s">
        <v>81</v>
      </c>
      <c r="AW3436" s="13" t="s">
        <v>37</v>
      </c>
      <c r="AX3436" s="13" t="s">
        <v>73</v>
      </c>
      <c r="AY3436" s="229" t="s">
        <v>238</v>
      </c>
    </row>
    <row r="3437" spans="2:65" s="13" customFormat="1" ht="13.5">
      <c r="B3437" s="218"/>
      <c r="C3437" s="219"/>
      <c r="D3437" s="208" t="s">
        <v>247</v>
      </c>
      <c r="E3437" s="230" t="s">
        <v>20</v>
      </c>
      <c r="F3437" s="231" t="s">
        <v>3110</v>
      </c>
      <c r="G3437" s="219"/>
      <c r="H3437" s="232">
        <v>21.9</v>
      </c>
      <c r="I3437" s="224"/>
      <c r="J3437" s="219"/>
      <c r="K3437" s="219"/>
      <c r="L3437" s="225"/>
      <c r="M3437" s="226"/>
      <c r="N3437" s="227"/>
      <c r="O3437" s="227"/>
      <c r="P3437" s="227"/>
      <c r="Q3437" s="227"/>
      <c r="R3437" s="227"/>
      <c r="S3437" s="227"/>
      <c r="T3437" s="228"/>
      <c r="AT3437" s="229" t="s">
        <v>247</v>
      </c>
      <c r="AU3437" s="229" t="s">
        <v>81</v>
      </c>
      <c r="AV3437" s="13" t="s">
        <v>81</v>
      </c>
      <c r="AW3437" s="13" t="s">
        <v>37</v>
      </c>
      <c r="AX3437" s="13" t="s">
        <v>73</v>
      </c>
      <c r="AY3437" s="229" t="s">
        <v>238</v>
      </c>
    </row>
    <row r="3438" spans="2:65" s="13" customFormat="1" ht="13.5">
      <c r="B3438" s="218"/>
      <c r="C3438" s="219"/>
      <c r="D3438" s="208" t="s">
        <v>247</v>
      </c>
      <c r="E3438" s="230" t="s">
        <v>20</v>
      </c>
      <c r="F3438" s="231" t="s">
        <v>3111</v>
      </c>
      <c r="G3438" s="219"/>
      <c r="H3438" s="232">
        <v>18.649999999999999</v>
      </c>
      <c r="I3438" s="224"/>
      <c r="J3438" s="219"/>
      <c r="K3438" s="219"/>
      <c r="L3438" s="225"/>
      <c r="M3438" s="226"/>
      <c r="N3438" s="227"/>
      <c r="O3438" s="227"/>
      <c r="P3438" s="227"/>
      <c r="Q3438" s="227"/>
      <c r="R3438" s="227"/>
      <c r="S3438" s="227"/>
      <c r="T3438" s="228"/>
      <c r="AT3438" s="229" t="s">
        <v>247</v>
      </c>
      <c r="AU3438" s="229" t="s">
        <v>81</v>
      </c>
      <c r="AV3438" s="13" t="s">
        <v>81</v>
      </c>
      <c r="AW3438" s="13" t="s">
        <v>37</v>
      </c>
      <c r="AX3438" s="13" t="s">
        <v>73</v>
      </c>
      <c r="AY3438" s="229" t="s">
        <v>238</v>
      </c>
    </row>
    <row r="3439" spans="2:65" s="13" customFormat="1" ht="13.5">
      <c r="B3439" s="218"/>
      <c r="C3439" s="219"/>
      <c r="D3439" s="208" t="s">
        <v>247</v>
      </c>
      <c r="E3439" s="230" t="s">
        <v>20</v>
      </c>
      <c r="F3439" s="231" t="s">
        <v>3112</v>
      </c>
      <c r="G3439" s="219"/>
      <c r="H3439" s="232">
        <v>18.45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65" s="13" customFormat="1" ht="13.5">
      <c r="B3440" s="218"/>
      <c r="C3440" s="219"/>
      <c r="D3440" s="208" t="s">
        <v>247</v>
      </c>
      <c r="E3440" s="230" t="s">
        <v>20</v>
      </c>
      <c r="F3440" s="231" t="s">
        <v>3113</v>
      </c>
      <c r="G3440" s="219"/>
      <c r="H3440" s="232">
        <v>14.1</v>
      </c>
      <c r="I3440" s="224"/>
      <c r="J3440" s="219"/>
      <c r="K3440" s="219"/>
      <c r="L3440" s="225"/>
      <c r="M3440" s="226"/>
      <c r="N3440" s="227"/>
      <c r="O3440" s="227"/>
      <c r="P3440" s="227"/>
      <c r="Q3440" s="227"/>
      <c r="R3440" s="227"/>
      <c r="S3440" s="227"/>
      <c r="T3440" s="228"/>
      <c r="AT3440" s="229" t="s">
        <v>247</v>
      </c>
      <c r="AU3440" s="229" t="s">
        <v>81</v>
      </c>
      <c r="AV3440" s="13" t="s">
        <v>81</v>
      </c>
      <c r="AW3440" s="13" t="s">
        <v>37</v>
      </c>
      <c r="AX3440" s="13" t="s">
        <v>73</v>
      </c>
      <c r="AY3440" s="229" t="s">
        <v>238</v>
      </c>
    </row>
    <row r="3441" spans="2:65" s="13" customFormat="1" ht="13.5">
      <c r="B3441" s="218"/>
      <c r="C3441" s="219"/>
      <c r="D3441" s="208" t="s">
        <v>247</v>
      </c>
      <c r="E3441" s="230" t="s">
        <v>20</v>
      </c>
      <c r="F3441" s="231" t="s">
        <v>3114</v>
      </c>
      <c r="G3441" s="219"/>
      <c r="H3441" s="232">
        <v>20.350000000000001</v>
      </c>
      <c r="I3441" s="224"/>
      <c r="J3441" s="219"/>
      <c r="K3441" s="219"/>
      <c r="L3441" s="225"/>
      <c r="M3441" s="226"/>
      <c r="N3441" s="227"/>
      <c r="O3441" s="227"/>
      <c r="P3441" s="227"/>
      <c r="Q3441" s="227"/>
      <c r="R3441" s="227"/>
      <c r="S3441" s="227"/>
      <c r="T3441" s="228"/>
      <c r="AT3441" s="229" t="s">
        <v>247</v>
      </c>
      <c r="AU3441" s="229" t="s">
        <v>81</v>
      </c>
      <c r="AV3441" s="13" t="s">
        <v>81</v>
      </c>
      <c r="AW3441" s="13" t="s">
        <v>37</v>
      </c>
      <c r="AX3441" s="13" t="s">
        <v>73</v>
      </c>
      <c r="AY3441" s="229" t="s">
        <v>238</v>
      </c>
    </row>
    <row r="3442" spans="2:65" s="13" customFormat="1" ht="13.5">
      <c r="B3442" s="218"/>
      <c r="C3442" s="219"/>
      <c r="D3442" s="208" t="s">
        <v>247</v>
      </c>
      <c r="E3442" s="230" t="s">
        <v>20</v>
      </c>
      <c r="F3442" s="231" t="s">
        <v>3115</v>
      </c>
      <c r="G3442" s="219"/>
      <c r="H3442" s="232">
        <v>27.6</v>
      </c>
      <c r="I3442" s="224"/>
      <c r="J3442" s="219"/>
      <c r="K3442" s="219"/>
      <c r="L3442" s="225"/>
      <c r="M3442" s="226"/>
      <c r="N3442" s="227"/>
      <c r="O3442" s="227"/>
      <c r="P3442" s="227"/>
      <c r="Q3442" s="227"/>
      <c r="R3442" s="227"/>
      <c r="S3442" s="227"/>
      <c r="T3442" s="228"/>
      <c r="AT3442" s="229" t="s">
        <v>247</v>
      </c>
      <c r="AU3442" s="229" t="s">
        <v>81</v>
      </c>
      <c r="AV3442" s="13" t="s">
        <v>81</v>
      </c>
      <c r="AW3442" s="13" t="s">
        <v>37</v>
      </c>
      <c r="AX3442" s="13" t="s">
        <v>73</v>
      </c>
      <c r="AY3442" s="229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3116</v>
      </c>
      <c r="G3443" s="219"/>
      <c r="H3443" s="232">
        <v>55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3" customFormat="1" ht="13.5">
      <c r="B3444" s="218"/>
      <c r="C3444" s="219"/>
      <c r="D3444" s="208" t="s">
        <v>247</v>
      </c>
      <c r="E3444" s="230" t="s">
        <v>20</v>
      </c>
      <c r="F3444" s="231" t="s">
        <v>3117</v>
      </c>
      <c r="G3444" s="219"/>
      <c r="H3444" s="232">
        <v>64.599999999999994</v>
      </c>
      <c r="I3444" s="224"/>
      <c r="J3444" s="219"/>
      <c r="K3444" s="219"/>
      <c r="L3444" s="225"/>
      <c r="M3444" s="226"/>
      <c r="N3444" s="227"/>
      <c r="O3444" s="227"/>
      <c r="P3444" s="227"/>
      <c r="Q3444" s="227"/>
      <c r="R3444" s="227"/>
      <c r="S3444" s="227"/>
      <c r="T3444" s="228"/>
      <c r="AT3444" s="229" t="s">
        <v>247</v>
      </c>
      <c r="AU3444" s="229" t="s">
        <v>81</v>
      </c>
      <c r="AV3444" s="13" t="s">
        <v>81</v>
      </c>
      <c r="AW3444" s="13" t="s">
        <v>37</v>
      </c>
      <c r="AX3444" s="13" t="s">
        <v>73</v>
      </c>
      <c r="AY3444" s="229" t="s">
        <v>238</v>
      </c>
    </row>
    <row r="3445" spans="2:65" s="13" customFormat="1" ht="13.5">
      <c r="B3445" s="218"/>
      <c r="C3445" s="219"/>
      <c r="D3445" s="208" t="s">
        <v>247</v>
      </c>
      <c r="E3445" s="230" t="s">
        <v>20</v>
      </c>
      <c r="F3445" s="231" t="s">
        <v>3118</v>
      </c>
      <c r="G3445" s="219"/>
      <c r="H3445" s="232">
        <v>16.399999999999999</v>
      </c>
      <c r="I3445" s="224"/>
      <c r="J3445" s="219"/>
      <c r="K3445" s="219"/>
      <c r="L3445" s="225"/>
      <c r="M3445" s="226"/>
      <c r="N3445" s="227"/>
      <c r="O3445" s="227"/>
      <c r="P3445" s="227"/>
      <c r="Q3445" s="227"/>
      <c r="R3445" s="227"/>
      <c r="S3445" s="227"/>
      <c r="T3445" s="228"/>
      <c r="AT3445" s="229" t="s">
        <v>247</v>
      </c>
      <c r="AU3445" s="229" t="s">
        <v>81</v>
      </c>
      <c r="AV3445" s="13" t="s">
        <v>81</v>
      </c>
      <c r="AW3445" s="13" t="s">
        <v>37</v>
      </c>
      <c r="AX3445" s="13" t="s">
        <v>73</v>
      </c>
      <c r="AY3445" s="229" t="s">
        <v>238</v>
      </c>
    </row>
    <row r="3446" spans="2:65" s="12" customFormat="1" ht="13.5">
      <c r="B3446" s="206"/>
      <c r="C3446" s="207"/>
      <c r="D3446" s="208" t="s">
        <v>247</v>
      </c>
      <c r="E3446" s="209" t="s">
        <v>20</v>
      </c>
      <c r="F3446" s="210" t="s">
        <v>249</v>
      </c>
      <c r="G3446" s="207"/>
      <c r="H3446" s="211" t="s">
        <v>20</v>
      </c>
      <c r="I3446" s="212"/>
      <c r="J3446" s="207"/>
      <c r="K3446" s="207"/>
      <c r="L3446" s="213"/>
      <c r="M3446" s="214"/>
      <c r="N3446" s="215"/>
      <c r="O3446" s="215"/>
      <c r="P3446" s="215"/>
      <c r="Q3446" s="215"/>
      <c r="R3446" s="215"/>
      <c r="S3446" s="215"/>
      <c r="T3446" s="216"/>
      <c r="AT3446" s="217" t="s">
        <v>247</v>
      </c>
      <c r="AU3446" s="217" t="s">
        <v>81</v>
      </c>
      <c r="AV3446" s="12" t="s">
        <v>22</v>
      </c>
      <c r="AW3446" s="12" t="s">
        <v>37</v>
      </c>
      <c r="AX3446" s="12" t="s">
        <v>73</v>
      </c>
      <c r="AY3446" s="217" t="s">
        <v>238</v>
      </c>
    </row>
    <row r="3447" spans="2:65" s="12" customFormat="1" ht="13.5">
      <c r="B3447" s="206"/>
      <c r="C3447" s="207"/>
      <c r="D3447" s="208" t="s">
        <v>247</v>
      </c>
      <c r="E3447" s="209" t="s">
        <v>20</v>
      </c>
      <c r="F3447" s="210" t="s">
        <v>2221</v>
      </c>
      <c r="G3447" s="207"/>
      <c r="H3447" s="211" t="s">
        <v>20</v>
      </c>
      <c r="I3447" s="212"/>
      <c r="J3447" s="207"/>
      <c r="K3447" s="207"/>
      <c r="L3447" s="213"/>
      <c r="M3447" s="214"/>
      <c r="N3447" s="215"/>
      <c r="O3447" s="215"/>
      <c r="P3447" s="215"/>
      <c r="Q3447" s="215"/>
      <c r="R3447" s="215"/>
      <c r="S3447" s="215"/>
      <c r="T3447" s="216"/>
      <c r="AT3447" s="217" t="s">
        <v>247</v>
      </c>
      <c r="AU3447" s="217" t="s">
        <v>81</v>
      </c>
      <c r="AV3447" s="12" t="s">
        <v>22</v>
      </c>
      <c r="AW3447" s="12" t="s">
        <v>37</v>
      </c>
      <c r="AX3447" s="12" t="s">
        <v>73</v>
      </c>
      <c r="AY3447" s="217" t="s">
        <v>238</v>
      </c>
    </row>
    <row r="3448" spans="2:65" s="12" customFormat="1" ht="13.5">
      <c r="B3448" s="206"/>
      <c r="C3448" s="207"/>
      <c r="D3448" s="208" t="s">
        <v>247</v>
      </c>
      <c r="E3448" s="209" t="s">
        <v>20</v>
      </c>
      <c r="F3448" s="210" t="s">
        <v>692</v>
      </c>
      <c r="G3448" s="207"/>
      <c r="H3448" s="211" t="s">
        <v>20</v>
      </c>
      <c r="I3448" s="212"/>
      <c r="J3448" s="207"/>
      <c r="K3448" s="207"/>
      <c r="L3448" s="213"/>
      <c r="M3448" s="214"/>
      <c r="N3448" s="215"/>
      <c r="O3448" s="215"/>
      <c r="P3448" s="215"/>
      <c r="Q3448" s="215"/>
      <c r="R3448" s="215"/>
      <c r="S3448" s="215"/>
      <c r="T3448" s="216"/>
      <c r="AT3448" s="217" t="s">
        <v>247</v>
      </c>
      <c r="AU3448" s="217" t="s">
        <v>81</v>
      </c>
      <c r="AV3448" s="12" t="s">
        <v>22</v>
      </c>
      <c r="AW3448" s="12" t="s">
        <v>37</v>
      </c>
      <c r="AX3448" s="12" t="s">
        <v>73</v>
      </c>
      <c r="AY3448" s="217" t="s">
        <v>238</v>
      </c>
    </row>
    <row r="3449" spans="2:65" s="13" customFormat="1" ht="13.5">
      <c r="B3449" s="218"/>
      <c r="C3449" s="219"/>
      <c r="D3449" s="208" t="s">
        <v>247</v>
      </c>
      <c r="E3449" s="230" t="s">
        <v>20</v>
      </c>
      <c r="F3449" s="231" t="s">
        <v>3119</v>
      </c>
      <c r="G3449" s="219"/>
      <c r="H3449" s="232">
        <v>59.8</v>
      </c>
      <c r="I3449" s="224"/>
      <c r="J3449" s="219"/>
      <c r="K3449" s="219"/>
      <c r="L3449" s="225"/>
      <c r="M3449" s="226"/>
      <c r="N3449" s="227"/>
      <c r="O3449" s="227"/>
      <c r="P3449" s="227"/>
      <c r="Q3449" s="227"/>
      <c r="R3449" s="227"/>
      <c r="S3449" s="227"/>
      <c r="T3449" s="228"/>
      <c r="AT3449" s="229" t="s">
        <v>247</v>
      </c>
      <c r="AU3449" s="229" t="s">
        <v>81</v>
      </c>
      <c r="AV3449" s="13" t="s">
        <v>81</v>
      </c>
      <c r="AW3449" s="13" t="s">
        <v>37</v>
      </c>
      <c r="AX3449" s="13" t="s">
        <v>73</v>
      </c>
      <c r="AY3449" s="229" t="s">
        <v>238</v>
      </c>
    </row>
    <row r="3450" spans="2:65" s="13" customFormat="1" ht="13.5">
      <c r="B3450" s="218"/>
      <c r="C3450" s="219"/>
      <c r="D3450" s="208" t="s">
        <v>247</v>
      </c>
      <c r="E3450" s="230" t="s">
        <v>20</v>
      </c>
      <c r="F3450" s="231" t="s">
        <v>3120</v>
      </c>
      <c r="G3450" s="219"/>
      <c r="H3450" s="232">
        <v>22.95</v>
      </c>
      <c r="I3450" s="224"/>
      <c r="J3450" s="219"/>
      <c r="K3450" s="219"/>
      <c r="L3450" s="225"/>
      <c r="M3450" s="226"/>
      <c r="N3450" s="227"/>
      <c r="O3450" s="227"/>
      <c r="P3450" s="227"/>
      <c r="Q3450" s="227"/>
      <c r="R3450" s="227"/>
      <c r="S3450" s="227"/>
      <c r="T3450" s="228"/>
      <c r="AT3450" s="229" t="s">
        <v>247</v>
      </c>
      <c r="AU3450" s="229" t="s">
        <v>81</v>
      </c>
      <c r="AV3450" s="13" t="s">
        <v>81</v>
      </c>
      <c r="AW3450" s="13" t="s">
        <v>37</v>
      </c>
      <c r="AX3450" s="13" t="s">
        <v>73</v>
      </c>
      <c r="AY3450" s="229" t="s">
        <v>238</v>
      </c>
    </row>
    <row r="3451" spans="2:65" s="13" customFormat="1" ht="13.5">
      <c r="B3451" s="218"/>
      <c r="C3451" s="219"/>
      <c r="D3451" s="220" t="s">
        <v>247</v>
      </c>
      <c r="E3451" s="219"/>
      <c r="F3451" s="222" t="s">
        <v>3121</v>
      </c>
      <c r="G3451" s="219"/>
      <c r="H3451" s="223">
        <v>413.553</v>
      </c>
      <c r="I3451" s="224"/>
      <c r="J3451" s="219"/>
      <c r="K3451" s="219"/>
      <c r="L3451" s="225"/>
      <c r="M3451" s="226"/>
      <c r="N3451" s="227"/>
      <c r="O3451" s="227"/>
      <c r="P3451" s="227"/>
      <c r="Q3451" s="227"/>
      <c r="R3451" s="227"/>
      <c r="S3451" s="227"/>
      <c r="T3451" s="228"/>
      <c r="AT3451" s="229" t="s">
        <v>247</v>
      </c>
      <c r="AU3451" s="229" t="s">
        <v>81</v>
      </c>
      <c r="AV3451" s="13" t="s">
        <v>81</v>
      </c>
      <c r="AW3451" s="13" t="s">
        <v>4</v>
      </c>
      <c r="AX3451" s="13" t="s">
        <v>22</v>
      </c>
      <c r="AY3451" s="229" t="s">
        <v>238</v>
      </c>
    </row>
    <row r="3452" spans="2:65" s="1" customFormat="1" ht="22.5" customHeight="1">
      <c r="B3452" s="35"/>
      <c r="C3452" s="194" t="s">
        <v>3122</v>
      </c>
      <c r="D3452" s="194" t="s">
        <v>240</v>
      </c>
      <c r="E3452" s="195" t="s">
        <v>3123</v>
      </c>
      <c r="F3452" s="196" t="s">
        <v>3124</v>
      </c>
      <c r="G3452" s="197" t="s">
        <v>375</v>
      </c>
      <c r="H3452" s="198">
        <v>2813.7719999999999</v>
      </c>
      <c r="I3452" s="199"/>
      <c r="J3452" s="200">
        <f>ROUND(I3452*H3452,2)</f>
        <v>0</v>
      </c>
      <c r="K3452" s="196" t="s">
        <v>244</v>
      </c>
      <c r="L3452" s="55"/>
      <c r="M3452" s="201" t="s">
        <v>20</v>
      </c>
      <c r="N3452" s="202" t="s">
        <v>44</v>
      </c>
      <c r="O3452" s="36"/>
      <c r="P3452" s="203">
        <f>O3452*H3452</f>
        <v>0</v>
      </c>
      <c r="Q3452" s="203">
        <v>0</v>
      </c>
      <c r="R3452" s="203">
        <f>Q3452*H3452</f>
        <v>0</v>
      </c>
      <c r="S3452" s="203">
        <v>0</v>
      </c>
      <c r="T3452" s="204">
        <f>S3452*H3452</f>
        <v>0</v>
      </c>
      <c r="AR3452" s="18" t="s">
        <v>372</v>
      </c>
      <c r="AT3452" s="18" t="s">
        <v>240</v>
      </c>
      <c r="AU3452" s="18" t="s">
        <v>81</v>
      </c>
      <c r="AY3452" s="18" t="s">
        <v>238</v>
      </c>
      <c r="BE3452" s="205">
        <f>IF(N3452="základní",J3452,0)</f>
        <v>0</v>
      </c>
      <c r="BF3452" s="205">
        <f>IF(N3452="snížená",J3452,0)</f>
        <v>0</v>
      </c>
      <c r="BG3452" s="205">
        <f>IF(N3452="zákl. přenesená",J3452,0)</f>
        <v>0</v>
      </c>
      <c r="BH3452" s="205">
        <f>IF(N3452="sníž. přenesená",J3452,0)</f>
        <v>0</v>
      </c>
      <c r="BI3452" s="205">
        <f>IF(N3452="nulová",J3452,0)</f>
        <v>0</v>
      </c>
      <c r="BJ3452" s="18" t="s">
        <v>22</v>
      </c>
      <c r="BK3452" s="205">
        <f>ROUND(I3452*H3452,2)</f>
        <v>0</v>
      </c>
      <c r="BL3452" s="18" t="s">
        <v>372</v>
      </c>
      <c r="BM3452" s="18" t="s">
        <v>3125</v>
      </c>
    </row>
    <row r="3453" spans="2:65" s="1" customFormat="1" ht="22.5" customHeight="1">
      <c r="B3453" s="35"/>
      <c r="C3453" s="233" t="s">
        <v>3126</v>
      </c>
      <c r="D3453" s="233" t="s">
        <v>478</v>
      </c>
      <c r="E3453" s="234" t="s">
        <v>3127</v>
      </c>
      <c r="F3453" s="235" t="s">
        <v>3128</v>
      </c>
      <c r="G3453" s="236" t="s">
        <v>375</v>
      </c>
      <c r="H3453" s="237">
        <v>3095.1489999999999</v>
      </c>
      <c r="I3453" s="238"/>
      <c r="J3453" s="239">
        <f>ROUND(I3453*H3453,2)</f>
        <v>0</v>
      </c>
      <c r="K3453" s="235" t="s">
        <v>244</v>
      </c>
      <c r="L3453" s="240"/>
      <c r="M3453" s="241" t="s">
        <v>20</v>
      </c>
      <c r="N3453" s="242" t="s">
        <v>44</v>
      </c>
      <c r="O3453" s="36"/>
      <c r="P3453" s="203">
        <f>O3453*H3453</f>
        <v>0</v>
      </c>
      <c r="Q3453" s="203">
        <v>1.1E-4</v>
      </c>
      <c r="R3453" s="203">
        <f>Q3453*H3453</f>
        <v>0.34046639000000001</v>
      </c>
      <c r="S3453" s="203">
        <v>0</v>
      </c>
      <c r="T3453" s="204">
        <f>S3453*H3453</f>
        <v>0</v>
      </c>
      <c r="AR3453" s="18" t="s">
        <v>500</v>
      </c>
      <c r="AT3453" s="18" t="s">
        <v>478</v>
      </c>
      <c r="AU3453" s="18" t="s">
        <v>81</v>
      </c>
      <c r="AY3453" s="18" t="s">
        <v>238</v>
      </c>
      <c r="BE3453" s="205">
        <f>IF(N3453="základní",J3453,0)</f>
        <v>0</v>
      </c>
      <c r="BF3453" s="205">
        <f>IF(N3453="snížená",J3453,0)</f>
        <v>0</v>
      </c>
      <c r="BG3453" s="205">
        <f>IF(N3453="zákl. přenesená",J3453,0)</f>
        <v>0</v>
      </c>
      <c r="BH3453" s="205">
        <f>IF(N3453="sníž. přenesená",J3453,0)</f>
        <v>0</v>
      </c>
      <c r="BI3453" s="205">
        <f>IF(N3453="nulová",J3453,0)</f>
        <v>0</v>
      </c>
      <c r="BJ3453" s="18" t="s">
        <v>22</v>
      </c>
      <c r="BK3453" s="205">
        <f>ROUND(I3453*H3453,2)</f>
        <v>0</v>
      </c>
      <c r="BL3453" s="18" t="s">
        <v>372</v>
      </c>
      <c r="BM3453" s="18" t="s">
        <v>3129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3130</v>
      </c>
      <c r="G3454" s="219"/>
      <c r="H3454" s="232">
        <v>2517.5349999999999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3131</v>
      </c>
      <c r="G3455" s="219"/>
      <c r="H3455" s="232">
        <v>17.483000000000001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3132</v>
      </c>
      <c r="G3456" s="219"/>
      <c r="H3456" s="232">
        <v>29.594999999999999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3133</v>
      </c>
      <c r="G3457" s="219"/>
      <c r="H3457" s="232">
        <v>97.706000000000003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3134</v>
      </c>
      <c r="G3458" s="219"/>
      <c r="H3458" s="232">
        <v>64.644000000000005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08" t="s">
        <v>247</v>
      </c>
      <c r="E3459" s="230" t="s">
        <v>20</v>
      </c>
      <c r="F3459" s="231" t="s">
        <v>3135</v>
      </c>
      <c r="G3459" s="219"/>
      <c r="H3459" s="232">
        <v>4.0979999999999999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37</v>
      </c>
      <c r="AX3459" s="13" t="s">
        <v>73</v>
      </c>
      <c r="AY3459" s="229" t="s">
        <v>238</v>
      </c>
    </row>
    <row r="3460" spans="2:65" s="13" customFormat="1" ht="13.5">
      <c r="B3460" s="218"/>
      <c r="C3460" s="219"/>
      <c r="D3460" s="208" t="s">
        <v>247</v>
      </c>
      <c r="E3460" s="230" t="s">
        <v>20</v>
      </c>
      <c r="F3460" s="231" t="s">
        <v>3136</v>
      </c>
      <c r="G3460" s="219"/>
      <c r="H3460" s="232">
        <v>82.710999999999999</v>
      </c>
      <c r="I3460" s="224"/>
      <c r="J3460" s="219"/>
      <c r="K3460" s="219"/>
      <c r="L3460" s="225"/>
      <c r="M3460" s="226"/>
      <c r="N3460" s="227"/>
      <c r="O3460" s="227"/>
      <c r="P3460" s="227"/>
      <c r="Q3460" s="227"/>
      <c r="R3460" s="227"/>
      <c r="S3460" s="227"/>
      <c r="T3460" s="228"/>
      <c r="AT3460" s="229" t="s">
        <v>247</v>
      </c>
      <c r="AU3460" s="229" t="s">
        <v>81</v>
      </c>
      <c r="AV3460" s="13" t="s">
        <v>81</v>
      </c>
      <c r="AW3460" s="13" t="s">
        <v>37</v>
      </c>
      <c r="AX3460" s="13" t="s">
        <v>73</v>
      </c>
      <c r="AY3460" s="229" t="s">
        <v>238</v>
      </c>
    </row>
    <row r="3461" spans="2:65" s="13" customFormat="1" ht="13.5">
      <c r="B3461" s="218"/>
      <c r="C3461" s="219"/>
      <c r="D3461" s="220" t="s">
        <v>247</v>
      </c>
      <c r="E3461" s="219"/>
      <c r="F3461" s="222" t="s">
        <v>3137</v>
      </c>
      <c r="G3461" s="219"/>
      <c r="H3461" s="223">
        <v>3095.1489999999999</v>
      </c>
      <c r="I3461" s="224"/>
      <c r="J3461" s="219"/>
      <c r="K3461" s="219"/>
      <c r="L3461" s="225"/>
      <c r="M3461" s="226"/>
      <c r="N3461" s="227"/>
      <c r="O3461" s="227"/>
      <c r="P3461" s="227"/>
      <c r="Q3461" s="227"/>
      <c r="R3461" s="227"/>
      <c r="S3461" s="227"/>
      <c r="T3461" s="228"/>
      <c r="AT3461" s="229" t="s">
        <v>247</v>
      </c>
      <c r="AU3461" s="229" t="s">
        <v>81</v>
      </c>
      <c r="AV3461" s="13" t="s">
        <v>81</v>
      </c>
      <c r="AW3461" s="13" t="s">
        <v>4</v>
      </c>
      <c r="AX3461" s="13" t="s">
        <v>22</v>
      </c>
      <c r="AY3461" s="229" t="s">
        <v>238</v>
      </c>
    </row>
    <row r="3462" spans="2:65" s="1" customFormat="1" ht="22.5" customHeight="1">
      <c r="B3462" s="35"/>
      <c r="C3462" s="194" t="s">
        <v>3138</v>
      </c>
      <c r="D3462" s="194" t="s">
        <v>240</v>
      </c>
      <c r="E3462" s="195" t="s">
        <v>3139</v>
      </c>
      <c r="F3462" s="196" t="s">
        <v>3140</v>
      </c>
      <c r="G3462" s="197" t="s">
        <v>375</v>
      </c>
      <c r="H3462" s="198">
        <v>480.517</v>
      </c>
      <c r="I3462" s="199"/>
      <c r="J3462" s="200">
        <f>ROUND(I3462*H3462,2)</f>
        <v>0</v>
      </c>
      <c r="K3462" s="196" t="s">
        <v>244</v>
      </c>
      <c r="L3462" s="55"/>
      <c r="M3462" s="201" t="s">
        <v>20</v>
      </c>
      <c r="N3462" s="202" t="s">
        <v>44</v>
      </c>
      <c r="O3462" s="36"/>
      <c r="P3462" s="203">
        <f>O3462*H3462</f>
        <v>0</v>
      </c>
      <c r="Q3462" s="203">
        <v>6.0000000000000001E-3</v>
      </c>
      <c r="R3462" s="203">
        <f>Q3462*H3462</f>
        <v>2.8831020000000001</v>
      </c>
      <c r="S3462" s="203">
        <v>0</v>
      </c>
      <c r="T3462" s="204">
        <f>S3462*H3462</f>
        <v>0</v>
      </c>
      <c r="AR3462" s="18" t="s">
        <v>372</v>
      </c>
      <c r="AT3462" s="18" t="s">
        <v>240</v>
      </c>
      <c r="AU3462" s="18" t="s">
        <v>81</v>
      </c>
      <c r="AY3462" s="18" t="s">
        <v>238</v>
      </c>
      <c r="BE3462" s="205">
        <f>IF(N3462="základní",J3462,0)</f>
        <v>0</v>
      </c>
      <c r="BF3462" s="205">
        <f>IF(N3462="snížená",J3462,0)</f>
        <v>0</v>
      </c>
      <c r="BG3462" s="205">
        <f>IF(N3462="zákl. přenesená",J3462,0)</f>
        <v>0</v>
      </c>
      <c r="BH3462" s="205">
        <f>IF(N3462="sníž. přenesená",J3462,0)</f>
        <v>0</v>
      </c>
      <c r="BI3462" s="205">
        <f>IF(N3462="nulová",J3462,0)</f>
        <v>0</v>
      </c>
      <c r="BJ3462" s="18" t="s">
        <v>22</v>
      </c>
      <c r="BK3462" s="205">
        <f>ROUND(I3462*H3462,2)</f>
        <v>0</v>
      </c>
      <c r="BL3462" s="18" t="s">
        <v>372</v>
      </c>
      <c r="BM3462" s="18" t="s">
        <v>3141</v>
      </c>
    </row>
    <row r="3463" spans="2:65" s="12" customFormat="1" ht="27">
      <c r="B3463" s="206"/>
      <c r="C3463" s="207"/>
      <c r="D3463" s="208" t="s">
        <v>247</v>
      </c>
      <c r="E3463" s="209" t="s">
        <v>20</v>
      </c>
      <c r="F3463" s="210" t="s">
        <v>3142</v>
      </c>
      <c r="G3463" s="207"/>
      <c r="H3463" s="211" t="s">
        <v>20</v>
      </c>
      <c r="I3463" s="212"/>
      <c r="J3463" s="207"/>
      <c r="K3463" s="207"/>
      <c r="L3463" s="213"/>
      <c r="M3463" s="214"/>
      <c r="N3463" s="215"/>
      <c r="O3463" s="215"/>
      <c r="P3463" s="215"/>
      <c r="Q3463" s="215"/>
      <c r="R3463" s="215"/>
      <c r="S3463" s="215"/>
      <c r="T3463" s="216"/>
      <c r="AT3463" s="217" t="s">
        <v>247</v>
      </c>
      <c r="AU3463" s="217" t="s">
        <v>81</v>
      </c>
      <c r="AV3463" s="12" t="s">
        <v>22</v>
      </c>
      <c r="AW3463" s="12" t="s">
        <v>37</v>
      </c>
      <c r="AX3463" s="12" t="s">
        <v>73</v>
      </c>
      <c r="AY3463" s="217" t="s">
        <v>238</v>
      </c>
    </row>
    <row r="3464" spans="2:65" s="12" customFormat="1" ht="13.5">
      <c r="B3464" s="206"/>
      <c r="C3464" s="207"/>
      <c r="D3464" s="208" t="s">
        <v>247</v>
      </c>
      <c r="E3464" s="209" t="s">
        <v>20</v>
      </c>
      <c r="F3464" s="210" t="s">
        <v>249</v>
      </c>
      <c r="G3464" s="207"/>
      <c r="H3464" s="211" t="s">
        <v>20</v>
      </c>
      <c r="I3464" s="212"/>
      <c r="J3464" s="207"/>
      <c r="K3464" s="207"/>
      <c r="L3464" s="213"/>
      <c r="M3464" s="214"/>
      <c r="N3464" s="215"/>
      <c r="O3464" s="215"/>
      <c r="P3464" s="215"/>
      <c r="Q3464" s="215"/>
      <c r="R3464" s="215"/>
      <c r="S3464" s="215"/>
      <c r="T3464" s="216"/>
      <c r="AT3464" s="217" t="s">
        <v>247</v>
      </c>
      <c r="AU3464" s="217" t="s">
        <v>81</v>
      </c>
      <c r="AV3464" s="12" t="s">
        <v>22</v>
      </c>
      <c r="AW3464" s="12" t="s">
        <v>37</v>
      </c>
      <c r="AX3464" s="12" t="s">
        <v>73</v>
      </c>
      <c r="AY3464" s="217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3143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2" customFormat="1" ht="13.5">
      <c r="B3466" s="206"/>
      <c r="C3466" s="207"/>
      <c r="D3466" s="208" t="s">
        <v>247</v>
      </c>
      <c r="E3466" s="209" t="s">
        <v>20</v>
      </c>
      <c r="F3466" s="210" t="s">
        <v>3144</v>
      </c>
      <c r="G3466" s="207"/>
      <c r="H3466" s="211" t="s">
        <v>20</v>
      </c>
      <c r="I3466" s="212"/>
      <c r="J3466" s="207"/>
      <c r="K3466" s="207"/>
      <c r="L3466" s="213"/>
      <c r="M3466" s="214"/>
      <c r="N3466" s="215"/>
      <c r="O3466" s="215"/>
      <c r="P3466" s="215"/>
      <c r="Q3466" s="215"/>
      <c r="R3466" s="215"/>
      <c r="S3466" s="215"/>
      <c r="T3466" s="216"/>
      <c r="AT3466" s="217" t="s">
        <v>247</v>
      </c>
      <c r="AU3466" s="217" t="s">
        <v>81</v>
      </c>
      <c r="AV3466" s="12" t="s">
        <v>22</v>
      </c>
      <c r="AW3466" s="12" t="s">
        <v>37</v>
      </c>
      <c r="AX3466" s="12" t="s">
        <v>73</v>
      </c>
      <c r="AY3466" s="217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811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3" customFormat="1" ht="13.5">
      <c r="B3468" s="218"/>
      <c r="C3468" s="219"/>
      <c r="D3468" s="208" t="s">
        <v>247</v>
      </c>
      <c r="E3468" s="230" t="s">
        <v>20</v>
      </c>
      <c r="F3468" s="231" t="s">
        <v>3145</v>
      </c>
      <c r="G3468" s="219"/>
      <c r="H3468" s="232">
        <v>23.864999999999998</v>
      </c>
      <c r="I3468" s="224"/>
      <c r="J3468" s="219"/>
      <c r="K3468" s="219"/>
      <c r="L3468" s="225"/>
      <c r="M3468" s="226"/>
      <c r="N3468" s="227"/>
      <c r="O3468" s="227"/>
      <c r="P3468" s="227"/>
      <c r="Q3468" s="227"/>
      <c r="R3468" s="227"/>
      <c r="S3468" s="227"/>
      <c r="T3468" s="228"/>
      <c r="AT3468" s="229" t="s">
        <v>247</v>
      </c>
      <c r="AU3468" s="229" t="s">
        <v>81</v>
      </c>
      <c r="AV3468" s="13" t="s">
        <v>81</v>
      </c>
      <c r="AW3468" s="13" t="s">
        <v>37</v>
      </c>
      <c r="AX3468" s="13" t="s">
        <v>73</v>
      </c>
      <c r="AY3468" s="229" t="s">
        <v>238</v>
      </c>
    </row>
    <row r="3469" spans="2:65" s="12" customFormat="1" ht="13.5">
      <c r="B3469" s="206"/>
      <c r="C3469" s="207"/>
      <c r="D3469" s="208" t="s">
        <v>247</v>
      </c>
      <c r="E3469" s="209" t="s">
        <v>20</v>
      </c>
      <c r="F3469" s="210" t="s">
        <v>3146</v>
      </c>
      <c r="G3469" s="207"/>
      <c r="H3469" s="211" t="s">
        <v>20</v>
      </c>
      <c r="I3469" s="212"/>
      <c r="J3469" s="207"/>
      <c r="K3469" s="207"/>
      <c r="L3469" s="213"/>
      <c r="M3469" s="214"/>
      <c r="N3469" s="215"/>
      <c r="O3469" s="215"/>
      <c r="P3469" s="215"/>
      <c r="Q3469" s="215"/>
      <c r="R3469" s="215"/>
      <c r="S3469" s="215"/>
      <c r="T3469" s="216"/>
      <c r="AT3469" s="217" t="s">
        <v>247</v>
      </c>
      <c r="AU3469" s="217" t="s">
        <v>81</v>
      </c>
      <c r="AV3469" s="12" t="s">
        <v>22</v>
      </c>
      <c r="AW3469" s="12" t="s">
        <v>37</v>
      </c>
      <c r="AX3469" s="12" t="s">
        <v>73</v>
      </c>
      <c r="AY3469" s="217" t="s">
        <v>238</v>
      </c>
    </row>
    <row r="3470" spans="2:65" s="12" customFormat="1" ht="13.5">
      <c r="B3470" s="206"/>
      <c r="C3470" s="207"/>
      <c r="D3470" s="208" t="s">
        <v>247</v>
      </c>
      <c r="E3470" s="209" t="s">
        <v>20</v>
      </c>
      <c r="F3470" s="210" t="s">
        <v>3147</v>
      </c>
      <c r="G3470" s="207"/>
      <c r="H3470" s="211" t="s">
        <v>20</v>
      </c>
      <c r="I3470" s="212"/>
      <c r="J3470" s="207"/>
      <c r="K3470" s="207"/>
      <c r="L3470" s="213"/>
      <c r="M3470" s="214"/>
      <c r="N3470" s="215"/>
      <c r="O3470" s="215"/>
      <c r="P3470" s="215"/>
      <c r="Q3470" s="215"/>
      <c r="R3470" s="215"/>
      <c r="S3470" s="215"/>
      <c r="T3470" s="216"/>
      <c r="AT3470" s="217" t="s">
        <v>247</v>
      </c>
      <c r="AU3470" s="217" t="s">
        <v>81</v>
      </c>
      <c r="AV3470" s="12" t="s">
        <v>22</v>
      </c>
      <c r="AW3470" s="12" t="s">
        <v>37</v>
      </c>
      <c r="AX3470" s="12" t="s">
        <v>73</v>
      </c>
      <c r="AY3470" s="217" t="s">
        <v>238</v>
      </c>
    </row>
    <row r="3471" spans="2:65" s="12" customFormat="1" ht="13.5">
      <c r="B3471" s="206"/>
      <c r="C3471" s="207"/>
      <c r="D3471" s="208" t="s">
        <v>247</v>
      </c>
      <c r="E3471" s="209" t="s">
        <v>20</v>
      </c>
      <c r="F3471" s="210" t="s">
        <v>3148</v>
      </c>
      <c r="G3471" s="207"/>
      <c r="H3471" s="211" t="s">
        <v>20</v>
      </c>
      <c r="I3471" s="212"/>
      <c r="J3471" s="207"/>
      <c r="K3471" s="207"/>
      <c r="L3471" s="213"/>
      <c r="M3471" s="214"/>
      <c r="N3471" s="215"/>
      <c r="O3471" s="215"/>
      <c r="P3471" s="215"/>
      <c r="Q3471" s="215"/>
      <c r="R3471" s="215"/>
      <c r="S3471" s="215"/>
      <c r="T3471" s="216"/>
      <c r="AT3471" s="217" t="s">
        <v>247</v>
      </c>
      <c r="AU3471" s="217" t="s">
        <v>81</v>
      </c>
      <c r="AV3471" s="12" t="s">
        <v>22</v>
      </c>
      <c r="AW3471" s="12" t="s">
        <v>37</v>
      </c>
      <c r="AX3471" s="12" t="s">
        <v>73</v>
      </c>
      <c r="AY3471" s="217" t="s">
        <v>238</v>
      </c>
    </row>
    <row r="3472" spans="2:65" s="13" customFormat="1" ht="13.5">
      <c r="B3472" s="218"/>
      <c r="C3472" s="219"/>
      <c r="D3472" s="208" t="s">
        <v>247</v>
      </c>
      <c r="E3472" s="230" t="s">
        <v>20</v>
      </c>
      <c r="F3472" s="231" t="s">
        <v>3149</v>
      </c>
      <c r="G3472" s="219"/>
      <c r="H3472" s="232">
        <v>73.58</v>
      </c>
      <c r="I3472" s="224"/>
      <c r="J3472" s="219"/>
      <c r="K3472" s="219"/>
      <c r="L3472" s="225"/>
      <c r="M3472" s="226"/>
      <c r="N3472" s="227"/>
      <c r="O3472" s="227"/>
      <c r="P3472" s="227"/>
      <c r="Q3472" s="227"/>
      <c r="R3472" s="227"/>
      <c r="S3472" s="227"/>
      <c r="T3472" s="228"/>
      <c r="AT3472" s="229" t="s">
        <v>247</v>
      </c>
      <c r="AU3472" s="229" t="s">
        <v>81</v>
      </c>
      <c r="AV3472" s="13" t="s">
        <v>81</v>
      </c>
      <c r="AW3472" s="13" t="s">
        <v>37</v>
      </c>
      <c r="AX3472" s="13" t="s">
        <v>73</v>
      </c>
      <c r="AY3472" s="229" t="s">
        <v>238</v>
      </c>
    </row>
    <row r="3473" spans="2:51" s="12" customFormat="1" ht="13.5">
      <c r="B3473" s="206"/>
      <c r="C3473" s="207"/>
      <c r="D3473" s="208" t="s">
        <v>247</v>
      </c>
      <c r="E3473" s="209" t="s">
        <v>20</v>
      </c>
      <c r="F3473" s="210" t="s">
        <v>291</v>
      </c>
      <c r="G3473" s="207"/>
      <c r="H3473" s="211" t="s">
        <v>20</v>
      </c>
      <c r="I3473" s="212"/>
      <c r="J3473" s="207"/>
      <c r="K3473" s="207"/>
      <c r="L3473" s="213"/>
      <c r="M3473" s="214"/>
      <c r="N3473" s="215"/>
      <c r="O3473" s="215"/>
      <c r="P3473" s="215"/>
      <c r="Q3473" s="215"/>
      <c r="R3473" s="215"/>
      <c r="S3473" s="215"/>
      <c r="T3473" s="216"/>
      <c r="AT3473" s="217" t="s">
        <v>247</v>
      </c>
      <c r="AU3473" s="217" t="s">
        <v>81</v>
      </c>
      <c r="AV3473" s="12" t="s">
        <v>22</v>
      </c>
      <c r="AW3473" s="12" t="s">
        <v>37</v>
      </c>
      <c r="AX3473" s="12" t="s">
        <v>73</v>
      </c>
      <c r="AY3473" s="217" t="s">
        <v>238</v>
      </c>
    </row>
    <row r="3474" spans="2:51" s="13" customFormat="1" ht="13.5">
      <c r="B3474" s="218"/>
      <c r="C3474" s="219"/>
      <c r="D3474" s="208" t="s">
        <v>247</v>
      </c>
      <c r="E3474" s="230" t="s">
        <v>20</v>
      </c>
      <c r="F3474" s="231" t="s">
        <v>3149</v>
      </c>
      <c r="G3474" s="219"/>
      <c r="H3474" s="232">
        <v>73.58</v>
      </c>
      <c r="I3474" s="224"/>
      <c r="J3474" s="219"/>
      <c r="K3474" s="219"/>
      <c r="L3474" s="225"/>
      <c r="M3474" s="226"/>
      <c r="N3474" s="227"/>
      <c r="O3474" s="227"/>
      <c r="P3474" s="227"/>
      <c r="Q3474" s="227"/>
      <c r="R3474" s="227"/>
      <c r="S3474" s="227"/>
      <c r="T3474" s="228"/>
      <c r="AT3474" s="229" t="s">
        <v>247</v>
      </c>
      <c r="AU3474" s="229" t="s">
        <v>81</v>
      </c>
      <c r="AV3474" s="13" t="s">
        <v>81</v>
      </c>
      <c r="AW3474" s="13" t="s">
        <v>37</v>
      </c>
      <c r="AX3474" s="13" t="s">
        <v>73</v>
      </c>
      <c r="AY3474" s="229" t="s">
        <v>238</v>
      </c>
    </row>
    <row r="3475" spans="2:51" s="13" customFormat="1" ht="13.5">
      <c r="B3475" s="218"/>
      <c r="C3475" s="219"/>
      <c r="D3475" s="208" t="s">
        <v>247</v>
      </c>
      <c r="E3475" s="230" t="s">
        <v>20</v>
      </c>
      <c r="F3475" s="231" t="s">
        <v>3150</v>
      </c>
      <c r="G3475" s="219"/>
      <c r="H3475" s="232">
        <v>30.312000000000001</v>
      </c>
      <c r="I3475" s="224"/>
      <c r="J3475" s="219"/>
      <c r="K3475" s="219"/>
      <c r="L3475" s="225"/>
      <c r="M3475" s="226"/>
      <c r="N3475" s="227"/>
      <c r="O3475" s="227"/>
      <c r="P3475" s="227"/>
      <c r="Q3475" s="227"/>
      <c r="R3475" s="227"/>
      <c r="S3475" s="227"/>
      <c r="T3475" s="228"/>
      <c r="AT3475" s="229" t="s">
        <v>247</v>
      </c>
      <c r="AU3475" s="229" t="s">
        <v>81</v>
      </c>
      <c r="AV3475" s="13" t="s">
        <v>81</v>
      </c>
      <c r="AW3475" s="13" t="s">
        <v>37</v>
      </c>
      <c r="AX3475" s="13" t="s">
        <v>73</v>
      </c>
      <c r="AY3475" s="229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695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3151</v>
      </c>
      <c r="G3477" s="219"/>
      <c r="H3477" s="232">
        <v>13.167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2" customFormat="1" ht="13.5">
      <c r="B3478" s="206"/>
      <c r="C3478" s="207"/>
      <c r="D3478" s="208" t="s">
        <v>247</v>
      </c>
      <c r="E3478" s="209" t="s">
        <v>20</v>
      </c>
      <c r="F3478" s="210" t="s">
        <v>293</v>
      </c>
      <c r="G3478" s="207"/>
      <c r="H3478" s="211" t="s">
        <v>20</v>
      </c>
      <c r="I3478" s="212"/>
      <c r="J3478" s="207"/>
      <c r="K3478" s="207"/>
      <c r="L3478" s="213"/>
      <c r="M3478" s="214"/>
      <c r="N3478" s="215"/>
      <c r="O3478" s="215"/>
      <c r="P3478" s="215"/>
      <c r="Q3478" s="215"/>
      <c r="R3478" s="215"/>
      <c r="S3478" s="215"/>
      <c r="T3478" s="216"/>
      <c r="AT3478" s="217" t="s">
        <v>247</v>
      </c>
      <c r="AU3478" s="217" t="s">
        <v>81</v>
      </c>
      <c r="AV3478" s="12" t="s">
        <v>22</v>
      </c>
      <c r="AW3478" s="12" t="s">
        <v>37</v>
      </c>
      <c r="AX3478" s="12" t="s">
        <v>73</v>
      </c>
      <c r="AY3478" s="217" t="s">
        <v>238</v>
      </c>
    </row>
    <row r="3479" spans="2:51" s="13" customFormat="1" ht="13.5">
      <c r="B3479" s="218"/>
      <c r="C3479" s="219"/>
      <c r="D3479" s="208" t="s">
        <v>247</v>
      </c>
      <c r="E3479" s="230" t="s">
        <v>20</v>
      </c>
      <c r="F3479" s="231" t="s">
        <v>3152</v>
      </c>
      <c r="G3479" s="219"/>
      <c r="H3479" s="232">
        <v>32.130000000000003</v>
      </c>
      <c r="I3479" s="224"/>
      <c r="J3479" s="219"/>
      <c r="K3479" s="219"/>
      <c r="L3479" s="225"/>
      <c r="M3479" s="226"/>
      <c r="N3479" s="227"/>
      <c r="O3479" s="227"/>
      <c r="P3479" s="227"/>
      <c r="Q3479" s="227"/>
      <c r="R3479" s="227"/>
      <c r="S3479" s="227"/>
      <c r="T3479" s="228"/>
      <c r="AT3479" s="229" t="s">
        <v>247</v>
      </c>
      <c r="AU3479" s="229" t="s">
        <v>81</v>
      </c>
      <c r="AV3479" s="13" t="s">
        <v>81</v>
      </c>
      <c r="AW3479" s="13" t="s">
        <v>37</v>
      </c>
      <c r="AX3479" s="13" t="s">
        <v>73</v>
      </c>
      <c r="AY3479" s="229" t="s">
        <v>238</v>
      </c>
    </row>
    <row r="3480" spans="2:51" s="12" customFormat="1" ht="13.5">
      <c r="B3480" s="206"/>
      <c r="C3480" s="207"/>
      <c r="D3480" s="208" t="s">
        <v>247</v>
      </c>
      <c r="E3480" s="209" t="s">
        <v>20</v>
      </c>
      <c r="F3480" s="210" t="s">
        <v>249</v>
      </c>
      <c r="G3480" s="207"/>
      <c r="H3480" s="211" t="s">
        <v>20</v>
      </c>
      <c r="I3480" s="212"/>
      <c r="J3480" s="207"/>
      <c r="K3480" s="207"/>
      <c r="L3480" s="213"/>
      <c r="M3480" s="214"/>
      <c r="N3480" s="215"/>
      <c r="O3480" s="215"/>
      <c r="P3480" s="215"/>
      <c r="Q3480" s="215"/>
      <c r="R3480" s="215"/>
      <c r="S3480" s="215"/>
      <c r="T3480" s="216"/>
      <c r="AT3480" s="217" t="s">
        <v>247</v>
      </c>
      <c r="AU3480" s="217" t="s">
        <v>81</v>
      </c>
      <c r="AV3480" s="12" t="s">
        <v>22</v>
      </c>
      <c r="AW3480" s="12" t="s">
        <v>37</v>
      </c>
      <c r="AX3480" s="12" t="s">
        <v>73</v>
      </c>
      <c r="AY3480" s="217" t="s">
        <v>238</v>
      </c>
    </row>
    <row r="3481" spans="2:51" s="12" customFormat="1" ht="13.5">
      <c r="B3481" s="206"/>
      <c r="C3481" s="207"/>
      <c r="D3481" s="208" t="s">
        <v>247</v>
      </c>
      <c r="E3481" s="209" t="s">
        <v>20</v>
      </c>
      <c r="F3481" s="210" t="s">
        <v>2748</v>
      </c>
      <c r="G3481" s="207"/>
      <c r="H3481" s="211" t="s">
        <v>20</v>
      </c>
      <c r="I3481" s="212"/>
      <c r="J3481" s="207"/>
      <c r="K3481" s="207"/>
      <c r="L3481" s="213"/>
      <c r="M3481" s="214"/>
      <c r="N3481" s="215"/>
      <c r="O3481" s="215"/>
      <c r="P3481" s="215"/>
      <c r="Q3481" s="215"/>
      <c r="R3481" s="215"/>
      <c r="S3481" s="215"/>
      <c r="T3481" s="216"/>
      <c r="AT3481" s="217" t="s">
        <v>247</v>
      </c>
      <c r="AU3481" s="217" t="s">
        <v>81</v>
      </c>
      <c r="AV3481" s="12" t="s">
        <v>22</v>
      </c>
      <c r="AW3481" s="12" t="s">
        <v>37</v>
      </c>
      <c r="AX3481" s="12" t="s">
        <v>73</v>
      </c>
      <c r="AY3481" s="217" t="s">
        <v>238</v>
      </c>
    </row>
    <row r="3482" spans="2:51" s="12" customFormat="1" ht="13.5">
      <c r="B3482" s="206"/>
      <c r="C3482" s="207"/>
      <c r="D3482" s="208" t="s">
        <v>247</v>
      </c>
      <c r="E3482" s="209" t="s">
        <v>20</v>
      </c>
      <c r="F3482" s="210" t="s">
        <v>3153</v>
      </c>
      <c r="G3482" s="207"/>
      <c r="H3482" s="211" t="s">
        <v>20</v>
      </c>
      <c r="I3482" s="212"/>
      <c r="J3482" s="207"/>
      <c r="K3482" s="207"/>
      <c r="L3482" s="213"/>
      <c r="M3482" s="214"/>
      <c r="N3482" s="215"/>
      <c r="O3482" s="215"/>
      <c r="P3482" s="215"/>
      <c r="Q3482" s="215"/>
      <c r="R3482" s="215"/>
      <c r="S3482" s="215"/>
      <c r="T3482" s="216"/>
      <c r="AT3482" s="217" t="s">
        <v>247</v>
      </c>
      <c r="AU3482" s="217" t="s">
        <v>81</v>
      </c>
      <c r="AV3482" s="12" t="s">
        <v>22</v>
      </c>
      <c r="AW3482" s="12" t="s">
        <v>37</v>
      </c>
      <c r="AX3482" s="12" t="s">
        <v>73</v>
      </c>
      <c r="AY3482" s="217" t="s">
        <v>238</v>
      </c>
    </row>
    <row r="3483" spans="2:51" s="12" customFormat="1" ht="13.5">
      <c r="B3483" s="206"/>
      <c r="C3483" s="207"/>
      <c r="D3483" s="208" t="s">
        <v>247</v>
      </c>
      <c r="E3483" s="209" t="s">
        <v>20</v>
      </c>
      <c r="F3483" s="210" t="s">
        <v>820</v>
      </c>
      <c r="G3483" s="207"/>
      <c r="H3483" s="211" t="s">
        <v>20</v>
      </c>
      <c r="I3483" s="212"/>
      <c r="J3483" s="207"/>
      <c r="K3483" s="207"/>
      <c r="L3483" s="213"/>
      <c r="M3483" s="214"/>
      <c r="N3483" s="215"/>
      <c r="O3483" s="215"/>
      <c r="P3483" s="215"/>
      <c r="Q3483" s="215"/>
      <c r="R3483" s="215"/>
      <c r="S3483" s="215"/>
      <c r="T3483" s="216"/>
      <c r="AT3483" s="217" t="s">
        <v>247</v>
      </c>
      <c r="AU3483" s="217" t="s">
        <v>81</v>
      </c>
      <c r="AV3483" s="12" t="s">
        <v>22</v>
      </c>
      <c r="AW3483" s="12" t="s">
        <v>37</v>
      </c>
      <c r="AX3483" s="12" t="s">
        <v>73</v>
      </c>
      <c r="AY3483" s="217" t="s">
        <v>238</v>
      </c>
    </row>
    <row r="3484" spans="2:51" s="12" customFormat="1" ht="13.5">
      <c r="B3484" s="206"/>
      <c r="C3484" s="207"/>
      <c r="D3484" s="208" t="s">
        <v>247</v>
      </c>
      <c r="E3484" s="209" t="s">
        <v>20</v>
      </c>
      <c r="F3484" s="210" t="s">
        <v>259</v>
      </c>
      <c r="G3484" s="207"/>
      <c r="H3484" s="211" t="s">
        <v>20</v>
      </c>
      <c r="I3484" s="212"/>
      <c r="J3484" s="207"/>
      <c r="K3484" s="207"/>
      <c r="L3484" s="213"/>
      <c r="M3484" s="214"/>
      <c r="N3484" s="215"/>
      <c r="O3484" s="215"/>
      <c r="P3484" s="215"/>
      <c r="Q3484" s="215"/>
      <c r="R3484" s="215"/>
      <c r="S3484" s="215"/>
      <c r="T3484" s="216"/>
      <c r="AT3484" s="217" t="s">
        <v>247</v>
      </c>
      <c r="AU3484" s="217" t="s">
        <v>81</v>
      </c>
      <c r="AV3484" s="12" t="s">
        <v>22</v>
      </c>
      <c r="AW3484" s="12" t="s">
        <v>37</v>
      </c>
      <c r="AX3484" s="12" t="s">
        <v>73</v>
      </c>
      <c r="AY3484" s="217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3154</v>
      </c>
      <c r="G3485" s="219"/>
      <c r="H3485" s="232">
        <v>25.28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2" customFormat="1" ht="13.5">
      <c r="B3486" s="206"/>
      <c r="C3486" s="207"/>
      <c r="D3486" s="208" t="s">
        <v>247</v>
      </c>
      <c r="E3486" s="209" t="s">
        <v>20</v>
      </c>
      <c r="F3486" s="210" t="s">
        <v>266</v>
      </c>
      <c r="G3486" s="207"/>
      <c r="H3486" s="211" t="s">
        <v>20</v>
      </c>
      <c r="I3486" s="212"/>
      <c r="J3486" s="207"/>
      <c r="K3486" s="207"/>
      <c r="L3486" s="213"/>
      <c r="M3486" s="214"/>
      <c r="N3486" s="215"/>
      <c r="O3486" s="215"/>
      <c r="P3486" s="215"/>
      <c r="Q3486" s="215"/>
      <c r="R3486" s="215"/>
      <c r="S3486" s="215"/>
      <c r="T3486" s="216"/>
      <c r="AT3486" s="217" t="s">
        <v>247</v>
      </c>
      <c r="AU3486" s="217" t="s">
        <v>81</v>
      </c>
      <c r="AV3486" s="12" t="s">
        <v>22</v>
      </c>
      <c r="AW3486" s="12" t="s">
        <v>37</v>
      </c>
      <c r="AX3486" s="12" t="s">
        <v>73</v>
      </c>
      <c r="AY3486" s="217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3155</v>
      </c>
      <c r="G3487" s="219"/>
      <c r="H3487" s="232">
        <v>156.97999999999999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2" customFormat="1" ht="13.5">
      <c r="B3488" s="206"/>
      <c r="C3488" s="207"/>
      <c r="D3488" s="208" t="s">
        <v>247</v>
      </c>
      <c r="E3488" s="209" t="s">
        <v>20</v>
      </c>
      <c r="F3488" s="210" t="s">
        <v>3156</v>
      </c>
      <c r="G3488" s="207"/>
      <c r="H3488" s="211" t="s">
        <v>20</v>
      </c>
      <c r="I3488" s="212"/>
      <c r="J3488" s="207"/>
      <c r="K3488" s="207"/>
      <c r="L3488" s="213"/>
      <c r="M3488" s="214"/>
      <c r="N3488" s="215"/>
      <c r="O3488" s="215"/>
      <c r="P3488" s="215"/>
      <c r="Q3488" s="215"/>
      <c r="R3488" s="215"/>
      <c r="S3488" s="215"/>
      <c r="T3488" s="216"/>
      <c r="AT3488" s="217" t="s">
        <v>247</v>
      </c>
      <c r="AU3488" s="217" t="s">
        <v>81</v>
      </c>
      <c r="AV3488" s="12" t="s">
        <v>22</v>
      </c>
      <c r="AW3488" s="12" t="s">
        <v>37</v>
      </c>
      <c r="AX3488" s="12" t="s">
        <v>73</v>
      </c>
      <c r="AY3488" s="217" t="s">
        <v>238</v>
      </c>
    </row>
    <row r="3489" spans="2:65" s="13" customFormat="1" ht="13.5">
      <c r="B3489" s="218"/>
      <c r="C3489" s="219"/>
      <c r="D3489" s="208" t="s">
        <v>247</v>
      </c>
      <c r="E3489" s="230" t="s">
        <v>20</v>
      </c>
      <c r="F3489" s="231" t="s">
        <v>3157</v>
      </c>
      <c r="G3489" s="219"/>
      <c r="H3489" s="232">
        <v>18.263000000000002</v>
      </c>
      <c r="I3489" s="224"/>
      <c r="J3489" s="219"/>
      <c r="K3489" s="219"/>
      <c r="L3489" s="225"/>
      <c r="M3489" s="226"/>
      <c r="N3489" s="227"/>
      <c r="O3489" s="227"/>
      <c r="P3489" s="227"/>
      <c r="Q3489" s="227"/>
      <c r="R3489" s="227"/>
      <c r="S3489" s="227"/>
      <c r="T3489" s="228"/>
      <c r="AT3489" s="229" t="s">
        <v>247</v>
      </c>
      <c r="AU3489" s="229" t="s">
        <v>81</v>
      </c>
      <c r="AV3489" s="13" t="s">
        <v>81</v>
      </c>
      <c r="AW3489" s="13" t="s">
        <v>37</v>
      </c>
      <c r="AX3489" s="13" t="s">
        <v>73</v>
      </c>
      <c r="AY3489" s="229" t="s">
        <v>238</v>
      </c>
    </row>
    <row r="3490" spans="2:65" s="13" customFormat="1" ht="13.5">
      <c r="B3490" s="218"/>
      <c r="C3490" s="219"/>
      <c r="D3490" s="220" t="s">
        <v>247</v>
      </c>
      <c r="E3490" s="221" t="s">
        <v>20</v>
      </c>
      <c r="F3490" s="222" t="s">
        <v>3158</v>
      </c>
      <c r="G3490" s="219"/>
      <c r="H3490" s="223">
        <v>33.36</v>
      </c>
      <c r="I3490" s="224"/>
      <c r="J3490" s="219"/>
      <c r="K3490" s="219"/>
      <c r="L3490" s="225"/>
      <c r="M3490" s="226"/>
      <c r="N3490" s="227"/>
      <c r="O3490" s="227"/>
      <c r="P3490" s="227"/>
      <c r="Q3490" s="227"/>
      <c r="R3490" s="227"/>
      <c r="S3490" s="227"/>
      <c r="T3490" s="228"/>
      <c r="AT3490" s="229" t="s">
        <v>247</v>
      </c>
      <c r="AU3490" s="229" t="s">
        <v>81</v>
      </c>
      <c r="AV3490" s="13" t="s">
        <v>81</v>
      </c>
      <c r="AW3490" s="13" t="s">
        <v>37</v>
      </c>
      <c r="AX3490" s="13" t="s">
        <v>73</v>
      </c>
      <c r="AY3490" s="229" t="s">
        <v>238</v>
      </c>
    </row>
    <row r="3491" spans="2:65" s="1" customFormat="1" ht="22.5" customHeight="1">
      <c r="B3491" s="35"/>
      <c r="C3491" s="233" t="s">
        <v>3159</v>
      </c>
      <c r="D3491" s="233" t="s">
        <v>478</v>
      </c>
      <c r="E3491" s="234" t="s">
        <v>3160</v>
      </c>
      <c r="F3491" s="235" t="s">
        <v>3161</v>
      </c>
      <c r="G3491" s="236" t="s">
        <v>375</v>
      </c>
      <c r="H3491" s="237">
        <v>25.058</v>
      </c>
      <c r="I3491" s="238"/>
      <c r="J3491" s="239">
        <f>ROUND(I3491*H3491,2)</f>
        <v>0</v>
      </c>
      <c r="K3491" s="235" t="s">
        <v>20</v>
      </c>
      <c r="L3491" s="240"/>
      <c r="M3491" s="241" t="s">
        <v>20</v>
      </c>
      <c r="N3491" s="242" t="s">
        <v>44</v>
      </c>
      <c r="O3491" s="36"/>
      <c r="P3491" s="203">
        <f>O3491*H3491</f>
        <v>0</v>
      </c>
      <c r="Q3491" s="203">
        <v>0.02</v>
      </c>
      <c r="R3491" s="203">
        <f>Q3491*H3491</f>
        <v>0.50116000000000005</v>
      </c>
      <c r="S3491" s="203">
        <v>0</v>
      </c>
      <c r="T3491" s="204">
        <f>S3491*H3491</f>
        <v>0</v>
      </c>
      <c r="AR3491" s="18" t="s">
        <v>500</v>
      </c>
      <c r="AT3491" s="18" t="s">
        <v>478</v>
      </c>
      <c r="AU3491" s="18" t="s">
        <v>81</v>
      </c>
      <c r="AY3491" s="18" t="s">
        <v>238</v>
      </c>
      <c r="BE3491" s="205">
        <f>IF(N3491="základní",J3491,0)</f>
        <v>0</v>
      </c>
      <c r="BF3491" s="205">
        <f>IF(N3491="snížená",J3491,0)</f>
        <v>0</v>
      </c>
      <c r="BG3491" s="205">
        <f>IF(N3491="zákl. přenesená",J3491,0)</f>
        <v>0</v>
      </c>
      <c r="BH3491" s="205">
        <f>IF(N3491="sníž. přenesená",J3491,0)</f>
        <v>0</v>
      </c>
      <c r="BI3491" s="205">
        <f>IF(N3491="nulová",J3491,0)</f>
        <v>0</v>
      </c>
      <c r="BJ3491" s="18" t="s">
        <v>22</v>
      </c>
      <c r="BK3491" s="205">
        <f>ROUND(I3491*H3491,2)</f>
        <v>0</v>
      </c>
      <c r="BL3491" s="18" t="s">
        <v>372</v>
      </c>
      <c r="BM3491" s="18" t="s">
        <v>3162</v>
      </c>
    </row>
    <row r="3492" spans="2:65" s="12" customFormat="1" ht="27">
      <c r="B3492" s="206"/>
      <c r="C3492" s="207"/>
      <c r="D3492" s="208" t="s">
        <v>247</v>
      </c>
      <c r="E3492" s="209" t="s">
        <v>20</v>
      </c>
      <c r="F3492" s="210" t="s">
        <v>3142</v>
      </c>
      <c r="G3492" s="207"/>
      <c r="H3492" s="211" t="s">
        <v>20</v>
      </c>
      <c r="I3492" s="212"/>
      <c r="J3492" s="207"/>
      <c r="K3492" s="207"/>
      <c r="L3492" s="213"/>
      <c r="M3492" s="214"/>
      <c r="N3492" s="215"/>
      <c r="O3492" s="215"/>
      <c r="P3492" s="215"/>
      <c r="Q3492" s="215"/>
      <c r="R3492" s="215"/>
      <c r="S3492" s="215"/>
      <c r="T3492" s="216"/>
      <c r="AT3492" s="217" t="s">
        <v>247</v>
      </c>
      <c r="AU3492" s="217" t="s">
        <v>81</v>
      </c>
      <c r="AV3492" s="12" t="s">
        <v>22</v>
      </c>
      <c r="AW3492" s="12" t="s">
        <v>37</v>
      </c>
      <c r="AX3492" s="12" t="s">
        <v>73</v>
      </c>
      <c r="AY3492" s="217" t="s">
        <v>238</v>
      </c>
    </row>
    <row r="3493" spans="2:65" s="12" customFormat="1" ht="13.5">
      <c r="B3493" s="206"/>
      <c r="C3493" s="207"/>
      <c r="D3493" s="208" t="s">
        <v>247</v>
      </c>
      <c r="E3493" s="209" t="s">
        <v>20</v>
      </c>
      <c r="F3493" s="210" t="s">
        <v>249</v>
      </c>
      <c r="G3493" s="207"/>
      <c r="H3493" s="211" t="s">
        <v>20</v>
      </c>
      <c r="I3493" s="212"/>
      <c r="J3493" s="207"/>
      <c r="K3493" s="207"/>
      <c r="L3493" s="213"/>
      <c r="M3493" s="214"/>
      <c r="N3493" s="215"/>
      <c r="O3493" s="215"/>
      <c r="P3493" s="215"/>
      <c r="Q3493" s="215"/>
      <c r="R3493" s="215"/>
      <c r="S3493" s="215"/>
      <c r="T3493" s="216"/>
      <c r="AT3493" s="217" t="s">
        <v>247</v>
      </c>
      <c r="AU3493" s="217" t="s">
        <v>81</v>
      </c>
      <c r="AV3493" s="12" t="s">
        <v>22</v>
      </c>
      <c r="AW3493" s="12" t="s">
        <v>37</v>
      </c>
      <c r="AX3493" s="12" t="s">
        <v>73</v>
      </c>
      <c r="AY3493" s="217" t="s">
        <v>238</v>
      </c>
    </row>
    <row r="3494" spans="2:65" s="13" customFormat="1" ht="13.5">
      <c r="B3494" s="218"/>
      <c r="C3494" s="219"/>
      <c r="D3494" s="208" t="s">
        <v>247</v>
      </c>
      <c r="E3494" s="230" t="s">
        <v>20</v>
      </c>
      <c r="F3494" s="231" t="s">
        <v>3163</v>
      </c>
      <c r="G3494" s="219"/>
      <c r="H3494" s="232">
        <v>23.864999999999998</v>
      </c>
      <c r="I3494" s="224"/>
      <c r="J3494" s="219"/>
      <c r="K3494" s="219"/>
      <c r="L3494" s="225"/>
      <c r="M3494" s="226"/>
      <c r="N3494" s="227"/>
      <c r="O3494" s="227"/>
      <c r="P3494" s="227"/>
      <c r="Q3494" s="227"/>
      <c r="R3494" s="227"/>
      <c r="S3494" s="227"/>
      <c r="T3494" s="228"/>
      <c r="AT3494" s="229" t="s">
        <v>247</v>
      </c>
      <c r="AU3494" s="229" t="s">
        <v>81</v>
      </c>
      <c r="AV3494" s="13" t="s">
        <v>81</v>
      </c>
      <c r="AW3494" s="13" t="s">
        <v>37</v>
      </c>
      <c r="AX3494" s="13" t="s">
        <v>73</v>
      </c>
      <c r="AY3494" s="229" t="s">
        <v>238</v>
      </c>
    </row>
    <row r="3495" spans="2:65" s="13" customFormat="1" ht="13.5">
      <c r="B3495" s="218"/>
      <c r="C3495" s="219"/>
      <c r="D3495" s="220" t="s">
        <v>247</v>
      </c>
      <c r="E3495" s="219"/>
      <c r="F3495" s="222" t="s">
        <v>3164</v>
      </c>
      <c r="G3495" s="219"/>
      <c r="H3495" s="223">
        <v>25.058</v>
      </c>
      <c r="I3495" s="224"/>
      <c r="J3495" s="219"/>
      <c r="K3495" s="219"/>
      <c r="L3495" s="225"/>
      <c r="M3495" s="226"/>
      <c r="N3495" s="227"/>
      <c r="O3495" s="227"/>
      <c r="P3495" s="227"/>
      <c r="Q3495" s="227"/>
      <c r="R3495" s="227"/>
      <c r="S3495" s="227"/>
      <c r="T3495" s="228"/>
      <c r="AT3495" s="229" t="s">
        <v>247</v>
      </c>
      <c r="AU3495" s="229" t="s">
        <v>81</v>
      </c>
      <c r="AV3495" s="13" t="s">
        <v>81</v>
      </c>
      <c r="AW3495" s="13" t="s">
        <v>4</v>
      </c>
      <c r="AX3495" s="13" t="s">
        <v>22</v>
      </c>
      <c r="AY3495" s="229" t="s">
        <v>238</v>
      </c>
    </row>
    <row r="3496" spans="2:65" s="1" customFormat="1" ht="22.5" customHeight="1">
      <c r="B3496" s="35"/>
      <c r="C3496" s="233" t="s">
        <v>3165</v>
      </c>
      <c r="D3496" s="233" t="s">
        <v>478</v>
      </c>
      <c r="E3496" s="234" t="s">
        <v>3166</v>
      </c>
      <c r="F3496" s="235" t="s">
        <v>3167</v>
      </c>
      <c r="G3496" s="236" t="s">
        <v>375</v>
      </c>
      <c r="H3496" s="237">
        <v>233.90700000000001</v>
      </c>
      <c r="I3496" s="238"/>
      <c r="J3496" s="239">
        <f>ROUND(I3496*H3496,2)</f>
        <v>0</v>
      </c>
      <c r="K3496" s="235" t="s">
        <v>20</v>
      </c>
      <c r="L3496" s="240"/>
      <c r="M3496" s="241" t="s">
        <v>20</v>
      </c>
      <c r="N3496" s="242" t="s">
        <v>44</v>
      </c>
      <c r="O3496" s="36"/>
      <c r="P3496" s="203">
        <f>O3496*H3496</f>
        <v>0</v>
      </c>
      <c r="Q3496" s="203">
        <v>0.02</v>
      </c>
      <c r="R3496" s="203">
        <f>Q3496*H3496</f>
        <v>4.67814</v>
      </c>
      <c r="S3496" s="203">
        <v>0</v>
      </c>
      <c r="T3496" s="204">
        <f>S3496*H3496</f>
        <v>0</v>
      </c>
      <c r="AR3496" s="18" t="s">
        <v>500</v>
      </c>
      <c r="AT3496" s="18" t="s">
        <v>478</v>
      </c>
      <c r="AU3496" s="18" t="s">
        <v>81</v>
      </c>
      <c r="AY3496" s="18" t="s">
        <v>238</v>
      </c>
      <c r="BE3496" s="205">
        <f>IF(N3496="základní",J3496,0)</f>
        <v>0</v>
      </c>
      <c r="BF3496" s="205">
        <f>IF(N3496="snížená",J3496,0)</f>
        <v>0</v>
      </c>
      <c r="BG3496" s="205">
        <f>IF(N3496="zákl. přenesená",J3496,0)</f>
        <v>0</v>
      </c>
      <c r="BH3496" s="205">
        <f>IF(N3496="sníž. přenesená",J3496,0)</f>
        <v>0</v>
      </c>
      <c r="BI3496" s="205">
        <f>IF(N3496="nulová",J3496,0)</f>
        <v>0</v>
      </c>
      <c r="BJ3496" s="18" t="s">
        <v>22</v>
      </c>
      <c r="BK3496" s="205">
        <f>ROUND(I3496*H3496,2)</f>
        <v>0</v>
      </c>
      <c r="BL3496" s="18" t="s">
        <v>372</v>
      </c>
      <c r="BM3496" s="18" t="s">
        <v>3168</v>
      </c>
    </row>
    <row r="3497" spans="2:65" s="12" customFormat="1" ht="27">
      <c r="B3497" s="206"/>
      <c r="C3497" s="207"/>
      <c r="D3497" s="208" t="s">
        <v>247</v>
      </c>
      <c r="E3497" s="209" t="s">
        <v>20</v>
      </c>
      <c r="F3497" s="210" t="s">
        <v>3142</v>
      </c>
      <c r="G3497" s="207"/>
      <c r="H3497" s="211" t="s">
        <v>20</v>
      </c>
      <c r="I3497" s="212"/>
      <c r="J3497" s="207"/>
      <c r="K3497" s="207"/>
      <c r="L3497" s="213"/>
      <c r="M3497" s="214"/>
      <c r="N3497" s="215"/>
      <c r="O3497" s="215"/>
      <c r="P3497" s="215"/>
      <c r="Q3497" s="215"/>
      <c r="R3497" s="215"/>
      <c r="S3497" s="215"/>
      <c r="T3497" s="216"/>
      <c r="AT3497" s="217" t="s">
        <v>247</v>
      </c>
      <c r="AU3497" s="217" t="s">
        <v>81</v>
      </c>
      <c r="AV3497" s="12" t="s">
        <v>22</v>
      </c>
      <c r="AW3497" s="12" t="s">
        <v>37</v>
      </c>
      <c r="AX3497" s="12" t="s">
        <v>73</v>
      </c>
      <c r="AY3497" s="217" t="s">
        <v>238</v>
      </c>
    </row>
    <row r="3498" spans="2:65" s="12" customFormat="1" ht="13.5">
      <c r="B3498" s="206"/>
      <c r="C3498" s="207"/>
      <c r="D3498" s="208" t="s">
        <v>247</v>
      </c>
      <c r="E3498" s="209" t="s">
        <v>20</v>
      </c>
      <c r="F3498" s="210" t="s">
        <v>249</v>
      </c>
      <c r="G3498" s="207"/>
      <c r="H3498" s="211" t="s">
        <v>20</v>
      </c>
      <c r="I3498" s="212"/>
      <c r="J3498" s="207"/>
      <c r="K3498" s="207"/>
      <c r="L3498" s="213"/>
      <c r="M3498" s="214"/>
      <c r="N3498" s="215"/>
      <c r="O3498" s="215"/>
      <c r="P3498" s="215"/>
      <c r="Q3498" s="215"/>
      <c r="R3498" s="215"/>
      <c r="S3498" s="215"/>
      <c r="T3498" s="216"/>
      <c r="AT3498" s="217" t="s">
        <v>247</v>
      </c>
      <c r="AU3498" s="217" t="s">
        <v>81</v>
      </c>
      <c r="AV3498" s="12" t="s">
        <v>22</v>
      </c>
      <c r="AW3498" s="12" t="s">
        <v>37</v>
      </c>
      <c r="AX3498" s="12" t="s">
        <v>73</v>
      </c>
      <c r="AY3498" s="217" t="s">
        <v>238</v>
      </c>
    </row>
    <row r="3499" spans="2:65" s="13" customFormat="1" ht="13.5">
      <c r="B3499" s="218"/>
      <c r="C3499" s="219"/>
      <c r="D3499" s="208" t="s">
        <v>247</v>
      </c>
      <c r="E3499" s="230" t="s">
        <v>20</v>
      </c>
      <c r="F3499" s="231" t="s">
        <v>3169</v>
      </c>
      <c r="G3499" s="219"/>
      <c r="H3499" s="232">
        <v>222.76900000000001</v>
      </c>
      <c r="I3499" s="224"/>
      <c r="J3499" s="219"/>
      <c r="K3499" s="219"/>
      <c r="L3499" s="225"/>
      <c r="M3499" s="226"/>
      <c r="N3499" s="227"/>
      <c r="O3499" s="227"/>
      <c r="P3499" s="227"/>
      <c r="Q3499" s="227"/>
      <c r="R3499" s="227"/>
      <c r="S3499" s="227"/>
      <c r="T3499" s="228"/>
      <c r="AT3499" s="229" t="s">
        <v>247</v>
      </c>
      <c r="AU3499" s="229" t="s">
        <v>81</v>
      </c>
      <c r="AV3499" s="13" t="s">
        <v>81</v>
      </c>
      <c r="AW3499" s="13" t="s">
        <v>37</v>
      </c>
      <c r="AX3499" s="13" t="s">
        <v>73</v>
      </c>
      <c r="AY3499" s="229" t="s">
        <v>238</v>
      </c>
    </row>
    <row r="3500" spans="2:65" s="13" customFormat="1" ht="13.5">
      <c r="B3500" s="218"/>
      <c r="C3500" s="219"/>
      <c r="D3500" s="220" t="s">
        <v>247</v>
      </c>
      <c r="E3500" s="219"/>
      <c r="F3500" s="222" t="s">
        <v>3170</v>
      </c>
      <c r="G3500" s="219"/>
      <c r="H3500" s="223">
        <v>233.90700000000001</v>
      </c>
      <c r="I3500" s="224"/>
      <c r="J3500" s="219"/>
      <c r="K3500" s="219"/>
      <c r="L3500" s="225"/>
      <c r="M3500" s="226"/>
      <c r="N3500" s="227"/>
      <c r="O3500" s="227"/>
      <c r="P3500" s="227"/>
      <c r="Q3500" s="227"/>
      <c r="R3500" s="227"/>
      <c r="S3500" s="227"/>
      <c r="T3500" s="228"/>
      <c r="AT3500" s="229" t="s">
        <v>247</v>
      </c>
      <c r="AU3500" s="229" t="s">
        <v>81</v>
      </c>
      <c r="AV3500" s="13" t="s">
        <v>81</v>
      </c>
      <c r="AW3500" s="13" t="s">
        <v>4</v>
      </c>
      <c r="AX3500" s="13" t="s">
        <v>22</v>
      </c>
      <c r="AY3500" s="229" t="s">
        <v>238</v>
      </c>
    </row>
    <row r="3501" spans="2:65" s="1" customFormat="1" ht="22.5" customHeight="1">
      <c r="B3501" s="35"/>
      <c r="C3501" s="233" t="s">
        <v>3171</v>
      </c>
      <c r="D3501" s="233" t="s">
        <v>478</v>
      </c>
      <c r="E3501" s="234" t="s">
        <v>3172</v>
      </c>
      <c r="F3501" s="235" t="s">
        <v>3173</v>
      </c>
      <c r="G3501" s="236" t="s">
        <v>375</v>
      </c>
      <c r="H3501" s="237">
        <v>245.577</v>
      </c>
      <c r="I3501" s="238"/>
      <c r="J3501" s="239">
        <f>ROUND(I3501*H3501,2)</f>
        <v>0</v>
      </c>
      <c r="K3501" s="235" t="s">
        <v>20</v>
      </c>
      <c r="L3501" s="240"/>
      <c r="M3501" s="241" t="s">
        <v>20</v>
      </c>
      <c r="N3501" s="242" t="s">
        <v>44</v>
      </c>
      <c r="O3501" s="36"/>
      <c r="P3501" s="203">
        <f>O3501*H3501</f>
        <v>0</v>
      </c>
      <c r="Q3501" s="203">
        <v>0.02</v>
      </c>
      <c r="R3501" s="203">
        <f>Q3501*H3501</f>
        <v>4.9115400000000005</v>
      </c>
      <c r="S3501" s="203">
        <v>0</v>
      </c>
      <c r="T3501" s="204">
        <f>S3501*H3501</f>
        <v>0</v>
      </c>
      <c r="AR3501" s="18" t="s">
        <v>500</v>
      </c>
      <c r="AT3501" s="18" t="s">
        <v>478</v>
      </c>
      <c r="AU3501" s="18" t="s">
        <v>81</v>
      </c>
      <c r="AY3501" s="18" t="s">
        <v>238</v>
      </c>
      <c r="BE3501" s="205">
        <f>IF(N3501="základní",J3501,0)</f>
        <v>0</v>
      </c>
      <c r="BF3501" s="205">
        <f>IF(N3501="snížená",J3501,0)</f>
        <v>0</v>
      </c>
      <c r="BG3501" s="205">
        <f>IF(N3501="zákl. přenesená",J3501,0)</f>
        <v>0</v>
      </c>
      <c r="BH3501" s="205">
        <f>IF(N3501="sníž. přenesená",J3501,0)</f>
        <v>0</v>
      </c>
      <c r="BI3501" s="205">
        <f>IF(N3501="nulová",J3501,0)</f>
        <v>0</v>
      </c>
      <c r="BJ3501" s="18" t="s">
        <v>22</v>
      </c>
      <c r="BK3501" s="205">
        <f>ROUND(I3501*H3501,2)</f>
        <v>0</v>
      </c>
      <c r="BL3501" s="18" t="s">
        <v>372</v>
      </c>
      <c r="BM3501" s="18" t="s">
        <v>3174</v>
      </c>
    </row>
    <row r="3502" spans="2:65" s="12" customFormat="1" ht="27">
      <c r="B3502" s="206"/>
      <c r="C3502" s="207"/>
      <c r="D3502" s="208" t="s">
        <v>247</v>
      </c>
      <c r="E3502" s="209" t="s">
        <v>20</v>
      </c>
      <c r="F3502" s="210" t="s">
        <v>3142</v>
      </c>
      <c r="G3502" s="207"/>
      <c r="H3502" s="211" t="s">
        <v>20</v>
      </c>
      <c r="I3502" s="212"/>
      <c r="J3502" s="207"/>
      <c r="K3502" s="207"/>
      <c r="L3502" s="213"/>
      <c r="M3502" s="214"/>
      <c r="N3502" s="215"/>
      <c r="O3502" s="215"/>
      <c r="P3502" s="215"/>
      <c r="Q3502" s="215"/>
      <c r="R3502" s="215"/>
      <c r="S3502" s="215"/>
      <c r="T3502" s="216"/>
      <c r="AT3502" s="217" t="s">
        <v>247</v>
      </c>
      <c r="AU3502" s="217" t="s">
        <v>81</v>
      </c>
      <c r="AV3502" s="12" t="s">
        <v>22</v>
      </c>
      <c r="AW3502" s="12" t="s">
        <v>37</v>
      </c>
      <c r="AX3502" s="12" t="s">
        <v>73</v>
      </c>
      <c r="AY3502" s="217" t="s">
        <v>238</v>
      </c>
    </row>
    <row r="3503" spans="2:65" s="12" customFormat="1" ht="13.5">
      <c r="B3503" s="206"/>
      <c r="C3503" s="207"/>
      <c r="D3503" s="208" t="s">
        <v>247</v>
      </c>
      <c r="E3503" s="209" t="s">
        <v>20</v>
      </c>
      <c r="F3503" s="210" t="s">
        <v>249</v>
      </c>
      <c r="G3503" s="207"/>
      <c r="H3503" s="211" t="s">
        <v>20</v>
      </c>
      <c r="I3503" s="212"/>
      <c r="J3503" s="207"/>
      <c r="K3503" s="207"/>
      <c r="L3503" s="213"/>
      <c r="M3503" s="214"/>
      <c r="N3503" s="215"/>
      <c r="O3503" s="215"/>
      <c r="P3503" s="215"/>
      <c r="Q3503" s="215"/>
      <c r="R3503" s="215"/>
      <c r="S3503" s="215"/>
      <c r="T3503" s="216"/>
      <c r="AT3503" s="217" t="s">
        <v>247</v>
      </c>
      <c r="AU3503" s="217" t="s">
        <v>81</v>
      </c>
      <c r="AV3503" s="12" t="s">
        <v>22</v>
      </c>
      <c r="AW3503" s="12" t="s">
        <v>37</v>
      </c>
      <c r="AX3503" s="12" t="s">
        <v>73</v>
      </c>
      <c r="AY3503" s="217" t="s">
        <v>238</v>
      </c>
    </row>
    <row r="3504" spans="2:65" s="13" customFormat="1" ht="13.5">
      <c r="B3504" s="218"/>
      <c r="C3504" s="219"/>
      <c r="D3504" s="208" t="s">
        <v>247</v>
      </c>
      <c r="E3504" s="230" t="s">
        <v>20</v>
      </c>
      <c r="F3504" s="231" t="s">
        <v>3175</v>
      </c>
      <c r="G3504" s="219"/>
      <c r="H3504" s="232">
        <v>233.88300000000001</v>
      </c>
      <c r="I3504" s="224"/>
      <c r="J3504" s="219"/>
      <c r="K3504" s="219"/>
      <c r="L3504" s="225"/>
      <c r="M3504" s="226"/>
      <c r="N3504" s="227"/>
      <c r="O3504" s="227"/>
      <c r="P3504" s="227"/>
      <c r="Q3504" s="227"/>
      <c r="R3504" s="227"/>
      <c r="S3504" s="227"/>
      <c r="T3504" s="228"/>
      <c r="AT3504" s="229" t="s">
        <v>247</v>
      </c>
      <c r="AU3504" s="229" t="s">
        <v>81</v>
      </c>
      <c r="AV3504" s="13" t="s">
        <v>81</v>
      </c>
      <c r="AW3504" s="13" t="s">
        <v>37</v>
      </c>
      <c r="AX3504" s="13" t="s">
        <v>73</v>
      </c>
      <c r="AY3504" s="229" t="s">
        <v>238</v>
      </c>
    </row>
    <row r="3505" spans="2:65" s="13" customFormat="1" ht="13.5">
      <c r="B3505" s="218"/>
      <c r="C3505" s="219"/>
      <c r="D3505" s="220" t="s">
        <v>247</v>
      </c>
      <c r="E3505" s="219"/>
      <c r="F3505" s="222" t="s">
        <v>3176</v>
      </c>
      <c r="G3505" s="219"/>
      <c r="H3505" s="223">
        <v>245.577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4</v>
      </c>
      <c r="AX3505" s="13" t="s">
        <v>22</v>
      </c>
      <c r="AY3505" s="229" t="s">
        <v>238</v>
      </c>
    </row>
    <row r="3506" spans="2:65" s="1" customFormat="1" ht="22.5" customHeight="1">
      <c r="B3506" s="35"/>
      <c r="C3506" s="194" t="s">
        <v>3177</v>
      </c>
      <c r="D3506" s="194" t="s">
        <v>240</v>
      </c>
      <c r="E3506" s="195" t="s">
        <v>3178</v>
      </c>
      <c r="F3506" s="196" t="s">
        <v>3179</v>
      </c>
      <c r="G3506" s="197" t="s">
        <v>375</v>
      </c>
      <c r="H3506" s="198">
        <v>456.65199999999999</v>
      </c>
      <c r="I3506" s="199"/>
      <c r="J3506" s="200">
        <f>ROUND(I3506*H3506,2)</f>
        <v>0</v>
      </c>
      <c r="K3506" s="196" t="s">
        <v>20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0</v>
      </c>
      <c r="R3506" s="203">
        <f>Q3506*H3506</f>
        <v>0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3180</v>
      </c>
    </row>
    <row r="3507" spans="2:65" s="13" customFormat="1" ht="13.5">
      <c r="B3507" s="218"/>
      <c r="C3507" s="219"/>
      <c r="D3507" s="220" t="s">
        <v>247</v>
      </c>
      <c r="E3507" s="221" t="s">
        <v>20</v>
      </c>
      <c r="F3507" s="222" t="s">
        <v>3181</v>
      </c>
      <c r="G3507" s="219"/>
      <c r="H3507" s="223">
        <v>456.65199999999999</v>
      </c>
      <c r="I3507" s="224"/>
      <c r="J3507" s="219"/>
      <c r="K3507" s="219"/>
      <c r="L3507" s="225"/>
      <c r="M3507" s="226"/>
      <c r="N3507" s="227"/>
      <c r="O3507" s="227"/>
      <c r="P3507" s="227"/>
      <c r="Q3507" s="227"/>
      <c r="R3507" s="227"/>
      <c r="S3507" s="227"/>
      <c r="T3507" s="228"/>
      <c r="AT3507" s="229" t="s">
        <v>247</v>
      </c>
      <c r="AU3507" s="229" t="s">
        <v>81</v>
      </c>
      <c r="AV3507" s="13" t="s">
        <v>81</v>
      </c>
      <c r="AW3507" s="13" t="s">
        <v>37</v>
      </c>
      <c r="AX3507" s="13" t="s">
        <v>73</v>
      </c>
      <c r="AY3507" s="229" t="s">
        <v>238</v>
      </c>
    </row>
    <row r="3508" spans="2:65" s="1" customFormat="1" ht="31.5" customHeight="1">
      <c r="B3508" s="35"/>
      <c r="C3508" s="194" t="s">
        <v>3182</v>
      </c>
      <c r="D3508" s="194" t="s">
        <v>240</v>
      </c>
      <c r="E3508" s="195" t="s">
        <v>3183</v>
      </c>
      <c r="F3508" s="196" t="s">
        <v>3184</v>
      </c>
      <c r="G3508" s="197" t="s">
        <v>375</v>
      </c>
      <c r="H3508" s="198">
        <v>1578.3889999999999</v>
      </c>
      <c r="I3508" s="199"/>
      <c r="J3508" s="200">
        <f>ROUND(I3508*H3508,2)</f>
        <v>0</v>
      </c>
      <c r="K3508" s="196" t="s">
        <v>244</v>
      </c>
      <c r="L3508" s="55"/>
      <c r="M3508" s="201" t="s">
        <v>20</v>
      </c>
      <c r="N3508" s="202" t="s">
        <v>44</v>
      </c>
      <c r="O3508" s="36"/>
      <c r="P3508" s="203">
        <f>O3508*H3508</f>
        <v>0</v>
      </c>
      <c r="Q3508" s="203">
        <v>2.0400000000000001E-3</v>
      </c>
      <c r="R3508" s="203">
        <f>Q3508*H3508</f>
        <v>3.2199135600000002</v>
      </c>
      <c r="S3508" s="203">
        <v>0</v>
      </c>
      <c r="T3508" s="204">
        <f>S3508*H3508</f>
        <v>0</v>
      </c>
      <c r="AR3508" s="18" t="s">
        <v>372</v>
      </c>
      <c r="AT3508" s="18" t="s">
        <v>240</v>
      </c>
      <c r="AU3508" s="18" t="s">
        <v>81</v>
      </c>
      <c r="AY3508" s="18" t="s">
        <v>238</v>
      </c>
      <c r="BE3508" s="205">
        <f>IF(N3508="základní",J3508,0)</f>
        <v>0</v>
      </c>
      <c r="BF3508" s="205">
        <f>IF(N3508="snížená",J3508,0)</f>
        <v>0</v>
      </c>
      <c r="BG3508" s="205">
        <f>IF(N3508="zákl. přenesená",J3508,0)</f>
        <v>0</v>
      </c>
      <c r="BH3508" s="205">
        <f>IF(N3508="sníž. přenesená",J3508,0)</f>
        <v>0</v>
      </c>
      <c r="BI3508" s="205">
        <f>IF(N3508="nulová",J3508,0)</f>
        <v>0</v>
      </c>
      <c r="BJ3508" s="18" t="s">
        <v>22</v>
      </c>
      <c r="BK3508" s="205">
        <f>ROUND(I3508*H3508,2)</f>
        <v>0</v>
      </c>
      <c r="BL3508" s="18" t="s">
        <v>372</v>
      </c>
      <c r="BM3508" s="18" t="s">
        <v>3185</v>
      </c>
    </row>
    <row r="3509" spans="2:65" s="12" customFormat="1" ht="27">
      <c r="B3509" s="206"/>
      <c r="C3509" s="207"/>
      <c r="D3509" s="208" t="s">
        <v>247</v>
      </c>
      <c r="E3509" s="209" t="s">
        <v>20</v>
      </c>
      <c r="F3509" s="210" t="s">
        <v>3186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249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3187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2" customFormat="1" ht="13.5">
      <c r="B3512" s="206"/>
      <c r="C3512" s="207"/>
      <c r="D3512" s="208" t="s">
        <v>247</v>
      </c>
      <c r="E3512" s="209" t="s">
        <v>20</v>
      </c>
      <c r="F3512" s="210" t="s">
        <v>2857</v>
      </c>
      <c r="G3512" s="207"/>
      <c r="H3512" s="211" t="s">
        <v>20</v>
      </c>
      <c r="I3512" s="212"/>
      <c r="J3512" s="207"/>
      <c r="K3512" s="207"/>
      <c r="L3512" s="213"/>
      <c r="M3512" s="214"/>
      <c r="N3512" s="215"/>
      <c r="O3512" s="215"/>
      <c r="P3512" s="215"/>
      <c r="Q3512" s="215"/>
      <c r="R3512" s="215"/>
      <c r="S3512" s="215"/>
      <c r="T3512" s="216"/>
      <c r="AT3512" s="217" t="s">
        <v>247</v>
      </c>
      <c r="AU3512" s="217" t="s">
        <v>81</v>
      </c>
      <c r="AV3512" s="12" t="s">
        <v>22</v>
      </c>
      <c r="AW3512" s="12" t="s">
        <v>37</v>
      </c>
      <c r="AX3512" s="12" t="s">
        <v>73</v>
      </c>
      <c r="AY3512" s="217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3188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249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2" customFormat="1" ht="13.5">
      <c r="B3515" s="206"/>
      <c r="C3515" s="207"/>
      <c r="D3515" s="208" t="s">
        <v>247</v>
      </c>
      <c r="E3515" s="209" t="s">
        <v>20</v>
      </c>
      <c r="F3515" s="210" t="s">
        <v>3189</v>
      </c>
      <c r="G3515" s="207"/>
      <c r="H3515" s="211" t="s">
        <v>20</v>
      </c>
      <c r="I3515" s="212"/>
      <c r="J3515" s="207"/>
      <c r="K3515" s="207"/>
      <c r="L3515" s="213"/>
      <c r="M3515" s="214"/>
      <c r="N3515" s="215"/>
      <c r="O3515" s="215"/>
      <c r="P3515" s="215"/>
      <c r="Q3515" s="215"/>
      <c r="R3515" s="215"/>
      <c r="S3515" s="215"/>
      <c r="T3515" s="216"/>
      <c r="AT3515" s="217" t="s">
        <v>247</v>
      </c>
      <c r="AU3515" s="217" t="s">
        <v>81</v>
      </c>
      <c r="AV3515" s="12" t="s">
        <v>22</v>
      </c>
      <c r="AW3515" s="12" t="s">
        <v>37</v>
      </c>
      <c r="AX3515" s="12" t="s">
        <v>73</v>
      </c>
      <c r="AY3515" s="217" t="s">
        <v>238</v>
      </c>
    </row>
    <row r="3516" spans="2:65" s="12" customFormat="1" ht="13.5">
      <c r="B3516" s="206"/>
      <c r="C3516" s="207"/>
      <c r="D3516" s="208" t="s">
        <v>247</v>
      </c>
      <c r="E3516" s="209" t="s">
        <v>20</v>
      </c>
      <c r="F3516" s="210" t="s">
        <v>291</v>
      </c>
      <c r="G3516" s="207"/>
      <c r="H3516" s="211" t="s">
        <v>20</v>
      </c>
      <c r="I3516" s="212"/>
      <c r="J3516" s="207"/>
      <c r="K3516" s="207"/>
      <c r="L3516" s="213"/>
      <c r="M3516" s="214"/>
      <c r="N3516" s="215"/>
      <c r="O3516" s="215"/>
      <c r="P3516" s="215"/>
      <c r="Q3516" s="215"/>
      <c r="R3516" s="215"/>
      <c r="S3516" s="215"/>
      <c r="T3516" s="216"/>
      <c r="AT3516" s="217" t="s">
        <v>247</v>
      </c>
      <c r="AU3516" s="217" t="s">
        <v>81</v>
      </c>
      <c r="AV3516" s="12" t="s">
        <v>22</v>
      </c>
      <c r="AW3516" s="12" t="s">
        <v>37</v>
      </c>
      <c r="AX3516" s="12" t="s">
        <v>73</v>
      </c>
      <c r="AY3516" s="217" t="s">
        <v>238</v>
      </c>
    </row>
    <row r="3517" spans="2:65" s="13" customFormat="1" ht="13.5">
      <c r="B3517" s="218"/>
      <c r="C3517" s="219"/>
      <c r="D3517" s="208" t="s">
        <v>247</v>
      </c>
      <c r="E3517" s="230" t="s">
        <v>20</v>
      </c>
      <c r="F3517" s="231" t="s">
        <v>3190</v>
      </c>
      <c r="G3517" s="219"/>
      <c r="H3517" s="232">
        <v>1443.798</v>
      </c>
      <c r="I3517" s="224"/>
      <c r="J3517" s="219"/>
      <c r="K3517" s="219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247</v>
      </c>
      <c r="AU3517" s="229" t="s">
        <v>81</v>
      </c>
      <c r="AV3517" s="13" t="s">
        <v>81</v>
      </c>
      <c r="AW3517" s="13" t="s">
        <v>37</v>
      </c>
      <c r="AX3517" s="13" t="s">
        <v>73</v>
      </c>
      <c r="AY3517" s="229" t="s">
        <v>238</v>
      </c>
    </row>
    <row r="3518" spans="2:65" s="12" customFormat="1" ht="13.5">
      <c r="B3518" s="206"/>
      <c r="C3518" s="207"/>
      <c r="D3518" s="208" t="s">
        <v>247</v>
      </c>
      <c r="E3518" s="209" t="s">
        <v>20</v>
      </c>
      <c r="F3518" s="210" t="s">
        <v>695</v>
      </c>
      <c r="G3518" s="207"/>
      <c r="H3518" s="211" t="s">
        <v>20</v>
      </c>
      <c r="I3518" s="212"/>
      <c r="J3518" s="207"/>
      <c r="K3518" s="207"/>
      <c r="L3518" s="213"/>
      <c r="M3518" s="214"/>
      <c r="N3518" s="215"/>
      <c r="O3518" s="215"/>
      <c r="P3518" s="215"/>
      <c r="Q3518" s="215"/>
      <c r="R3518" s="215"/>
      <c r="S3518" s="215"/>
      <c r="T3518" s="216"/>
      <c r="AT3518" s="217" t="s">
        <v>247</v>
      </c>
      <c r="AU3518" s="217" t="s">
        <v>81</v>
      </c>
      <c r="AV3518" s="12" t="s">
        <v>22</v>
      </c>
      <c r="AW3518" s="12" t="s">
        <v>37</v>
      </c>
      <c r="AX3518" s="12" t="s">
        <v>73</v>
      </c>
      <c r="AY3518" s="217" t="s">
        <v>238</v>
      </c>
    </row>
    <row r="3519" spans="2:65" s="13" customFormat="1" ht="13.5">
      <c r="B3519" s="218"/>
      <c r="C3519" s="219"/>
      <c r="D3519" s="208" t="s">
        <v>247</v>
      </c>
      <c r="E3519" s="230" t="s">
        <v>20</v>
      </c>
      <c r="F3519" s="231" t="s">
        <v>3191</v>
      </c>
      <c r="G3519" s="219"/>
      <c r="H3519" s="232">
        <v>86.034000000000006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2" customFormat="1" ht="13.5">
      <c r="B3520" s="206"/>
      <c r="C3520" s="207"/>
      <c r="D3520" s="208" t="s">
        <v>247</v>
      </c>
      <c r="E3520" s="209" t="s">
        <v>20</v>
      </c>
      <c r="F3520" s="210" t="s">
        <v>293</v>
      </c>
      <c r="G3520" s="207"/>
      <c r="H3520" s="211" t="s">
        <v>20</v>
      </c>
      <c r="I3520" s="212"/>
      <c r="J3520" s="207"/>
      <c r="K3520" s="207"/>
      <c r="L3520" s="213"/>
      <c r="M3520" s="214"/>
      <c r="N3520" s="215"/>
      <c r="O3520" s="215"/>
      <c r="P3520" s="215"/>
      <c r="Q3520" s="215"/>
      <c r="R3520" s="215"/>
      <c r="S3520" s="215"/>
      <c r="T3520" s="216"/>
      <c r="AT3520" s="217" t="s">
        <v>247</v>
      </c>
      <c r="AU3520" s="217" t="s">
        <v>81</v>
      </c>
      <c r="AV3520" s="12" t="s">
        <v>22</v>
      </c>
      <c r="AW3520" s="12" t="s">
        <v>37</v>
      </c>
      <c r="AX3520" s="12" t="s">
        <v>73</v>
      </c>
      <c r="AY3520" s="217" t="s">
        <v>238</v>
      </c>
    </row>
    <row r="3521" spans="2:65" s="13" customFormat="1" ht="13.5">
      <c r="B3521" s="218"/>
      <c r="C3521" s="219"/>
      <c r="D3521" s="220" t="s">
        <v>247</v>
      </c>
      <c r="E3521" s="221" t="s">
        <v>20</v>
      </c>
      <c r="F3521" s="222" t="s">
        <v>3192</v>
      </c>
      <c r="G3521" s="219"/>
      <c r="H3521" s="223">
        <v>48.557000000000002</v>
      </c>
      <c r="I3521" s="224"/>
      <c r="J3521" s="219"/>
      <c r="K3521" s="219"/>
      <c r="L3521" s="225"/>
      <c r="M3521" s="226"/>
      <c r="N3521" s="227"/>
      <c r="O3521" s="227"/>
      <c r="P3521" s="227"/>
      <c r="Q3521" s="227"/>
      <c r="R3521" s="227"/>
      <c r="S3521" s="227"/>
      <c r="T3521" s="228"/>
      <c r="AT3521" s="229" t="s">
        <v>247</v>
      </c>
      <c r="AU3521" s="229" t="s">
        <v>81</v>
      </c>
      <c r="AV3521" s="13" t="s">
        <v>81</v>
      </c>
      <c r="AW3521" s="13" t="s">
        <v>37</v>
      </c>
      <c r="AX3521" s="13" t="s">
        <v>73</v>
      </c>
      <c r="AY3521" s="229" t="s">
        <v>238</v>
      </c>
    </row>
    <row r="3522" spans="2:65" s="1" customFormat="1" ht="22.5" customHeight="1">
      <c r="B3522" s="35"/>
      <c r="C3522" s="233" t="s">
        <v>3193</v>
      </c>
      <c r="D3522" s="233" t="s">
        <v>478</v>
      </c>
      <c r="E3522" s="234" t="s">
        <v>3194</v>
      </c>
      <c r="F3522" s="235" t="s">
        <v>3195</v>
      </c>
      <c r="G3522" s="236" t="s">
        <v>243</v>
      </c>
      <c r="H3522" s="237">
        <v>414.33</v>
      </c>
      <c r="I3522" s="238"/>
      <c r="J3522" s="239">
        <f>ROUND(I3522*H3522,2)</f>
        <v>0</v>
      </c>
      <c r="K3522" s="235" t="s">
        <v>20</v>
      </c>
      <c r="L3522" s="240"/>
      <c r="M3522" s="241" t="s">
        <v>20</v>
      </c>
      <c r="N3522" s="242" t="s">
        <v>44</v>
      </c>
      <c r="O3522" s="36"/>
      <c r="P3522" s="203">
        <f>O3522*H3522</f>
        <v>0</v>
      </c>
      <c r="Q3522" s="203">
        <v>0</v>
      </c>
      <c r="R3522" s="203">
        <f>Q3522*H3522</f>
        <v>0</v>
      </c>
      <c r="S3522" s="203">
        <v>0</v>
      </c>
      <c r="T3522" s="204">
        <f>S3522*H3522</f>
        <v>0</v>
      </c>
      <c r="AR3522" s="18" t="s">
        <v>500</v>
      </c>
      <c r="AT3522" s="18" t="s">
        <v>478</v>
      </c>
      <c r="AU3522" s="18" t="s">
        <v>81</v>
      </c>
      <c r="AY3522" s="18" t="s">
        <v>238</v>
      </c>
      <c r="BE3522" s="205">
        <f>IF(N3522="základní",J3522,0)</f>
        <v>0</v>
      </c>
      <c r="BF3522" s="205">
        <f>IF(N3522="snížená",J3522,0)</f>
        <v>0</v>
      </c>
      <c r="BG3522" s="205">
        <f>IF(N3522="zákl. přenesená",J3522,0)</f>
        <v>0</v>
      </c>
      <c r="BH3522" s="205">
        <f>IF(N3522="sníž. přenesená",J3522,0)</f>
        <v>0</v>
      </c>
      <c r="BI3522" s="205">
        <f>IF(N3522="nulová",J3522,0)</f>
        <v>0</v>
      </c>
      <c r="BJ3522" s="18" t="s">
        <v>22</v>
      </c>
      <c r="BK3522" s="205">
        <f>ROUND(I3522*H3522,2)</f>
        <v>0</v>
      </c>
      <c r="BL3522" s="18" t="s">
        <v>372</v>
      </c>
      <c r="BM3522" s="18" t="s">
        <v>3196</v>
      </c>
    </row>
    <row r="3523" spans="2:65" s="12" customFormat="1" ht="27">
      <c r="B3523" s="206"/>
      <c r="C3523" s="207"/>
      <c r="D3523" s="208" t="s">
        <v>247</v>
      </c>
      <c r="E3523" s="209" t="s">
        <v>20</v>
      </c>
      <c r="F3523" s="210" t="s">
        <v>3186</v>
      </c>
      <c r="G3523" s="207"/>
      <c r="H3523" s="211" t="s">
        <v>20</v>
      </c>
      <c r="I3523" s="212"/>
      <c r="J3523" s="207"/>
      <c r="K3523" s="207"/>
      <c r="L3523" s="213"/>
      <c r="M3523" s="214"/>
      <c r="N3523" s="215"/>
      <c r="O3523" s="215"/>
      <c r="P3523" s="215"/>
      <c r="Q3523" s="215"/>
      <c r="R3523" s="215"/>
      <c r="S3523" s="215"/>
      <c r="T3523" s="216"/>
      <c r="AT3523" s="217" t="s">
        <v>247</v>
      </c>
      <c r="AU3523" s="217" t="s">
        <v>81</v>
      </c>
      <c r="AV3523" s="12" t="s">
        <v>22</v>
      </c>
      <c r="AW3523" s="12" t="s">
        <v>37</v>
      </c>
      <c r="AX3523" s="12" t="s">
        <v>73</v>
      </c>
      <c r="AY3523" s="217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249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3197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2" customFormat="1" ht="13.5">
      <c r="B3526" s="206"/>
      <c r="C3526" s="207"/>
      <c r="D3526" s="208" t="s">
        <v>247</v>
      </c>
      <c r="E3526" s="209" t="s">
        <v>20</v>
      </c>
      <c r="F3526" s="210" t="s">
        <v>2866</v>
      </c>
      <c r="G3526" s="207"/>
      <c r="H3526" s="211" t="s">
        <v>20</v>
      </c>
      <c r="I3526" s="212"/>
      <c r="J3526" s="207"/>
      <c r="K3526" s="207"/>
      <c r="L3526" s="213"/>
      <c r="M3526" s="214"/>
      <c r="N3526" s="215"/>
      <c r="O3526" s="215"/>
      <c r="P3526" s="215"/>
      <c r="Q3526" s="215"/>
      <c r="R3526" s="215"/>
      <c r="S3526" s="215"/>
      <c r="T3526" s="216"/>
      <c r="AT3526" s="217" t="s">
        <v>247</v>
      </c>
      <c r="AU3526" s="217" t="s">
        <v>81</v>
      </c>
      <c r="AV3526" s="12" t="s">
        <v>22</v>
      </c>
      <c r="AW3526" s="12" t="s">
        <v>37</v>
      </c>
      <c r="AX3526" s="12" t="s">
        <v>73</v>
      </c>
      <c r="AY3526" s="217" t="s">
        <v>238</v>
      </c>
    </row>
    <row r="3527" spans="2:65" s="12" customFormat="1" ht="13.5">
      <c r="B3527" s="206"/>
      <c r="C3527" s="207"/>
      <c r="D3527" s="208" t="s">
        <v>247</v>
      </c>
      <c r="E3527" s="209" t="s">
        <v>20</v>
      </c>
      <c r="F3527" s="210" t="s">
        <v>3198</v>
      </c>
      <c r="G3527" s="207"/>
      <c r="H3527" s="211" t="s">
        <v>20</v>
      </c>
      <c r="I3527" s="212"/>
      <c r="J3527" s="207"/>
      <c r="K3527" s="207"/>
      <c r="L3527" s="213"/>
      <c r="M3527" s="214"/>
      <c r="N3527" s="215"/>
      <c r="O3527" s="215"/>
      <c r="P3527" s="215"/>
      <c r="Q3527" s="215"/>
      <c r="R3527" s="215"/>
      <c r="S3527" s="215"/>
      <c r="T3527" s="216"/>
      <c r="AT3527" s="217" t="s">
        <v>247</v>
      </c>
      <c r="AU3527" s="217" t="s">
        <v>81</v>
      </c>
      <c r="AV3527" s="12" t="s">
        <v>22</v>
      </c>
      <c r="AW3527" s="12" t="s">
        <v>37</v>
      </c>
      <c r="AX3527" s="12" t="s">
        <v>73</v>
      </c>
      <c r="AY3527" s="217" t="s">
        <v>238</v>
      </c>
    </row>
    <row r="3528" spans="2:65" s="13" customFormat="1" ht="13.5">
      <c r="B3528" s="218"/>
      <c r="C3528" s="219"/>
      <c r="D3528" s="208" t="s">
        <v>247</v>
      </c>
      <c r="E3528" s="230" t="s">
        <v>20</v>
      </c>
      <c r="F3528" s="231" t="s">
        <v>3199</v>
      </c>
      <c r="G3528" s="219"/>
      <c r="H3528" s="232">
        <v>394.6</v>
      </c>
      <c r="I3528" s="224"/>
      <c r="J3528" s="219"/>
      <c r="K3528" s="219"/>
      <c r="L3528" s="225"/>
      <c r="M3528" s="226"/>
      <c r="N3528" s="227"/>
      <c r="O3528" s="227"/>
      <c r="P3528" s="227"/>
      <c r="Q3528" s="227"/>
      <c r="R3528" s="227"/>
      <c r="S3528" s="227"/>
      <c r="T3528" s="228"/>
      <c r="AT3528" s="229" t="s">
        <v>247</v>
      </c>
      <c r="AU3528" s="229" t="s">
        <v>81</v>
      </c>
      <c r="AV3528" s="13" t="s">
        <v>81</v>
      </c>
      <c r="AW3528" s="13" t="s">
        <v>37</v>
      </c>
      <c r="AX3528" s="13" t="s">
        <v>73</v>
      </c>
      <c r="AY3528" s="229" t="s">
        <v>238</v>
      </c>
    </row>
    <row r="3529" spans="2:65" s="13" customFormat="1" ht="13.5">
      <c r="B3529" s="218"/>
      <c r="C3529" s="219"/>
      <c r="D3529" s="220" t="s">
        <v>247</v>
      </c>
      <c r="E3529" s="219"/>
      <c r="F3529" s="222" t="s">
        <v>3200</v>
      </c>
      <c r="G3529" s="219"/>
      <c r="H3529" s="223">
        <v>414.33</v>
      </c>
      <c r="I3529" s="224"/>
      <c r="J3529" s="219"/>
      <c r="K3529" s="219"/>
      <c r="L3529" s="225"/>
      <c r="M3529" s="226"/>
      <c r="N3529" s="227"/>
      <c r="O3529" s="227"/>
      <c r="P3529" s="227"/>
      <c r="Q3529" s="227"/>
      <c r="R3529" s="227"/>
      <c r="S3529" s="227"/>
      <c r="T3529" s="228"/>
      <c r="AT3529" s="229" t="s">
        <v>247</v>
      </c>
      <c r="AU3529" s="229" t="s">
        <v>81</v>
      </c>
      <c r="AV3529" s="13" t="s">
        <v>81</v>
      </c>
      <c r="AW3529" s="13" t="s">
        <v>4</v>
      </c>
      <c r="AX3529" s="13" t="s">
        <v>22</v>
      </c>
      <c r="AY3529" s="229" t="s">
        <v>238</v>
      </c>
    </row>
    <row r="3530" spans="2:65" s="1" customFormat="1" ht="31.5" customHeight="1">
      <c r="B3530" s="35"/>
      <c r="C3530" s="194" t="s">
        <v>3201</v>
      </c>
      <c r="D3530" s="194" t="s">
        <v>240</v>
      </c>
      <c r="E3530" s="195" t="s">
        <v>3202</v>
      </c>
      <c r="F3530" s="196" t="s">
        <v>3203</v>
      </c>
      <c r="G3530" s="197" t="s">
        <v>375</v>
      </c>
      <c r="H3530" s="198">
        <v>3381.569</v>
      </c>
      <c r="I3530" s="199"/>
      <c r="J3530" s="200">
        <f>ROUND(I3530*H3530,2)</f>
        <v>0</v>
      </c>
      <c r="K3530" s="196" t="s">
        <v>244</v>
      </c>
      <c r="L3530" s="55"/>
      <c r="M3530" s="201" t="s">
        <v>20</v>
      </c>
      <c r="N3530" s="202" t="s">
        <v>44</v>
      </c>
      <c r="O3530" s="36"/>
      <c r="P3530" s="203">
        <f>O3530*H3530</f>
        <v>0</v>
      </c>
      <c r="Q3530" s="203">
        <v>1.16E-3</v>
      </c>
      <c r="R3530" s="203">
        <f>Q3530*H3530</f>
        <v>3.92262004</v>
      </c>
      <c r="S3530" s="203">
        <v>0</v>
      </c>
      <c r="T3530" s="204">
        <f>S3530*H3530</f>
        <v>0</v>
      </c>
      <c r="AR3530" s="18" t="s">
        <v>372</v>
      </c>
      <c r="AT3530" s="18" t="s">
        <v>240</v>
      </c>
      <c r="AU3530" s="18" t="s">
        <v>81</v>
      </c>
      <c r="AY3530" s="18" t="s">
        <v>238</v>
      </c>
      <c r="BE3530" s="205">
        <f>IF(N3530="základní",J3530,0)</f>
        <v>0</v>
      </c>
      <c r="BF3530" s="205">
        <f>IF(N3530="snížená",J3530,0)</f>
        <v>0</v>
      </c>
      <c r="BG3530" s="205">
        <f>IF(N3530="zákl. přenesená",J3530,0)</f>
        <v>0</v>
      </c>
      <c r="BH3530" s="205">
        <f>IF(N3530="sníž. přenesená",J3530,0)</f>
        <v>0</v>
      </c>
      <c r="BI3530" s="205">
        <f>IF(N3530="nulová",J3530,0)</f>
        <v>0</v>
      </c>
      <c r="BJ3530" s="18" t="s">
        <v>22</v>
      </c>
      <c r="BK3530" s="205">
        <f>ROUND(I3530*H3530,2)</f>
        <v>0</v>
      </c>
      <c r="BL3530" s="18" t="s">
        <v>372</v>
      </c>
      <c r="BM3530" s="18" t="s">
        <v>3204</v>
      </c>
    </row>
    <row r="3531" spans="2:65" s="12" customFormat="1" ht="27">
      <c r="B3531" s="206"/>
      <c r="C3531" s="207"/>
      <c r="D3531" s="208" t="s">
        <v>247</v>
      </c>
      <c r="E3531" s="209" t="s">
        <v>20</v>
      </c>
      <c r="F3531" s="210" t="s">
        <v>2334</v>
      </c>
      <c r="G3531" s="207"/>
      <c r="H3531" s="211" t="s">
        <v>20</v>
      </c>
      <c r="I3531" s="212"/>
      <c r="J3531" s="207"/>
      <c r="K3531" s="207"/>
      <c r="L3531" s="213"/>
      <c r="M3531" s="214"/>
      <c r="N3531" s="215"/>
      <c r="O3531" s="215"/>
      <c r="P3531" s="215"/>
      <c r="Q3531" s="215"/>
      <c r="R3531" s="215"/>
      <c r="S3531" s="215"/>
      <c r="T3531" s="216"/>
      <c r="AT3531" s="217" t="s">
        <v>247</v>
      </c>
      <c r="AU3531" s="217" t="s">
        <v>81</v>
      </c>
      <c r="AV3531" s="12" t="s">
        <v>22</v>
      </c>
      <c r="AW3531" s="12" t="s">
        <v>37</v>
      </c>
      <c r="AX3531" s="12" t="s">
        <v>73</v>
      </c>
      <c r="AY3531" s="217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249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2" customFormat="1" ht="13.5">
      <c r="B3533" s="206"/>
      <c r="C3533" s="207"/>
      <c r="D3533" s="208" t="s">
        <v>247</v>
      </c>
      <c r="E3533" s="209" t="s">
        <v>20</v>
      </c>
      <c r="F3533" s="210" t="s">
        <v>3205</v>
      </c>
      <c r="G3533" s="207"/>
      <c r="H3533" s="211" t="s">
        <v>20</v>
      </c>
      <c r="I3533" s="212"/>
      <c r="J3533" s="207"/>
      <c r="K3533" s="207"/>
      <c r="L3533" s="213"/>
      <c r="M3533" s="214"/>
      <c r="N3533" s="215"/>
      <c r="O3533" s="215"/>
      <c r="P3533" s="215"/>
      <c r="Q3533" s="215"/>
      <c r="R3533" s="215"/>
      <c r="S3533" s="215"/>
      <c r="T3533" s="216"/>
      <c r="AT3533" s="217" t="s">
        <v>247</v>
      </c>
      <c r="AU3533" s="217" t="s">
        <v>81</v>
      </c>
      <c r="AV3533" s="12" t="s">
        <v>22</v>
      </c>
      <c r="AW3533" s="12" t="s">
        <v>37</v>
      </c>
      <c r="AX3533" s="12" t="s">
        <v>73</v>
      </c>
      <c r="AY3533" s="217" t="s">
        <v>238</v>
      </c>
    </row>
    <row r="3534" spans="2:65" s="12" customFormat="1" ht="13.5">
      <c r="B3534" s="206"/>
      <c r="C3534" s="207"/>
      <c r="D3534" s="208" t="s">
        <v>247</v>
      </c>
      <c r="E3534" s="209" t="s">
        <v>20</v>
      </c>
      <c r="F3534" s="210" t="s">
        <v>3206</v>
      </c>
      <c r="G3534" s="207"/>
      <c r="H3534" s="211" t="s">
        <v>20</v>
      </c>
      <c r="I3534" s="212"/>
      <c r="J3534" s="207"/>
      <c r="K3534" s="207"/>
      <c r="L3534" s="213"/>
      <c r="M3534" s="214"/>
      <c r="N3534" s="215"/>
      <c r="O3534" s="215"/>
      <c r="P3534" s="215"/>
      <c r="Q3534" s="215"/>
      <c r="R3534" s="215"/>
      <c r="S3534" s="215"/>
      <c r="T3534" s="216"/>
      <c r="AT3534" s="217" t="s">
        <v>247</v>
      </c>
      <c r="AU3534" s="217" t="s">
        <v>81</v>
      </c>
      <c r="AV3534" s="12" t="s">
        <v>22</v>
      </c>
      <c r="AW3534" s="12" t="s">
        <v>37</v>
      </c>
      <c r="AX3534" s="12" t="s">
        <v>73</v>
      </c>
      <c r="AY3534" s="217" t="s">
        <v>238</v>
      </c>
    </row>
    <row r="3535" spans="2:65" s="12" customFormat="1" ht="13.5">
      <c r="B3535" s="206"/>
      <c r="C3535" s="207"/>
      <c r="D3535" s="208" t="s">
        <v>247</v>
      </c>
      <c r="E3535" s="209" t="s">
        <v>20</v>
      </c>
      <c r="F3535" s="210" t="s">
        <v>3207</v>
      </c>
      <c r="G3535" s="207"/>
      <c r="H3535" s="211" t="s">
        <v>20</v>
      </c>
      <c r="I3535" s="212"/>
      <c r="J3535" s="207"/>
      <c r="K3535" s="207"/>
      <c r="L3535" s="213"/>
      <c r="M3535" s="214"/>
      <c r="N3535" s="215"/>
      <c r="O3535" s="215"/>
      <c r="P3535" s="215"/>
      <c r="Q3535" s="215"/>
      <c r="R3535" s="215"/>
      <c r="S3535" s="215"/>
      <c r="T3535" s="216"/>
      <c r="AT3535" s="217" t="s">
        <v>247</v>
      </c>
      <c r="AU3535" s="217" t="s">
        <v>81</v>
      </c>
      <c r="AV3535" s="12" t="s">
        <v>22</v>
      </c>
      <c r="AW3535" s="12" t="s">
        <v>37</v>
      </c>
      <c r="AX3535" s="12" t="s">
        <v>73</v>
      </c>
      <c r="AY3535" s="217" t="s">
        <v>238</v>
      </c>
    </row>
    <row r="3536" spans="2:65" s="12" customFormat="1" ht="13.5">
      <c r="B3536" s="206"/>
      <c r="C3536" s="207"/>
      <c r="D3536" s="208" t="s">
        <v>247</v>
      </c>
      <c r="E3536" s="209" t="s">
        <v>20</v>
      </c>
      <c r="F3536" s="210" t="s">
        <v>249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51" s="12" customFormat="1" ht="13.5">
      <c r="B3537" s="206"/>
      <c r="C3537" s="207"/>
      <c r="D3537" s="208" t="s">
        <v>247</v>
      </c>
      <c r="E3537" s="209" t="s">
        <v>20</v>
      </c>
      <c r="F3537" s="210" t="s">
        <v>3208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51" s="12" customFormat="1" ht="13.5">
      <c r="B3538" s="206"/>
      <c r="C3538" s="207"/>
      <c r="D3538" s="208" t="s">
        <v>247</v>
      </c>
      <c r="E3538" s="209" t="s">
        <v>20</v>
      </c>
      <c r="F3538" s="210" t="s">
        <v>3209</v>
      </c>
      <c r="G3538" s="207"/>
      <c r="H3538" s="211" t="s">
        <v>20</v>
      </c>
      <c r="I3538" s="212"/>
      <c r="J3538" s="207"/>
      <c r="K3538" s="207"/>
      <c r="L3538" s="213"/>
      <c r="M3538" s="214"/>
      <c r="N3538" s="215"/>
      <c r="O3538" s="215"/>
      <c r="P3538" s="215"/>
      <c r="Q3538" s="215"/>
      <c r="R3538" s="215"/>
      <c r="S3538" s="215"/>
      <c r="T3538" s="216"/>
      <c r="AT3538" s="217" t="s">
        <v>247</v>
      </c>
      <c r="AU3538" s="217" t="s">
        <v>81</v>
      </c>
      <c r="AV3538" s="12" t="s">
        <v>22</v>
      </c>
      <c r="AW3538" s="12" t="s">
        <v>37</v>
      </c>
      <c r="AX3538" s="12" t="s">
        <v>73</v>
      </c>
      <c r="AY3538" s="217" t="s">
        <v>238</v>
      </c>
    </row>
    <row r="3539" spans="2:51" s="12" customFormat="1" ht="13.5">
      <c r="B3539" s="206"/>
      <c r="C3539" s="207"/>
      <c r="D3539" s="208" t="s">
        <v>247</v>
      </c>
      <c r="E3539" s="209" t="s">
        <v>20</v>
      </c>
      <c r="F3539" s="210" t="s">
        <v>291</v>
      </c>
      <c r="G3539" s="207"/>
      <c r="H3539" s="211" t="s">
        <v>20</v>
      </c>
      <c r="I3539" s="212"/>
      <c r="J3539" s="207"/>
      <c r="K3539" s="207"/>
      <c r="L3539" s="213"/>
      <c r="M3539" s="214"/>
      <c r="N3539" s="215"/>
      <c r="O3539" s="215"/>
      <c r="P3539" s="215"/>
      <c r="Q3539" s="215"/>
      <c r="R3539" s="215"/>
      <c r="S3539" s="215"/>
      <c r="T3539" s="216"/>
      <c r="AT3539" s="217" t="s">
        <v>247</v>
      </c>
      <c r="AU3539" s="217" t="s">
        <v>81</v>
      </c>
      <c r="AV3539" s="12" t="s">
        <v>22</v>
      </c>
      <c r="AW3539" s="12" t="s">
        <v>37</v>
      </c>
      <c r="AX3539" s="12" t="s">
        <v>73</v>
      </c>
      <c r="AY3539" s="217" t="s">
        <v>238</v>
      </c>
    </row>
    <row r="3540" spans="2:51" s="13" customFormat="1" ht="13.5">
      <c r="B3540" s="218"/>
      <c r="C3540" s="219"/>
      <c r="D3540" s="208" t="s">
        <v>247</v>
      </c>
      <c r="E3540" s="230" t="s">
        <v>20</v>
      </c>
      <c r="F3540" s="231" t="s">
        <v>3210</v>
      </c>
      <c r="G3540" s="219"/>
      <c r="H3540" s="232">
        <v>2910.9650000000001</v>
      </c>
      <c r="I3540" s="224"/>
      <c r="J3540" s="219"/>
      <c r="K3540" s="219"/>
      <c r="L3540" s="225"/>
      <c r="M3540" s="226"/>
      <c r="N3540" s="227"/>
      <c r="O3540" s="227"/>
      <c r="P3540" s="227"/>
      <c r="Q3540" s="227"/>
      <c r="R3540" s="227"/>
      <c r="S3540" s="227"/>
      <c r="T3540" s="228"/>
      <c r="AT3540" s="229" t="s">
        <v>247</v>
      </c>
      <c r="AU3540" s="229" t="s">
        <v>81</v>
      </c>
      <c r="AV3540" s="13" t="s">
        <v>81</v>
      </c>
      <c r="AW3540" s="13" t="s">
        <v>37</v>
      </c>
      <c r="AX3540" s="13" t="s">
        <v>73</v>
      </c>
      <c r="AY3540" s="229" t="s">
        <v>238</v>
      </c>
    </row>
    <row r="3541" spans="2:51" s="12" customFormat="1" ht="13.5">
      <c r="B3541" s="206"/>
      <c r="C3541" s="207"/>
      <c r="D3541" s="208" t="s">
        <v>247</v>
      </c>
      <c r="E3541" s="209" t="s">
        <v>20</v>
      </c>
      <c r="F3541" s="210" t="s">
        <v>695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51" s="13" customFormat="1" ht="13.5">
      <c r="B3542" s="218"/>
      <c r="C3542" s="219"/>
      <c r="D3542" s="208" t="s">
        <v>247</v>
      </c>
      <c r="E3542" s="230" t="s">
        <v>20</v>
      </c>
      <c r="F3542" s="231" t="s">
        <v>3211</v>
      </c>
      <c r="G3542" s="219"/>
      <c r="H3542" s="232">
        <v>172.06800000000001</v>
      </c>
      <c r="I3542" s="224"/>
      <c r="J3542" s="219"/>
      <c r="K3542" s="219"/>
      <c r="L3542" s="225"/>
      <c r="M3542" s="226"/>
      <c r="N3542" s="227"/>
      <c r="O3542" s="227"/>
      <c r="P3542" s="227"/>
      <c r="Q3542" s="227"/>
      <c r="R3542" s="227"/>
      <c r="S3542" s="227"/>
      <c r="T3542" s="228"/>
      <c r="AT3542" s="229" t="s">
        <v>247</v>
      </c>
      <c r="AU3542" s="229" t="s">
        <v>81</v>
      </c>
      <c r="AV3542" s="13" t="s">
        <v>81</v>
      </c>
      <c r="AW3542" s="13" t="s">
        <v>37</v>
      </c>
      <c r="AX3542" s="13" t="s">
        <v>73</v>
      </c>
      <c r="AY3542" s="229" t="s">
        <v>238</v>
      </c>
    </row>
    <row r="3543" spans="2:51" s="12" customFormat="1" ht="13.5">
      <c r="B3543" s="206"/>
      <c r="C3543" s="207"/>
      <c r="D3543" s="208" t="s">
        <v>247</v>
      </c>
      <c r="E3543" s="209" t="s">
        <v>20</v>
      </c>
      <c r="F3543" s="210" t="s">
        <v>293</v>
      </c>
      <c r="G3543" s="207"/>
      <c r="H3543" s="211" t="s">
        <v>20</v>
      </c>
      <c r="I3543" s="212"/>
      <c r="J3543" s="207"/>
      <c r="K3543" s="207"/>
      <c r="L3543" s="213"/>
      <c r="M3543" s="214"/>
      <c r="N3543" s="215"/>
      <c r="O3543" s="215"/>
      <c r="P3543" s="215"/>
      <c r="Q3543" s="215"/>
      <c r="R3543" s="215"/>
      <c r="S3543" s="215"/>
      <c r="T3543" s="216"/>
      <c r="AT3543" s="217" t="s">
        <v>247</v>
      </c>
      <c r="AU3543" s="217" t="s">
        <v>81</v>
      </c>
      <c r="AV3543" s="12" t="s">
        <v>22</v>
      </c>
      <c r="AW3543" s="12" t="s">
        <v>37</v>
      </c>
      <c r="AX3543" s="12" t="s">
        <v>73</v>
      </c>
      <c r="AY3543" s="217" t="s">
        <v>238</v>
      </c>
    </row>
    <row r="3544" spans="2:51" s="13" customFormat="1" ht="13.5">
      <c r="B3544" s="218"/>
      <c r="C3544" s="219"/>
      <c r="D3544" s="208" t="s">
        <v>247</v>
      </c>
      <c r="E3544" s="230" t="s">
        <v>20</v>
      </c>
      <c r="F3544" s="231" t="s">
        <v>3212</v>
      </c>
      <c r="G3544" s="219"/>
      <c r="H3544" s="232">
        <v>97.114000000000004</v>
      </c>
      <c r="I3544" s="224"/>
      <c r="J3544" s="219"/>
      <c r="K3544" s="219"/>
      <c r="L3544" s="225"/>
      <c r="M3544" s="226"/>
      <c r="N3544" s="227"/>
      <c r="O3544" s="227"/>
      <c r="P3544" s="227"/>
      <c r="Q3544" s="227"/>
      <c r="R3544" s="227"/>
      <c r="S3544" s="227"/>
      <c r="T3544" s="228"/>
      <c r="AT3544" s="229" t="s">
        <v>247</v>
      </c>
      <c r="AU3544" s="229" t="s">
        <v>81</v>
      </c>
      <c r="AV3544" s="13" t="s">
        <v>81</v>
      </c>
      <c r="AW3544" s="13" t="s">
        <v>37</v>
      </c>
      <c r="AX3544" s="13" t="s">
        <v>73</v>
      </c>
      <c r="AY3544" s="229" t="s">
        <v>238</v>
      </c>
    </row>
    <row r="3545" spans="2:51" s="12" customFormat="1" ht="13.5">
      <c r="B3545" s="206"/>
      <c r="C3545" s="207"/>
      <c r="D3545" s="208" t="s">
        <v>247</v>
      </c>
      <c r="E3545" s="209" t="s">
        <v>20</v>
      </c>
      <c r="F3545" s="210" t="s">
        <v>3213</v>
      </c>
      <c r="G3545" s="207"/>
      <c r="H3545" s="211" t="s">
        <v>20</v>
      </c>
      <c r="I3545" s="212"/>
      <c r="J3545" s="207"/>
      <c r="K3545" s="207"/>
      <c r="L3545" s="213"/>
      <c r="M3545" s="214"/>
      <c r="N3545" s="215"/>
      <c r="O3545" s="215"/>
      <c r="P3545" s="215"/>
      <c r="Q3545" s="215"/>
      <c r="R3545" s="215"/>
      <c r="S3545" s="215"/>
      <c r="T3545" s="216"/>
      <c r="AT3545" s="217" t="s">
        <v>247</v>
      </c>
      <c r="AU3545" s="217" t="s">
        <v>81</v>
      </c>
      <c r="AV3545" s="12" t="s">
        <v>22</v>
      </c>
      <c r="AW3545" s="12" t="s">
        <v>37</v>
      </c>
      <c r="AX3545" s="12" t="s">
        <v>73</v>
      </c>
      <c r="AY3545" s="217" t="s">
        <v>238</v>
      </c>
    </row>
    <row r="3546" spans="2:51" s="12" customFormat="1" ht="13.5">
      <c r="B3546" s="206"/>
      <c r="C3546" s="207"/>
      <c r="D3546" s="208" t="s">
        <v>247</v>
      </c>
      <c r="E3546" s="209" t="s">
        <v>20</v>
      </c>
      <c r="F3546" s="210" t="s">
        <v>3214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51" s="12" customFormat="1" ht="13.5">
      <c r="B3547" s="206"/>
      <c r="C3547" s="207"/>
      <c r="D3547" s="208" t="s">
        <v>247</v>
      </c>
      <c r="E3547" s="209" t="s">
        <v>20</v>
      </c>
      <c r="F3547" s="210" t="s">
        <v>3215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51" s="12" customFormat="1" ht="13.5">
      <c r="B3548" s="206"/>
      <c r="C3548" s="207"/>
      <c r="D3548" s="208" t="s">
        <v>247</v>
      </c>
      <c r="E3548" s="209" t="s">
        <v>20</v>
      </c>
      <c r="F3548" s="210" t="s">
        <v>249</v>
      </c>
      <c r="G3548" s="207"/>
      <c r="H3548" s="211" t="s">
        <v>20</v>
      </c>
      <c r="I3548" s="212"/>
      <c r="J3548" s="207"/>
      <c r="K3548" s="207"/>
      <c r="L3548" s="213"/>
      <c r="M3548" s="214"/>
      <c r="N3548" s="215"/>
      <c r="O3548" s="215"/>
      <c r="P3548" s="215"/>
      <c r="Q3548" s="215"/>
      <c r="R3548" s="215"/>
      <c r="S3548" s="215"/>
      <c r="T3548" s="216"/>
      <c r="AT3548" s="217" t="s">
        <v>247</v>
      </c>
      <c r="AU3548" s="217" t="s">
        <v>81</v>
      </c>
      <c r="AV3548" s="12" t="s">
        <v>22</v>
      </c>
      <c r="AW3548" s="12" t="s">
        <v>37</v>
      </c>
      <c r="AX3548" s="12" t="s">
        <v>73</v>
      </c>
      <c r="AY3548" s="217" t="s">
        <v>238</v>
      </c>
    </row>
    <row r="3549" spans="2:51" s="12" customFormat="1" ht="13.5">
      <c r="B3549" s="206"/>
      <c r="C3549" s="207"/>
      <c r="D3549" s="208" t="s">
        <v>247</v>
      </c>
      <c r="E3549" s="209" t="s">
        <v>20</v>
      </c>
      <c r="F3549" s="210" t="s">
        <v>2866</v>
      </c>
      <c r="G3549" s="207"/>
      <c r="H3549" s="211" t="s">
        <v>20</v>
      </c>
      <c r="I3549" s="212"/>
      <c r="J3549" s="207"/>
      <c r="K3549" s="207"/>
      <c r="L3549" s="213"/>
      <c r="M3549" s="214"/>
      <c r="N3549" s="215"/>
      <c r="O3549" s="215"/>
      <c r="P3549" s="215"/>
      <c r="Q3549" s="215"/>
      <c r="R3549" s="215"/>
      <c r="S3549" s="215"/>
      <c r="T3549" s="216"/>
      <c r="AT3549" s="217" t="s">
        <v>247</v>
      </c>
      <c r="AU3549" s="217" t="s">
        <v>81</v>
      </c>
      <c r="AV3549" s="12" t="s">
        <v>22</v>
      </c>
      <c r="AW3549" s="12" t="s">
        <v>37</v>
      </c>
      <c r="AX3549" s="12" t="s">
        <v>73</v>
      </c>
      <c r="AY3549" s="217" t="s">
        <v>238</v>
      </c>
    </row>
    <row r="3550" spans="2:51" s="12" customFormat="1" ht="13.5">
      <c r="B3550" s="206"/>
      <c r="C3550" s="207"/>
      <c r="D3550" s="208" t="s">
        <v>247</v>
      </c>
      <c r="E3550" s="209" t="s">
        <v>20</v>
      </c>
      <c r="F3550" s="210" t="s">
        <v>291</v>
      </c>
      <c r="G3550" s="207"/>
      <c r="H3550" s="211" t="s">
        <v>20</v>
      </c>
      <c r="I3550" s="212"/>
      <c r="J3550" s="207"/>
      <c r="K3550" s="207"/>
      <c r="L3550" s="213"/>
      <c r="M3550" s="214"/>
      <c r="N3550" s="215"/>
      <c r="O3550" s="215"/>
      <c r="P3550" s="215"/>
      <c r="Q3550" s="215"/>
      <c r="R3550" s="215"/>
      <c r="S3550" s="215"/>
      <c r="T3550" s="216"/>
      <c r="AT3550" s="217" t="s">
        <v>247</v>
      </c>
      <c r="AU3550" s="217" t="s">
        <v>81</v>
      </c>
      <c r="AV3550" s="12" t="s">
        <v>22</v>
      </c>
      <c r="AW3550" s="12" t="s">
        <v>37</v>
      </c>
      <c r="AX3550" s="12" t="s">
        <v>73</v>
      </c>
      <c r="AY3550" s="217" t="s">
        <v>238</v>
      </c>
    </row>
    <row r="3551" spans="2:51" s="13" customFormat="1" ht="13.5">
      <c r="B3551" s="218"/>
      <c r="C3551" s="219"/>
      <c r="D3551" s="208" t="s">
        <v>247</v>
      </c>
      <c r="E3551" s="230" t="s">
        <v>20</v>
      </c>
      <c r="F3551" s="231" t="s">
        <v>3216</v>
      </c>
      <c r="G3551" s="219"/>
      <c r="H3551" s="232">
        <v>75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51" s="12" customFormat="1" ht="13.5">
      <c r="B3552" s="206"/>
      <c r="C3552" s="207"/>
      <c r="D3552" s="208" t="s">
        <v>247</v>
      </c>
      <c r="E3552" s="209" t="s">
        <v>20</v>
      </c>
      <c r="F3552" s="210" t="s">
        <v>695</v>
      </c>
      <c r="G3552" s="207"/>
      <c r="H3552" s="211" t="s">
        <v>20</v>
      </c>
      <c r="I3552" s="212"/>
      <c r="J3552" s="207"/>
      <c r="K3552" s="207"/>
      <c r="L3552" s="213"/>
      <c r="M3552" s="214"/>
      <c r="N3552" s="215"/>
      <c r="O3552" s="215"/>
      <c r="P3552" s="215"/>
      <c r="Q3552" s="215"/>
      <c r="R3552" s="215"/>
      <c r="S3552" s="215"/>
      <c r="T3552" s="216"/>
      <c r="AT3552" s="217" t="s">
        <v>247</v>
      </c>
      <c r="AU3552" s="217" t="s">
        <v>81</v>
      </c>
      <c r="AV3552" s="12" t="s">
        <v>22</v>
      </c>
      <c r="AW3552" s="12" t="s">
        <v>37</v>
      </c>
      <c r="AX3552" s="12" t="s">
        <v>73</v>
      </c>
      <c r="AY3552" s="217" t="s">
        <v>238</v>
      </c>
    </row>
    <row r="3553" spans="2:65" s="13" customFormat="1" ht="13.5">
      <c r="B3553" s="218"/>
      <c r="C3553" s="219"/>
      <c r="D3553" s="208" t="s">
        <v>247</v>
      </c>
      <c r="E3553" s="230" t="s">
        <v>20</v>
      </c>
      <c r="F3553" s="231" t="s">
        <v>3217</v>
      </c>
      <c r="G3553" s="219"/>
      <c r="H3553" s="232">
        <v>18.37</v>
      </c>
      <c r="I3553" s="224"/>
      <c r="J3553" s="219"/>
      <c r="K3553" s="219"/>
      <c r="L3553" s="225"/>
      <c r="M3553" s="226"/>
      <c r="N3553" s="227"/>
      <c r="O3553" s="227"/>
      <c r="P3553" s="227"/>
      <c r="Q3553" s="227"/>
      <c r="R3553" s="227"/>
      <c r="S3553" s="227"/>
      <c r="T3553" s="228"/>
      <c r="AT3553" s="229" t="s">
        <v>247</v>
      </c>
      <c r="AU3553" s="229" t="s">
        <v>81</v>
      </c>
      <c r="AV3553" s="13" t="s">
        <v>81</v>
      </c>
      <c r="AW3553" s="13" t="s">
        <v>37</v>
      </c>
      <c r="AX3553" s="13" t="s">
        <v>73</v>
      </c>
      <c r="AY3553" s="229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293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3" customFormat="1" ht="13.5">
      <c r="B3555" s="218"/>
      <c r="C3555" s="219"/>
      <c r="D3555" s="208" t="s">
        <v>247</v>
      </c>
      <c r="E3555" s="230" t="s">
        <v>20</v>
      </c>
      <c r="F3555" s="231" t="s">
        <v>3218</v>
      </c>
      <c r="G3555" s="219"/>
      <c r="H3555" s="232">
        <v>9.8800000000000008</v>
      </c>
      <c r="I3555" s="224"/>
      <c r="J3555" s="219"/>
      <c r="K3555" s="219"/>
      <c r="L3555" s="225"/>
      <c r="M3555" s="226"/>
      <c r="N3555" s="227"/>
      <c r="O3555" s="227"/>
      <c r="P3555" s="227"/>
      <c r="Q3555" s="227"/>
      <c r="R3555" s="227"/>
      <c r="S3555" s="227"/>
      <c r="T3555" s="228"/>
      <c r="AT3555" s="229" t="s">
        <v>247</v>
      </c>
      <c r="AU3555" s="229" t="s">
        <v>81</v>
      </c>
      <c r="AV3555" s="13" t="s">
        <v>81</v>
      </c>
      <c r="AW3555" s="13" t="s">
        <v>37</v>
      </c>
      <c r="AX3555" s="13" t="s">
        <v>73</v>
      </c>
      <c r="AY3555" s="229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3219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3205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3220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2" customFormat="1" ht="13.5">
      <c r="B3559" s="206"/>
      <c r="C3559" s="207"/>
      <c r="D3559" s="208" t="s">
        <v>247</v>
      </c>
      <c r="E3559" s="209" t="s">
        <v>20</v>
      </c>
      <c r="F3559" s="210" t="s">
        <v>249</v>
      </c>
      <c r="G3559" s="207"/>
      <c r="H3559" s="211" t="s">
        <v>20</v>
      </c>
      <c r="I3559" s="212"/>
      <c r="J3559" s="207"/>
      <c r="K3559" s="207"/>
      <c r="L3559" s="213"/>
      <c r="M3559" s="214"/>
      <c r="N3559" s="215"/>
      <c r="O3559" s="215"/>
      <c r="P3559" s="215"/>
      <c r="Q3559" s="215"/>
      <c r="R3559" s="215"/>
      <c r="S3559" s="215"/>
      <c r="T3559" s="216"/>
      <c r="AT3559" s="217" t="s">
        <v>247</v>
      </c>
      <c r="AU3559" s="217" t="s">
        <v>81</v>
      </c>
      <c r="AV3559" s="12" t="s">
        <v>22</v>
      </c>
      <c r="AW3559" s="12" t="s">
        <v>37</v>
      </c>
      <c r="AX3559" s="12" t="s">
        <v>73</v>
      </c>
      <c r="AY3559" s="217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291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3221</v>
      </c>
      <c r="G3561" s="219"/>
      <c r="H3561" s="232">
        <v>63.04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695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08" t="s">
        <v>247</v>
      </c>
      <c r="E3563" s="230" t="s">
        <v>20</v>
      </c>
      <c r="F3563" s="231" t="s">
        <v>3222</v>
      </c>
      <c r="G3563" s="219"/>
      <c r="H3563" s="232">
        <v>22.495999999999999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2" customFormat="1" ht="13.5">
      <c r="B3564" s="206"/>
      <c r="C3564" s="207"/>
      <c r="D3564" s="208" t="s">
        <v>247</v>
      </c>
      <c r="E3564" s="209" t="s">
        <v>20</v>
      </c>
      <c r="F3564" s="210" t="s">
        <v>293</v>
      </c>
      <c r="G3564" s="207"/>
      <c r="H3564" s="211" t="s">
        <v>20</v>
      </c>
      <c r="I3564" s="212"/>
      <c r="J3564" s="207"/>
      <c r="K3564" s="207"/>
      <c r="L3564" s="213"/>
      <c r="M3564" s="214"/>
      <c r="N3564" s="215"/>
      <c r="O3564" s="215"/>
      <c r="P3564" s="215"/>
      <c r="Q3564" s="215"/>
      <c r="R3564" s="215"/>
      <c r="S3564" s="215"/>
      <c r="T3564" s="216"/>
      <c r="AT3564" s="217" t="s">
        <v>247</v>
      </c>
      <c r="AU3564" s="217" t="s">
        <v>81</v>
      </c>
      <c r="AV3564" s="12" t="s">
        <v>22</v>
      </c>
      <c r="AW3564" s="12" t="s">
        <v>37</v>
      </c>
      <c r="AX3564" s="12" t="s">
        <v>73</v>
      </c>
      <c r="AY3564" s="217" t="s">
        <v>238</v>
      </c>
    </row>
    <row r="3565" spans="2:65" s="13" customFormat="1" ht="13.5">
      <c r="B3565" s="218"/>
      <c r="C3565" s="219"/>
      <c r="D3565" s="220" t="s">
        <v>247</v>
      </c>
      <c r="E3565" s="221" t="s">
        <v>20</v>
      </c>
      <c r="F3565" s="222" t="s">
        <v>3223</v>
      </c>
      <c r="G3565" s="219"/>
      <c r="H3565" s="223">
        <v>12.635999999999999</v>
      </c>
      <c r="I3565" s="224"/>
      <c r="J3565" s="219"/>
      <c r="K3565" s="219"/>
      <c r="L3565" s="225"/>
      <c r="M3565" s="226"/>
      <c r="N3565" s="227"/>
      <c r="O3565" s="227"/>
      <c r="P3565" s="227"/>
      <c r="Q3565" s="227"/>
      <c r="R3565" s="227"/>
      <c r="S3565" s="227"/>
      <c r="T3565" s="228"/>
      <c r="AT3565" s="229" t="s">
        <v>247</v>
      </c>
      <c r="AU3565" s="229" t="s">
        <v>81</v>
      </c>
      <c r="AV3565" s="13" t="s">
        <v>81</v>
      </c>
      <c r="AW3565" s="13" t="s">
        <v>37</v>
      </c>
      <c r="AX3565" s="13" t="s">
        <v>73</v>
      </c>
      <c r="AY3565" s="229" t="s">
        <v>238</v>
      </c>
    </row>
    <row r="3566" spans="2:65" s="1" customFormat="1" ht="22.5" customHeight="1">
      <c r="B3566" s="35"/>
      <c r="C3566" s="233" t="s">
        <v>3224</v>
      </c>
      <c r="D3566" s="233" t="s">
        <v>478</v>
      </c>
      <c r="E3566" s="234" t="s">
        <v>3225</v>
      </c>
      <c r="F3566" s="235" t="s">
        <v>3226</v>
      </c>
      <c r="G3566" s="236" t="s">
        <v>375</v>
      </c>
      <c r="H3566" s="237">
        <v>3339.154</v>
      </c>
      <c r="I3566" s="238"/>
      <c r="J3566" s="239">
        <f>ROUND(I3566*H3566,2)</f>
        <v>0</v>
      </c>
      <c r="K3566" s="235" t="s">
        <v>20</v>
      </c>
      <c r="L3566" s="240"/>
      <c r="M3566" s="241" t="s">
        <v>20</v>
      </c>
      <c r="N3566" s="242" t="s">
        <v>44</v>
      </c>
      <c r="O3566" s="36"/>
      <c r="P3566" s="203">
        <f>O3566*H3566</f>
        <v>0</v>
      </c>
      <c r="Q3566" s="203">
        <v>1.6E-2</v>
      </c>
      <c r="R3566" s="203">
        <f>Q3566*H3566</f>
        <v>53.426464000000003</v>
      </c>
      <c r="S3566" s="203">
        <v>0</v>
      </c>
      <c r="T3566" s="204">
        <f>S3566*H3566</f>
        <v>0</v>
      </c>
      <c r="AR3566" s="18" t="s">
        <v>500</v>
      </c>
      <c r="AT3566" s="18" t="s">
        <v>478</v>
      </c>
      <c r="AU3566" s="18" t="s">
        <v>81</v>
      </c>
      <c r="AY3566" s="18" t="s">
        <v>238</v>
      </c>
      <c r="BE3566" s="205">
        <f>IF(N3566="základní",J3566,0)</f>
        <v>0</v>
      </c>
      <c r="BF3566" s="205">
        <f>IF(N3566="snížená",J3566,0)</f>
        <v>0</v>
      </c>
      <c r="BG3566" s="205">
        <f>IF(N3566="zákl. přenesená",J3566,0)</f>
        <v>0</v>
      </c>
      <c r="BH3566" s="205">
        <f>IF(N3566="sníž. přenesená",J3566,0)</f>
        <v>0</v>
      </c>
      <c r="BI3566" s="205">
        <f>IF(N3566="nulová",J3566,0)</f>
        <v>0</v>
      </c>
      <c r="BJ3566" s="18" t="s">
        <v>22</v>
      </c>
      <c r="BK3566" s="205">
        <f>ROUND(I3566*H3566,2)</f>
        <v>0</v>
      </c>
      <c r="BL3566" s="18" t="s">
        <v>372</v>
      </c>
      <c r="BM3566" s="18" t="s">
        <v>3227</v>
      </c>
    </row>
    <row r="3567" spans="2:65" s="12" customFormat="1" ht="27">
      <c r="B3567" s="206"/>
      <c r="C3567" s="207"/>
      <c r="D3567" s="208" t="s">
        <v>247</v>
      </c>
      <c r="E3567" s="209" t="s">
        <v>20</v>
      </c>
      <c r="F3567" s="210" t="s">
        <v>3228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249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3229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2" customFormat="1" ht="13.5">
      <c r="B3570" s="206"/>
      <c r="C3570" s="207"/>
      <c r="D3570" s="208" t="s">
        <v>247</v>
      </c>
      <c r="E3570" s="209" t="s">
        <v>20</v>
      </c>
      <c r="F3570" s="210" t="s">
        <v>3230</v>
      </c>
      <c r="G3570" s="207"/>
      <c r="H3570" s="211" t="s">
        <v>20</v>
      </c>
      <c r="I3570" s="212"/>
      <c r="J3570" s="207"/>
      <c r="K3570" s="207"/>
      <c r="L3570" s="213"/>
      <c r="M3570" s="214"/>
      <c r="N3570" s="215"/>
      <c r="O3570" s="215"/>
      <c r="P3570" s="215"/>
      <c r="Q3570" s="215"/>
      <c r="R3570" s="215"/>
      <c r="S3570" s="215"/>
      <c r="T3570" s="216"/>
      <c r="AT3570" s="217" t="s">
        <v>247</v>
      </c>
      <c r="AU3570" s="217" t="s">
        <v>81</v>
      </c>
      <c r="AV3570" s="12" t="s">
        <v>22</v>
      </c>
      <c r="AW3570" s="12" t="s">
        <v>37</v>
      </c>
      <c r="AX3570" s="12" t="s">
        <v>73</v>
      </c>
      <c r="AY3570" s="217" t="s">
        <v>238</v>
      </c>
    </row>
    <row r="3571" spans="2:65" s="12" customFormat="1" ht="13.5">
      <c r="B3571" s="206"/>
      <c r="C3571" s="207"/>
      <c r="D3571" s="208" t="s">
        <v>247</v>
      </c>
      <c r="E3571" s="209" t="s">
        <v>20</v>
      </c>
      <c r="F3571" s="210" t="s">
        <v>249</v>
      </c>
      <c r="G3571" s="207"/>
      <c r="H3571" s="211" t="s">
        <v>20</v>
      </c>
      <c r="I3571" s="212"/>
      <c r="J3571" s="207"/>
      <c r="K3571" s="207"/>
      <c r="L3571" s="213"/>
      <c r="M3571" s="214"/>
      <c r="N3571" s="215"/>
      <c r="O3571" s="215"/>
      <c r="P3571" s="215"/>
      <c r="Q3571" s="215"/>
      <c r="R3571" s="215"/>
      <c r="S3571" s="215"/>
      <c r="T3571" s="216"/>
      <c r="AT3571" s="217" t="s">
        <v>247</v>
      </c>
      <c r="AU3571" s="217" t="s">
        <v>81</v>
      </c>
      <c r="AV3571" s="12" t="s">
        <v>22</v>
      </c>
      <c r="AW3571" s="12" t="s">
        <v>37</v>
      </c>
      <c r="AX3571" s="12" t="s">
        <v>73</v>
      </c>
      <c r="AY3571" s="217" t="s">
        <v>238</v>
      </c>
    </row>
    <row r="3572" spans="2:65" s="13" customFormat="1" ht="13.5">
      <c r="B3572" s="218"/>
      <c r="C3572" s="219"/>
      <c r="D3572" s="208" t="s">
        <v>247</v>
      </c>
      <c r="E3572" s="230" t="s">
        <v>20</v>
      </c>
      <c r="F3572" s="231" t="s">
        <v>3231</v>
      </c>
      <c r="G3572" s="219"/>
      <c r="H3572" s="232">
        <v>3180.1469999999999</v>
      </c>
      <c r="I3572" s="224"/>
      <c r="J3572" s="219"/>
      <c r="K3572" s="219"/>
      <c r="L3572" s="225"/>
      <c r="M3572" s="226"/>
      <c r="N3572" s="227"/>
      <c r="O3572" s="227"/>
      <c r="P3572" s="227"/>
      <c r="Q3572" s="227"/>
      <c r="R3572" s="227"/>
      <c r="S3572" s="227"/>
      <c r="T3572" s="228"/>
      <c r="AT3572" s="229" t="s">
        <v>247</v>
      </c>
      <c r="AU3572" s="229" t="s">
        <v>81</v>
      </c>
      <c r="AV3572" s="13" t="s">
        <v>81</v>
      </c>
      <c r="AW3572" s="13" t="s">
        <v>37</v>
      </c>
      <c r="AX3572" s="13" t="s">
        <v>73</v>
      </c>
      <c r="AY3572" s="229" t="s">
        <v>238</v>
      </c>
    </row>
    <row r="3573" spans="2:65" s="13" customFormat="1" ht="13.5">
      <c r="B3573" s="218"/>
      <c r="C3573" s="219"/>
      <c r="D3573" s="220" t="s">
        <v>247</v>
      </c>
      <c r="E3573" s="219"/>
      <c r="F3573" s="222" t="s">
        <v>3232</v>
      </c>
      <c r="G3573" s="219"/>
      <c r="H3573" s="223">
        <v>3339.154</v>
      </c>
      <c r="I3573" s="224"/>
      <c r="J3573" s="219"/>
      <c r="K3573" s="219"/>
      <c r="L3573" s="225"/>
      <c r="M3573" s="226"/>
      <c r="N3573" s="227"/>
      <c r="O3573" s="227"/>
      <c r="P3573" s="227"/>
      <c r="Q3573" s="227"/>
      <c r="R3573" s="227"/>
      <c r="S3573" s="227"/>
      <c r="T3573" s="228"/>
      <c r="AT3573" s="229" t="s">
        <v>247</v>
      </c>
      <c r="AU3573" s="229" t="s">
        <v>81</v>
      </c>
      <c r="AV3573" s="13" t="s">
        <v>81</v>
      </c>
      <c r="AW3573" s="13" t="s">
        <v>4</v>
      </c>
      <c r="AX3573" s="13" t="s">
        <v>22</v>
      </c>
      <c r="AY3573" s="229" t="s">
        <v>238</v>
      </c>
    </row>
    <row r="3574" spans="2:65" s="1" customFormat="1" ht="22.5" customHeight="1">
      <c r="B3574" s="35"/>
      <c r="C3574" s="233" t="s">
        <v>3233</v>
      </c>
      <c r="D3574" s="233" t="s">
        <v>478</v>
      </c>
      <c r="E3574" s="234" t="s">
        <v>3234</v>
      </c>
      <c r="F3574" s="235" t="s">
        <v>3235</v>
      </c>
      <c r="G3574" s="236" t="s">
        <v>243</v>
      </c>
      <c r="H3574" s="237">
        <v>8.673</v>
      </c>
      <c r="I3574" s="238"/>
      <c r="J3574" s="239">
        <f>ROUND(I3574*H3574,2)</f>
        <v>0</v>
      </c>
      <c r="K3574" s="235" t="s">
        <v>20</v>
      </c>
      <c r="L3574" s="240"/>
      <c r="M3574" s="241" t="s">
        <v>20</v>
      </c>
      <c r="N3574" s="242" t="s">
        <v>44</v>
      </c>
      <c r="O3574" s="36"/>
      <c r="P3574" s="203">
        <f>O3574*H3574</f>
        <v>0</v>
      </c>
      <c r="Q3574" s="203">
        <v>0</v>
      </c>
      <c r="R3574" s="203">
        <f>Q3574*H3574</f>
        <v>0</v>
      </c>
      <c r="S3574" s="203">
        <v>0</v>
      </c>
      <c r="T3574" s="204">
        <f>S3574*H3574</f>
        <v>0</v>
      </c>
      <c r="AR3574" s="18" t="s">
        <v>500</v>
      </c>
      <c r="AT3574" s="18" t="s">
        <v>478</v>
      </c>
      <c r="AU3574" s="18" t="s">
        <v>81</v>
      </c>
      <c r="AY3574" s="18" t="s">
        <v>238</v>
      </c>
      <c r="BE3574" s="205">
        <f>IF(N3574="základní",J3574,0)</f>
        <v>0</v>
      </c>
      <c r="BF3574" s="205">
        <f>IF(N3574="snížená",J3574,0)</f>
        <v>0</v>
      </c>
      <c r="BG3574" s="205">
        <f>IF(N3574="zákl. přenesená",J3574,0)</f>
        <v>0</v>
      </c>
      <c r="BH3574" s="205">
        <f>IF(N3574="sníž. přenesená",J3574,0)</f>
        <v>0</v>
      </c>
      <c r="BI3574" s="205">
        <f>IF(N3574="nulová",J3574,0)</f>
        <v>0</v>
      </c>
      <c r="BJ3574" s="18" t="s">
        <v>22</v>
      </c>
      <c r="BK3574" s="205">
        <f>ROUND(I3574*H3574,2)</f>
        <v>0</v>
      </c>
      <c r="BL3574" s="18" t="s">
        <v>372</v>
      </c>
      <c r="BM3574" s="18" t="s">
        <v>3236</v>
      </c>
    </row>
    <row r="3575" spans="2:65" s="12" customFormat="1" ht="27">
      <c r="B3575" s="206"/>
      <c r="C3575" s="207"/>
      <c r="D3575" s="208" t="s">
        <v>247</v>
      </c>
      <c r="E3575" s="209" t="s">
        <v>20</v>
      </c>
      <c r="F3575" s="210" t="s">
        <v>3228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249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3237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2" customFormat="1" ht="13.5">
      <c r="B3578" s="206"/>
      <c r="C3578" s="207"/>
      <c r="D3578" s="208" t="s">
        <v>247</v>
      </c>
      <c r="E3578" s="209" t="s">
        <v>20</v>
      </c>
      <c r="F3578" s="210" t="s">
        <v>3238</v>
      </c>
      <c r="G3578" s="207"/>
      <c r="H3578" s="211" t="s">
        <v>20</v>
      </c>
      <c r="I3578" s="212"/>
      <c r="J3578" s="207"/>
      <c r="K3578" s="207"/>
      <c r="L3578" s="213"/>
      <c r="M3578" s="214"/>
      <c r="N3578" s="215"/>
      <c r="O3578" s="215"/>
      <c r="P3578" s="215"/>
      <c r="Q3578" s="215"/>
      <c r="R3578" s="215"/>
      <c r="S3578" s="215"/>
      <c r="T3578" s="216"/>
      <c r="AT3578" s="217" t="s">
        <v>247</v>
      </c>
      <c r="AU3578" s="217" t="s">
        <v>81</v>
      </c>
      <c r="AV3578" s="12" t="s">
        <v>22</v>
      </c>
      <c r="AW3578" s="12" t="s">
        <v>37</v>
      </c>
      <c r="AX3578" s="12" t="s">
        <v>73</v>
      </c>
      <c r="AY3578" s="217" t="s">
        <v>238</v>
      </c>
    </row>
    <row r="3579" spans="2:65" s="12" customFormat="1" ht="13.5">
      <c r="B3579" s="206"/>
      <c r="C3579" s="207"/>
      <c r="D3579" s="208" t="s">
        <v>247</v>
      </c>
      <c r="E3579" s="209" t="s">
        <v>20</v>
      </c>
      <c r="F3579" s="210" t="s">
        <v>249</v>
      </c>
      <c r="G3579" s="207"/>
      <c r="H3579" s="211" t="s">
        <v>20</v>
      </c>
      <c r="I3579" s="212"/>
      <c r="J3579" s="207"/>
      <c r="K3579" s="207"/>
      <c r="L3579" s="213"/>
      <c r="M3579" s="214"/>
      <c r="N3579" s="215"/>
      <c r="O3579" s="215"/>
      <c r="P3579" s="215"/>
      <c r="Q3579" s="215"/>
      <c r="R3579" s="215"/>
      <c r="S3579" s="215"/>
      <c r="T3579" s="216"/>
      <c r="AT3579" s="217" t="s">
        <v>247</v>
      </c>
      <c r="AU3579" s="217" t="s">
        <v>81</v>
      </c>
      <c r="AV3579" s="12" t="s">
        <v>22</v>
      </c>
      <c r="AW3579" s="12" t="s">
        <v>37</v>
      </c>
      <c r="AX3579" s="12" t="s">
        <v>73</v>
      </c>
      <c r="AY3579" s="217" t="s">
        <v>238</v>
      </c>
    </row>
    <row r="3580" spans="2:65" s="13" customFormat="1" ht="13.5">
      <c r="B3580" s="218"/>
      <c r="C3580" s="219"/>
      <c r="D3580" s="208" t="s">
        <v>247</v>
      </c>
      <c r="E3580" s="230" t="s">
        <v>20</v>
      </c>
      <c r="F3580" s="231" t="s">
        <v>3239</v>
      </c>
      <c r="G3580" s="219"/>
      <c r="H3580" s="232">
        <v>8.26</v>
      </c>
      <c r="I3580" s="224"/>
      <c r="J3580" s="219"/>
      <c r="K3580" s="219"/>
      <c r="L3580" s="225"/>
      <c r="M3580" s="226"/>
      <c r="N3580" s="227"/>
      <c r="O3580" s="227"/>
      <c r="P3580" s="227"/>
      <c r="Q3580" s="227"/>
      <c r="R3580" s="227"/>
      <c r="S3580" s="227"/>
      <c r="T3580" s="228"/>
      <c r="AT3580" s="229" t="s">
        <v>247</v>
      </c>
      <c r="AU3580" s="229" t="s">
        <v>81</v>
      </c>
      <c r="AV3580" s="13" t="s">
        <v>81</v>
      </c>
      <c r="AW3580" s="13" t="s">
        <v>37</v>
      </c>
      <c r="AX3580" s="13" t="s">
        <v>73</v>
      </c>
      <c r="AY3580" s="229" t="s">
        <v>238</v>
      </c>
    </row>
    <row r="3581" spans="2:65" s="13" customFormat="1" ht="13.5">
      <c r="B3581" s="218"/>
      <c r="C3581" s="219"/>
      <c r="D3581" s="220" t="s">
        <v>247</v>
      </c>
      <c r="E3581" s="219"/>
      <c r="F3581" s="222" t="s">
        <v>3240</v>
      </c>
      <c r="G3581" s="219"/>
      <c r="H3581" s="223">
        <v>8.673</v>
      </c>
      <c r="I3581" s="224"/>
      <c r="J3581" s="219"/>
      <c r="K3581" s="219"/>
      <c r="L3581" s="225"/>
      <c r="M3581" s="226"/>
      <c r="N3581" s="227"/>
      <c r="O3581" s="227"/>
      <c r="P3581" s="227"/>
      <c r="Q3581" s="227"/>
      <c r="R3581" s="227"/>
      <c r="S3581" s="227"/>
      <c r="T3581" s="228"/>
      <c r="AT3581" s="229" t="s">
        <v>247</v>
      </c>
      <c r="AU3581" s="229" t="s">
        <v>81</v>
      </c>
      <c r="AV3581" s="13" t="s">
        <v>81</v>
      </c>
      <c r="AW3581" s="13" t="s">
        <v>4</v>
      </c>
      <c r="AX3581" s="13" t="s">
        <v>22</v>
      </c>
      <c r="AY3581" s="229" t="s">
        <v>238</v>
      </c>
    </row>
    <row r="3582" spans="2:65" s="1" customFormat="1" ht="22.5" customHeight="1">
      <c r="B3582" s="35"/>
      <c r="C3582" s="233" t="s">
        <v>3241</v>
      </c>
      <c r="D3582" s="233" t="s">
        <v>478</v>
      </c>
      <c r="E3582" s="234" t="s">
        <v>3242</v>
      </c>
      <c r="F3582" s="235" t="s">
        <v>3243</v>
      </c>
      <c r="G3582" s="236" t="s">
        <v>375</v>
      </c>
      <c r="H3582" s="237">
        <v>103.081</v>
      </c>
      <c r="I3582" s="238"/>
      <c r="J3582" s="239">
        <f>ROUND(I3582*H3582,2)</f>
        <v>0</v>
      </c>
      <c r="K3582" s="235" t="s">
        <v>20</v>
      </c>
      <c r="L3582" s="240"/>
      <c r="M3582" s="241" t="s">
        <v>20</v>
      </c>
      <c r="N3582" s="242" t="s">
        <v>44</v>
      </c>
      <c r="O3582" s="36"/>
      <c r="P3582" s="203">
        <f>O3582*H3582</f>
        <v>0</v>
      </c>
      <c r="Q3582" s="203">
        <v>2.3999999999999998E-3</v>
      </c>
      <c r="R3582" s="203">
        <f>Q3582*H3582</f>
        <v>0.24739439999999999</v>
      </c>
      <c r="S3582" s="203">
        <v>0</v>
      </c>
      <c r="T3582" s="204">
        <f>S3582*H3582</f>
        <v>0</v>
      </c>
      <c r="AR3582" s="18" t="s">
        <v>500</v>
      </c>
      <c r="AT3582" s="18" t="s">
        <v>478</v>
      </c>
      <c r="AU3582" s="18" t="s">
        <v>81</v>
      </c>
      <c r="AY3582" s="18" t="s">
        <v>238</v>
      </c>
      <c r="BE3582" s="205">
        <f>IF(N3582="základní",J3582,0)</f>
        <v>0</v>
      </c>
      <c r="BF3582" s="205">
        <f>IF(N3582="snížená",J3582,0)</f>
        <v>0</v>
      </c>
      <c r="BG3582" s="205">
        <f>IF(N3582="zákl. přenesená",J3582,0)</f>
        <v>0</v>
      </c>
      <c r="BH3582" s="205">
        <f>IF(N3582="sníž. přenesená",J3582,0)</f>
        <v>0</v>
      </c>
      <c r="BI3582" s="205">
        <f>IF(N3582="nulová",J3582,0)</f>
        <v>0</v>
      </c>
      <c r="BJ3582" s="18" t="s">
        <v>22</v>
      </c>
      <c r="BK3582" s="205">
        <f>ROUND(I3582*H3582,2)</f>
        <v>0</v>
      </c>
      <c r="BL3582" s="18" t="s">
        <v>372</v>
      </c>
      <c r="BM3582" s="18" t="s">
        <v>3244</v>
      </c>
    </row>
    <row r="3583" spans="2:65" s="12" customFormat="1" ht="27">
      <c r="B3583" s="206"/>
      <c r="C3583" s="207"/>
      <c r="D3583" s="208" t="s">
        <v>247</v>
      </c>
      <c r="E3583" s="209" t="s">
        <v>20</v>
      </c>
      <c r="F3583" s="210" t="s">
        <v>3228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2" customFormat="1" ht="13.5">
      <c r="B3584" s="206"/>
      <c r="C3584" s="207"/>
      <c r="D3584" s="208" t="s">
        <v>247</v>
      </c>
      <c r="E3584" s="209" t="s">
        <v>20</v>
      </c>
      <c r="F3584" s="210" t="s">
        <v>249</v>
      </c>
      <c r="G3584" s="207"/>
      <c r="H3584" s="211" t="s">
        <v>20</v>
      </c>
      <c r="I3584" s="212"/>
      <c r="J3584" s="207"/>
      <c r="K3584" s="207"/>
      <c r="L3584" s="213"/>
      <c r="M3584" s="214"/>
      <c r="N3584" s="215"/>
      <c r="O3584" s="215"/>
      <c r="P3584" s="215"/>
      <c r="Q3584" s="215"/>
      <c r="R3584" s="215"/>
      <c r="S3584" s="215"/>
      <c r="T3584" s="216"/>
      <c r="AT3584" s="217" t="s">
        <v>247</v>
      </c>
      <c r="AU3584" s="217" t="s">
        <v>81</v>
      </c>
      <c r="AV3584" s="12" t="s">
        <v>22</v>
      </c>
      <c r="AW3584" s="12" t="s">
        <v>37</v>
      </c>
      <c r="AX3584" s="12" t="s">
        <v>73</v>
      </c>
      <c r="AY3584" s="217" t="s">
        <v>238</v>
      </c>
    </row>
    <row r="3585" spans="2:65" s="12" customFormat="1" ht="13.5">
      <c r="B3585" s="206"/>
      <c r="C3585" s="207"/>
      <c r="D3585" s="208" t="s">
        <v>247</v>
      </c>
      <c r="E3585" s="209" t="s">
        <v>20</v>
      </c>
      <c r="F3585" s="210" t="s">
        <v>3237</v>
      </c>
      <c r="G3585" s="207"/>
      <c r="H3585" s="211" t="s">
        <v>20</v>
      </c>
      <c r="I3585" s="212"/>
      <c r="J3585" s="207"/>
      <c r="K3585" s="207"/>
      <c r="L3585" s="213"/>
      <c r="M3585" s="214"/>
      <c r="N3585" s="215"/>
      <c r="O3585" s="215"/>
      <c r="P3585" s="215"/>
      <c r="Q3585" s="215"/>
      <c r="R3585" s="215"/>
      <c r="S3585" s="215"/>
      <c r="T3585" s="216"/>
      <c r="AT3585" s="217" t="s">
        <v>247</v>
      </c>
      <c r="AU3585" s="217" t="s">
        <v>81</v>
      </c>
      <c r="AV3585" s="12" t="s">
        <v>22</v>
      </c>
      <c r="AW3585" s="12" t="s">
        <v>37</v>
      </c>
      <c r="AX3585" s="12" t="s">
        <v>73</v>
      </c>
      <c r="AY3585" s="217" t="s">
        <v>238</v>
      </c>
    </row>
    <row r="3586" spans="2:65" s="12" customFormat="1" ht="13.5">
      <c r="B3586" s="206"/>
      <c r="C3586" s="207"/>
      <c r="D3586" s="208" t="s">
        <v>247</v>
      </c>
      <c r="E3586" s="209" t="s">
        <v>20</v>
      </c>
      <c r="F3586" s="210" t="s">
        <v>3245</v>
      </c>
      <c r="G3586" s="207"/>
      <c r="H3586" s="211" t="s">
        <v>20</v>
      </c>
      <c r="I3586" s="212"/>
      <c r="J3586" s="207"/>
      <c r="K3586" s="207"/>
      <c r="L3586" s="213"/>
      <c r="M3586" s="214"/>
      <c r="N3586" s="215"/>
      <c r="O3586" s="215"/>
      <c r="P3586" s="215"/>
      <c r="Q3586" s="215"/>
      <c r="R3586" s="215"/>
      <c r="S3586" s="215"/>
      <c r="T3586" s="216"/>
      <c r="AT3586" s="217" t="s">
        <v>247</v>
      </c>
      <c r="AU3586" s="217" t="s">
        <v>81</v>
      </c>
      <c r="AV3586" s="12" t="s">
        <v>22</v>
      </c>
      <c r="AW3586" s="12" t="s">
        <v>37</v>
      </c>
      <c r="AX3586" s="12" t="s">
        <v>73</v>
      </c>
      <c r="AY3586" s="217" t="s">
        <v>238</v>
      </c>
    </row>
    <row r="3587" spans="2:65" s="13" customFormat="1" ht="13.5">
      <c r="B3587" s="218"/>
      <c r="C3587" s="219"/>
      <c r="D3587" s="208" t="s">
        <v>247</v>
      </c>
      <c r="E3587" s="230" t="s">
        <v>20</v>
      </c>
      <c r="F3587" s="231" t="s">
        <v>3246</v>
      </c>
      <c r="G3587" s="219"/>
      <c r="H3587" s="232">
        <v>98.171999999999997</v>
      </c>
      <c r="I3587" s="224"/>
      <c r="J3587" s="219"/>
      <c r="K3587" s="219"/>
      <c r="L3587" s="225"/>
      <c r="M3587" s="226"/>
      <c r="N3587" s="227"/>
      <c r="O3587" s="227"/>
      <c r="P3587" s="227"/>
      <c r="Q3587" s="227"/>
      <c r="R3587" s="227"/>
      <c r="S3587" s="227"/>
      <c r="T3587" s="228"/>
      <c r="AT3587" s="229" t="s">
        <v>247</v>
      </c>
      <c r="AU3587" s="229" t="s">
        <v>81</v>
      </c>
      <c r="AV3587" s="13" t="s">
        <v>81</v>
      </c>
      <c r="AW3587" s="13" t="s">
        <v>37</v>
      </c>
      <c r="AX3587" s="13" t="s">
        <v>73</v>
      </c>
      <c r="AY3587" s="229" t="s">
        <v>238</v>
      </c>
    </row>
    <row r="3588" spans="2:65" s="13" customFormat="1" ht="13.5">
      <c r="B3588" s="218"/>
      <c r="C3588" s="219"/>
      <c r="D3588" s="220" t="s">
        <v>247</v>
      </c>
      <c r="E3588" s="219"/>
      <c r="F3588" s="222" t="s">
        <v>3247</v>
      </c>
      <c r="G3588" s="219"/>
      <c r="H3588" s="223">
        <v>103.081</v>
      </c>
      <c r="I3588" s="224"/>
      <c r="J3588" s="219"/>
      <c r="K3588" s="219"/>
      <c r="L3588" s="225"/>
      <c r="M3588" s="226"/>
      <c r="N3588" s="227"/>
      <c r="O3588" s="227"/>
      <c r="P3588" s="227"/>
      <c r="Q3588" s="227"/>
      <c r="R3588" s="227"/>
      <c r="S3588" s="227"/>
      <c r="T3588" s="228"/>
      <c r="AT3588" s="229" t="s">
        <v>247</v>
      </c>
      <c r="AU3588" s="229" t="s">
        <v>81</v>
      </c>
      <c r="AV3588" s="13" t="s">
        <v>81</v>
      </c>
      <c r="AW3588" s="13" t="s">
        <v>4</v>
      </c>
      <c r="AX3588" s="13" t="s">
        <v>22</v>
      </c>
      <c r="AY3588" s="229" t="s">
        <v>238</v>
      </c>
    </row>
    <row r="3589" spans="2:65" s="1" customFormat="1" ht="22.5" customHeight="1">
      <c r="B3589" s="35"/>
      <c r="C3589" s="194" t="s">
        <v>3248</v>
      </c>
      <c r="D3589" s="194" t="s">
        <v>240</v>
      </c>
      <c r="E3589" s="195" t="s">
        <v>3139</v>
      </c>
      <c r="F3589" s="196" t="s">
        <v>3140</v>
      </c>
      <c r="G3589" s="197" t="s">
        <v>375</v>
      </c>
      <c r="H3589" s="198">
        <v>108.604</v>
      </c>
      <c r="I3589" s="199"/>
      <c r="J3589" s="200">
        <f>ROUND(I3589*H3589,2)</f>
        <v>0</v>
      </c>
      <c r="K3589" s="196" t="s">
        <v>244</v>
      </c>
      <c r="L3589" s="55"/>
      <c r="M3589" s="201" t="s">
        <v>20</v>
      </c>
      <c r="N3589" s="202" t="s">
        <v>44</v>
      </c>
      <c r="O3589" s="36"/>
      <c r="P3589" s="203">
        <f>O3589*H3589</f>
        <v>0</v>
      </c>
      <c r="Q3589" s="203">
        <v>6.0000000000000001E-3</v>
      </c>
      <c r="R3589" s="203">
        <f>Q3589*H3589</f>
        <v>0.65162399999999998</v>
      </c>
      <c r="S3589" s="203">
        <v>0</v>
      </c>
      <c r="T3589" s="204">
        <f>S3589*H3589</f>
        <v>0</v>
      </c>
      <c r="AR3589" s="18" t="s">
        <v>372</v>
      </c>
      <c r="AT3589" s="18" t="s">
        <v>240</v>
      </c>
      <c r="AU3589" s="18" t="s">
        <v>81</v>
      </c>
      <c r="AY3589" s="18" t="s">
        <v>238</v>
      </c>
      <c r="BE3589" s="205">
        <f>IF(N3589="základní",J3589,0)</f>
        <v>0</v>
      </c>
      <c r="BF3589" s="205">
        <f>IF(N3589="snížená",J3589,0)</f>
        <v>0</v>
      </c>
      <c r="BG3589" s="205">
        <f>IF(N3589="zákl. přenesená",J3589,0)</f>
        <v>0</v>
      </c>
      <c r="BH3589" s="205">
        <f>IF(N3589="sníž. přenesená",J3589,0)</f>
        <v>0</v>
      </c>
      <c r="BI3589" s="205">
        <f>IF(N3589="nulová",J3589,0)</f>
        <v>0</v>
      </c>
      <c r="BJ3589" s="18" t="s">
        <v>22</v>
      </c>
      <c r="BK3589" s="205">
        <f>ROUND(I3589*H3589,2)</f>
        <v>0</v>
      </c>
      <c r="BL3589" s="18" t="s">
        <v>372</v>
      </c>
      <c r="BM3589" s="18" t="s">
        <v>3249</v>
      </c>
    </row>
    <row r="3590" spans="2:65" s="12" customFormat="1" ht="27">
      <c r="B3590" s="206"/>
      <c r="C3590" s="207"/>
      <c r="D3590" s="208" t="s">
        <v>247</v>
      </c>
      <c r="E3590" s="209" t="s">
        <v>20</v>
      </c>
      <c r="F3590" s="210" t="s">
        <v>3250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65" s="12" customFormat="1" ht="13.5">
      <c r="B3591" s="206"/>
      <c r="C3591" s="207"/>
      <c r="D3591" s="208" t="s">
        <v>247</v>
      </c>
      <c r="E3591" s="209" t="s">
        <v>20</v>
      </c>
      <c r="F3591" s="210" t="s">
        <v>249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65" s="12" customFormat="1" ht="13.5">
      <c r="B3592" s="206"/>
      <c r="C3592" s="207"/>
      <c r="D3592" s="208" t="s">
        <v>247</v>
      </c>
      <c r="E3592" s="209" t="s">
        <v>20</v>
      </c>
      <c r="F3592" s="210" t="s">
        <v>3251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65" s="12" customFormat="1" ht="13.5">
      <c r="B3593" s="206"/>
      <c r="C3593" s="207"/>
      <c r="D3593" s="208" t="s">
        <v>247</v>
      </c>
      <c r="E3593" s="209" t="s">
        <v>20</v>
      </c>
      <c r="F3593" s="210" t="s">
        <v>3252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65" s="12" customFormat="1" ht="13.5">
      <c r="B3594" s="206"/>
      <c r="C3594" s="207"/>
      <c r="D3594" s="208" t="s">
        <v>247</v>
      </c>
      <c r="E3594" s="209" t="s">
        <v>20</v>
      </c>
      <c r="F3594" s="210" t="s">
        <v>3253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65" s="12" customFormat="1" ht="13.5">
      <c r="B3595" s="206"/>
      <c r="C3595" s="207"/>
      <c r="D3595" s="208" t="s">
        <v>247</v>
      </c>
      <c r="E3595" s="209" t="s">
        <v>20</v>
      </c>
      <c r="F3595" s="210" t="s">
        <v>249</v>
      </c>
      <c r="G3595" s="207"/>
      <c r="H3595" s="211" t="s">
        <v>20</v>
      </c>
      <c r="I3595" s="212"/>
      <c r="J3595" s="207"/>
      <c r="K3595" s="207"/>
      <c r="L3595" s="213"/>
      <c r="M3595" s="214"/>
      <c r="N3595" s="215"/>
      <c r="O3595" s="215"/>
      <c r="P3595" s="215"/>
      <c r="Q3595" s="215"/>
      <c r="R3595" s="215"/>
      <c r="S3595" s="215"/>
      <c r="T3595" s="216"/>
      <c r="AT3595" s="217" t="s">
        <v>247</v>
      </c>
      <c r="AU3595" s="217" t="s">
        <v>81</v>
      </c>
      <c r="AV3595" s="12" t="s">
        <v>22</v>
      </c>
      <c r="AW3595" s="12" t="s">
        <v>37</v>
      </c>
      <c r="AX3595" s="12" t="s">
        <v>73</v>
      </c>
      <c r="AY3595" s="217" t="s">
        <v>238</v>
      </c>
    </row>
    <row r="3596" spans="2:65" s="12" customFormat="1" ht="13.5">
      <c r="B3596" s="206"/>
      <c r="C3596" s="207"/>
      <c r="D3596" s="208" t="s">
        <v>247</v>
      </c>
      <c r="E3596" s="209" t="s">
        <v>20</v>
      </c>
      <c r="F3596" s="210" t="s">
        <v>2866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65" s="12" customFormat="1" ht="13.5">
      <c r="B3597" s="206"/>
      <c r="C3597" s="207"/>
      <c r="D3597" s="208" t="s">
        <v>247</v>
      </c>
      <c r="E3597" s="209" t="s">
        <v>20</v>
      </c>
      <c r="F3597" s="210" t="s">
        <v>3254</v>
      </c>
      <c r="G3597" s="207"/>
      <c r="H3597" s="211" t="s">
        <v>20</v>
      </c>
      <c r="I3597" s="212"/>
      <c r="J3597" s="207"/>
      <c r="K3597" s="207"/>
      <c r="L3597" s="213"/>
      <c r="M3597" s="214"/>
      <c r="N3597" s="215"/>
      <c r="O3597" s="215"/>
      <c r="P3597" s="215"/>
      <c r="Q3597" s="215"/>
      <c r="R3597" s="215"/>
      <c r="S3597" s="215"/>
      <c r="T3597" s="216"/>
      <c r="AT3597" s="217" t="s">
        <v>247</v>
      </c>
      <c r="AU3597" s="217" t="s">
        <v>81</v>
      </c>
      <c r="AV3597" s="12" t="s">
        <v>22</v>
      </c>
      <c r="AW3597" s="12" t="s">
        <v>37</v>
      </c>
      <c r="AX3597" s="12" t="s">
        <v>73</v>
      </c>
      <c r="AY3597" s="217" t="s">
        <v>238</v>
      </c>
    </row>
    <row r="3598" spans="2:65" s="12" customFormat="1" ht="13.5">
      <c r="B3598" s="206"/>
      <c r="C3598" s="207"/>
      <c r="D3598" s="208" t="s">
        <v>247</v>
      </c>
      <c r="E3598" s="209" t="s">
        <v>20</v>
      </c>
      <c r="F3598" s="210" t="s">
        <v>3255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65" s="13" customFormat="1" ht="13.5">
      <c r="B3599" s="218"/>
      <c r="C3599" s="219"/>
      <c r="D3599" s="208" t="s">
        <v>247</v>
      </c>
      <c r="E3599" s="230" t="s">
        <v>20</v>
      </c>
      <c r="F3599" s="231" t="s">
        <v>3256</v>
      </c>
      <c r="G3599" s="219"/>
      <c r="H3599" s="232">
        <v>6.72</v>
      </c>
      <c r="I3599" s="224"/>
      <c r="J3599" s="219"/>
      <c r="K3599" s="219"/>
      <c r="L3599" s="225"/>
      <c r="M3599" s="226"/>
      <c r="N3599" s="227"/>
      <c r="O3599" s="227"/>
      <c r="P3599" s="227"/>
      <c r="Q3599" s="227"/>
      <c r="R3599" s="227"/>
      <c r="S3599" s="227"/>
      <c r="T3599" s="228"/>
      <c r="AT3599" s="229" t="s">
        <v>247</v>
      </c>
      <c r="AU3599" s="229" t="s">
        <v>81</v>
      </c>
      <c r="AV3599" s="13" t="s">
        <v>81</v>
      </c>
      <c r="AW3599" s="13" t="s">
        <v>37</v>
      </c>
      <c r="AX3599" s="13" t="s">
        <v>73</v>
      </c>
      <c r="AY3599" s="229" t="s">
        <v>238</v>
      </c>
    </row>
    <row r="3600" spans="2:65" s="12" customFormat="1" ht="13.5">
      <c r="B3600" s="206"/>
      <c r="C3600" s="207"/>
      <c r="D3600" s="208" t="s">
        <v>247</v>
      </c>
      <c r="E3600" s="209" t="s">
        <v>20</v>
      </c>
      <c r="F3600" s="210" t="s">
        <v>3257</v>
      </c>
      <c r="G3600" s="207"/>
      <c r="H3600" s="211" t="s">
        <v>20</v>
      </c>
      <c r="I3600" s="212"/>
      <c r="J3600" s="207"/>
      <c r="K3600" s="207"/>
      <c r="L3600" s="213"/>
      <c r="M3600" s="214"/>
      <c r="N3600" s="215"/>
      <c r="O3600" s="215"/>
      <c r="P3600" s="215"/>
      <c r="Q3600" s="215"/>
      <c r="R3600" s="215"/>
      <c r="S3600" s="215"/>
      <c r="T3600" s="216"/>
      <c r="AT3600" s="217" t="s">
        <v>247</v>
      </c>
      <c r="AU3600" s="217" t="s">
        <v>81</v>
      </c>
      <c r="AV3600" s="12" t="s">
        <v>22</v>
      </c>
      <c r="AW3600" s="12" t="s">
        <v>37</v>
      </c>
      <c r="AX3600" s="12" t="s">
        <v>73</v>
      </c>
      <c r="AY3600" s="217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291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3" customFormat="1" ht="13.5">
      <c r="B3602" s="218"/>
      <c r="C3602" s="219"/>
      <c r="D3602" s="208" t="s">
        <v>247</v>
      </c>
      <c r="E3602" s="230" t="s">
        <v>20</v>
      </c>
      <c r="F3602" s="231" t="s">
        <v>3258</v>
      </c>
      <c r="G3602" s="219"/>
      <c r="H3602" s="232">
        <v>53.527000000000001</v>
      </c>
      <c r="I3602" s="224"/>
      <c r="J3602" s="219"/>
      <c r="K3602" s="219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247</v>
      </c>
      <c r="AU3602" s="229" t="s">
        <v>81</v>
      </c>
      <c r="AV3602" s="13" t="s">
        <v>81</v>
      </c>
      <c r="AW3602" s="13" t="s">
        <v>37</v>
      </c>
      <c r="AX3602" s="13" t="s">
        <v>73</v>
      </c>
      <c r="AY3602" s="229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695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3" customFormat="1" ht="13.5">
      <c r="B3604" s="218"/>
      <c r="C3604" s="219"/>
      <c r="D3604" s="208" t="s">
        <v>247</v>
      </c>
      <c r="E3604" s="230" t="s">
        <v>20</v>
      </c>
      <c r="F3604" s="231" t="s">
        <v>3259</v>
      </c>
      <c r="G3604" s="219"/>
      <c r="H3604" s="232">
        <v>31.027999999999999</v>
      </c>
      <c r="I3604" s="224"/>
      <c r="J3604" s="219"/>
      <c r="K3604" s="219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247</v>
      </c>
      <c r="AU3604" s="229" t="s">
        <v>81</v>
      </c>
      <c r="AV3604" s="13" t="s">
        <v>81</v>
      </c>
      <c r="AW3604" s="13" t="s">
        <v>37</v>
      </c>
      <c r="AX3604" s="13" t="s">
        <v>73</v>
      </c>
      <c r="AY3604" s="229" t="s">
        <v>238</v>
      </c>
    </row>
    <row r="3605" spans="2:65" s="12" customFormat="1" ht="13.5">
      <c r="B3605" s="206"/>
      <c r="C3605" s="207"/>
      <c r="D3605" s="208" t="s">
        <v>247</v>
      </c>
      <c r="E3605" s="209" t="s">
        <v>20</v>
      </c>
      <c r="F3605" s="210" t="s">
        <v>293</v>
      </c>
      <c r="G3605" s="207"/>
      <c r="H3605" s="211" t="s">
        <v>20</v>
      </c>
      <c r="I3605" s="212"/>
      <c r="J3605" s="207"/>
      <c r="K3605" s="207"/>
      <c r="L3605" s="213"/>
      <c r="M3605" s="214"/>
      <c r="N3605" s="215"/>
      <c r="O3605" s="215"/>
      <c r="P3605" s="215"/>
      <c r="Q3605" s="215"/>
      <c r="R3605" s="215"/>
      <c r="S3605" s="215"/>
      <c r="T3605" s="216"/>
      <c r="AT3605" s="217" t="s">
        <v>247</v>
      </c>
      <c r="AU3605" s="217" t="s">
        <v>81</v>
      </c>
      <c r="AV3605" s="12" t="s">
        <v>22</v>
      </c>
      <c r="AW3605" s="12" t="s">
        <v>37</v>
      </c>
      <c r="AX3605" s="12" t="s">
        <v>73</v>
      </c>
      <c r="AY3605" s="217" t="s">
        <v>238</v>
      </c>
    </row>
    <row r="3606" spans="2:65" s="13" customFormat="1" ht="13.5">
      <c r="B3606" s="218"/>
      <c r="C3606" s="219"/>
      <c r="D3606" s="220" t="s">
        <v>247</v>
      </c>
      <c r="E3606" s="221" t="s">
        <v>20</v>
      </c>
      <c r="F3606" s="222" t="s">
        <v>3260</v>
      </c>
      <c r="G3606" s="219"/>
      <c r="H3606" s="223">
        <v>17.329000000000001</v>
      </c>
      <c r="I3606" s="224"/>
      <c r="J3606" s="219"/>
      <c r="K3606" s="219"/>
      <c r="L3606" s="225"/>
      <c r="M3606" s="226"/>
      <c r="N3606" s="227"/>
      <c r="O3606" s="227"/>
      <c r="P3606" s="227"/>
      <c r="Q3606" s="227"/>
      <c r="R3606" s="227"/>
      <c r="S3606" s="227"/>
      <c r="T3606" s="228"/>
      <c r="AT3606" s="229" t="s">
        <v>247</v>
      </c>
      <c r="AU3606" s="229" t="s">
        <v>81</v>
      </c>
      <c r="AV3606" s="13" t="s">
        <v>81</v>
      </c>
      <c r="AW3606" s="13" t="s">
        <v>37</v>
      </c>
      <c r="AX3606" s="13" t="s">
        <v>73</v>
      </c>
      <c r="AY3606" s="229" t="s">
        <v>238</v>
      </c>
    </row>
    <row r="3607" spans="2:65" s="1" customFormat="1" ht="22.5" customHeight="1">
      <c r="B3607" s="35"/>
      <c r="C3607" s="233" t="s">
        <v>3261</v>
      </c>
      <c r="D3607" s="233" t="s">
        <v>478</v>
      </c>
      <c r="E3607" s="234" t="s">
        <v>3262</v>
      </c>
      <c r="F3607" s="235" t="s">
        <v>3263</v>
      </c>
      <c r="G3607" s="236" t="s">
        <v>375</v>
      </c>
      <c r="H3607" s="237">
        <v>7.056</v>
      </c>
      <c r="I3607" s="238"/>
      <c r="J3607" s="239">
        <f>ROUND(I3607*H3607,2)</f>
        <v>0</v>
      </c>
      <c r="K3607" s="235" t="s">
        <v>20</v>
      </c>
      <c r="L3607" s="240"/>
      <c r="M3607" s="241" t="s">
        <v>20</v>
      </c>
      <c r="N3607" s="242" t="s">
        <v>44</v>
      </c>
      <c r="O3607" s="36"/>
      <c r="P3607" s="203">
        <f>O3607*H3607</f>
        <v>0</v>
      </c>
      <c r="Q3607" s="203">
        <v>0</v>
      </c>
      <c r="R3607" s="203">
        <f>Q3607*H3607</f>
        <v>0</v>
      </c>
      <c r="S3607" s="203">
        <v>0</v>
      </c>
      <c r="T3607" s="204">
        <f>S3607*H3607</f>
        <v>0</v>
      </c>
      <c r="AR3607" s="18" t="s">
        <v>500</v>
      </c>
      <c r="AT3607" s="18" t="s">
        <v>478</v>
      </c>
      <c r="AU3607" s="18" t="s">
        <v>81</v>
      </c>
      <c r="AY3607" s="18" t="s">
        <v>238</v>
      </c>
      <c r="BE3607" s="205">
        <f>IF(N3607="základní",J3607,0)</f>
        <v>0</v>
      </c>
      <c r="BF3607" s="205">
        <f>IF(N3607="snížená",J3607,0)</f>
        <v>0</v>
      </c>
      <c r="BG3607" s="205">
        <f>IF(N3607="zákl. přenesená",J3607,0)</f>
        <v>0</v>
      </c>
      <c r="BH3607" s="205">
        <f>IF(N3607="sníž. přenesená",J3607,0)</f>
        <v>0</v>
      </c>
      <c r="BI3607" s="205">
        <f>IF(N3607="nulová",J3607,0)</f>
        <v>0</v>
      </c>
      <c r="BJ3607" s="18" t="s">
        <v>22</v>
      </c>
      <c r="BK3607" s="205">
        <f>ROUND(I3607*H3607,2)</f>
        <v>0</v>
      </c>
      <c r="BL3607" s="18" t="s">
        <v>372</v>
      </c>
      <c r="BM3607" s="18" t="s">
        <v>3264</v>
      </c>
    </row>
    <row r="3608" spans="2:65" s="12" customFormat="1" ht="27">
      <c r="B3608" s="206"/>
      <c r="C3608" s="207"/>
      <c r="D3608" s="208" t="s">
        <v>247</v>
      </c>
      <c r="E3608" s="209" t="s">
        <v>20</v>
      </c>
      <c r="F3608" s="210" t="s">
        <v>3250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2" customFormat="1" ht="13.5">
      <c r="B3609" s="206"/>
      <c r="C3609" s="207"/>
      <c r="D3609" s="208" t="s">
        <v>247</v>
      </c>
      <c r="E3609" s="209" t="s">
        <v>20</v>
      </c>
      <c r="F3609" s="210" t="s">
        <v>249</v>
      </c>
      <c r="G3609" s="207"/>
      <c r="H3609" s="211" t="s">
        <v>20</v>
      </c>
      <c r="I3609" s="212"/>
      <c r="J3609" s="207"/>
      <c r="K3609" s="207"/>
      <c r="L3609" s="213"/>
      <c r="M3609" s="214"/>
      <c r="N3609" s="215"/>
      <c r="O3609" s="215"/>
      <c r="P3609" s="215"/>
      <c r="Q3609" s="215"/>
      <c r="R3609" s="215"/>
      <c r="S3609" s="215"/>
      <c r="T3609" s="216"/>
      <c r="AT3609" s="217" t="s">
        <v>247</v>
      </c>
      <c r="AU3609" s="217" t="s">
        <v>81</v>
      </c>
      <c r="AV3609" s="12" t="s">
        <v>22</v>
      </c>
      <c r="AW3609" s="12" t="s">
        <v>37</v>
      </c>
      <c r="AX3609" s="12" t="s">
        <v>73</v>
      </c>
      <c r="AY3609" s="217" t="s">
        <v>238</v>
      </c>
    </row>
    <row r="3610" spans="2:65" s="12" customFormat="1" ht="13.5">
      <c r="B3610" s="206"/>
      <c r="C3610" s="207"/>
      <c r="D3610" s="208" t="s">
        <v>247</v>
      </c>
      <c r="E3610" s="209" t="s">
        <v>20</v>
      </c>
      <c r="F3610" s="210" t="s">
        <v>3265</v>
      </c>
      <c r="G3610" s="207"/>
      <c r="H3610" s="211" t="s">
        <v>20</v>
      </c>
      <c r="I3610" s="212"/>
      <c r="J3610" s="207"/>
      <c r="K3610" s="207"/>
      <c r="L3610" s="213"/>
      <c r="M3610" s="214"/>
      <c r="N3610" s="215"/>
      <c r="O3610" s="215"/>
      <c r="P3610" s="215"/>
      <c r="Q3610" s="215"/>
      <c r="R3610" s="215"/>
      <c r="S3610" s="215"/>
      <c r="T3610" s="216"/>
      <c r="AT3610" s="217" t="s">
        <v>247</v>
      </c>
      <c r="AU3610" s="217" t="s">
        <v>81</v>
      </c>
      <c r="AV3610" s="12" t="s">
        <v>22</v>
      </c>
      <c r="AW3610" s="12" t="s">
        <v>37</v>
      </c>
      <c r="AX3610" s="12" t="s">
        <v>73</v>
      </c>
      <c r="AY3610" s="217" t="s">
        <v>238</v>
      </c>
    </row>
    <row r="3611" spans="2:65" s="13" customFormat="1" ht="13.5">
      <c r="B3611" s="218"/>
      <c r="C3611" s="219"/>
      <c r="D3611" s="208" t="s">
        <v>247</v>
      </c>
      <c r="E3611" s="230" t="s">
        <v>20</v>
      </c>
      <c r="F3611" s="231" t="s">
        <v>3266</v>
      </c>
      <c r="G3611" s="219"/>
      <c r="H3611" s="232">
        <v>6.72</v>
      </c>
      <c r="I3611" s="224"/>
      <c r="J3611" s="219"/>
      <c r="K3611" s="219"/>
      <c r="L3611" s="225"/>
      <c r="M3611" s="226"/>
      <c r="N3611" s="227"/>
      <c r="O3611" s="227"/>
      <c r="P3611" s="227"/>
      <c r="Q3611" s="227"/>
      <c r="R3611" s="227"/>
      <c r="S3611" s="227"/>
      <c r="T3611" s="228"/>
      <c r="AT3611" s="229" t="s">
        <v>247</v>
      </c>
      <c r="AU3611" s="229" t="s">
        <v>81</v>
      </c>
      <c r="AV3611" s="13" t="s">
        <v>81</v>
      </c>
      <c r="AW3611" s="13" t="s">
        <v>37</v>
      </c>
      <c r="AX3611" s="13" t="s">
        <v>73</v>
      </c>
      <c r="AY3611" s="229" t="s">
        <v>238</v>
      </c>
    </row>
    <row r="3612" spans="2:65" s="13" customFormat="1" ht="13.5">
      <c r="B3612" s="218"/>
      <c r="C3612" s="219"/>
      <c r="D3612" s="220" t="s">
        <v>247</v>
      </c>
      <c r="E3612" s="219"/>
      <c r="F3612" s="222" t="s">
        <v>3267</v>
      </c>
      <c r="G3612" s="219"/>
      <c r="H3612" s="223">
        <v>7.056</v>
      </c>
      <c r="I3612" s="224"/>
      <c r="J3612" s="219"/>
      <c r="K3612" s="219"/>
      <c r="L3612" s="225"/>
      <c r="M3612" s="226"/>
      <c r="N3612" s="227"/>
      <c r="O3612" s="227"/>
      <c r="P3612" s="227"/>
      <c r="Q3612" s="227"/>
      <c r="R3612" s="227"/>
      <c r="S3612" s="227"/>
      <c r="T3612" s="228"/>
      <c r="AT3612" s="229" t="s">
        <v>247</v>
      </c>
      <c r="AU3612" s="229" t="s">
        <v>81</v>
      </c>
      <c r="AV3612" s="13" t="s">
        <v>81</v>
      </c>
      <c r="AW3612" s="13" t="s">
        <v>4</v>
      </c>
      <c r="AX3612" s="13" t="s">
        <v>22</v>
      </c>
      <c r="AY3612" s="229" t="s">
        <v>238</v>
      </c>
    </row>
    <row r="3613" spans="2:65" s="1" customFormat="1" ht="22.5" customHeight="1">
      <c r="B3613" s="35"/>
      <c r="C3613" s="233" t="s">
        <v>3268</v>
      </c>
      <c r="D3613" s="233" t="s">
        <v>478</v>
      </c>
      <c r="E3613" s="234" t="s">
        <v>3269</v>
      </c>
      <c r="F3613" s="235" t="s">
        <v>3270</v>
      </c>
      <c r="G3613" s="236" t="s">
        <v>375</v>
      </c>
      <c r="H3613" s="237">
        <v>106.97799999999999</v>
      </c>
      <c r="I3613" s="238"/>
      <c r="J3613" s="239">
        <f>ROUND(I3613*H3613,2)</f>
        <v>0</v>
      </c>
      <c r="K3613" s="235" t="s">
        <v>20</v>
      </c>
      <c r="L3613" s="240"/>
      <c r="M3613" s="241" t="s">
        <v>20</v>
      </c>
      <c r="N3613" s="242" t="s">
        <v>44</v>
      </c>
      <c r="O3613" s="36"/>
      <c r="P3613" s="203">
        <f>O3613*H3613</f>
        <v>0</v>
      </c>
      <c r="Q3613" s="203">
        <v>0.02</v>
      </c>
      <c r="R3613" s="203">
        <f>Q3613*H3613</f>
        <v>2.1395599999999999</v>
      </c>
      <c r="S3613" s="203">
        <v>0</v>
      </c>
      <c r="T3613" s="204">
        <f>S3613*H3613</f>
        <v>0</v>
      </c>
      <c r="AR3613" s="18" t="s">
        <v>500</v>
      </c>
      <c r="AT3613" s="18" t="s">
        <v>478</v>
      </c>
      <c r="AU3613" s="18" t="s">
        <v>81</v>
      </c>
      <c r="AY3613" s="18" t="s">
        <v>238</v>
      </c>
      <c r="BE3613" s="205">
        <f>IF(N3613="základní",J3613,0)</f>
        <v>0</v>
      </c>
      <c r="BF3613" s="205">
        <f>IF(N3613="snížená",J3613,0)</f>
        <v>0</v>
      </c>
      <c r="BG3613" s="205">
        <f>IF(N3613="zákl. přenesená",J3613,0)</f>
        <v>0</v>
      </c>
      <c r="BH3613" s="205">
        <f>IF(N3613="sníž. přenesená",J3613,0)</f>
        <v>0</v>
      </c>
      <c r="BI3613" s="205">
        <f>IF(N3613="nulová",J3613,0)</f>
        <v>0</v>
      </c>
      <c r="BJ3613" s="18" t="s">
        <v>22</v>
      </c>
      <c r="BK3613" s="205">
        <f>ROUND(I3613*H3613,2)</f>
        <v>0</v>
      </c>
      <c r="BL3613" s="18" t="s">
        <v>372</v>
      </c>
      <c r="BM3613" s="18" t="s">
        <v>3271</v>
      </c>
    </row>
    <row r="3614" spans="2:65" s="12" customFormat="1" ht="27">
      <c r="B3614" s="206"/>
      <c r="C3614" s="207"/>
      <c r="D3614" s="208" t="s">
        <v>247</v>
      </c>
      <c r="E3614" s="209" t="s">
        <v>20</v>
      </c>
      <c r="F3614" s="210" t="s">
        <v>3250</v>
      </c>
      <c r="G3614" s="207"/>
      <c r="H3614" s="211" t="s">
        <v>20</v>
      </c>
      <c r="I3614" s="212"/>
      <c r="J3614" s="207"/>
      <c r="K3614" s="207"/>
      <c r="L3614" s="213"/>
      <c r="M3614" s="214"/>
      <c r="N3614" s="215"/>
      <c r="O3614" s="215"/>
      <c r="P3614" s="215"/>
      <c r="Q3614" s="215"/>
      <c r="R3614" s="215"/>
      <c r="S3614" s="215"/>
      <c r="T3614" s="216"/>
      <c r="AT3614" s="217" t="s">
        <v>247</v>
      </c>
      <c r="AU3614" s="217" t="s">
        <v>81</v>
      </c>
      <c r="AV3614" s="12" t="s">
        <v>22</v>
      </c>
      <c r="AW3614" s="12" t="s">
        <v>37</v>
      </c>
      <c r="AX3614" s="12" t="s">
        <v>73</v>
      </c>
      <c r="AY3614" s="217" t="s">
        <v>238</v>
      </c>
    </row>
    <row r="3615" spans="2:65" s="12" customFormat="1" ht="13.5">
      <c r="B3615" s="206"/>
      <c r="C3615" s="207"/>
      <c r="D3615" s="208" t="s">
        <v>247</v>
      </c>
      <c r="E3615" s="209" t="s">
        <v>20</v>
      </c>
      <c r="F3615" s="210" t="s">
        <v>249</v>
      </c>
      <c r="G3615" s="207"/>
      <c r="H3615" s="211" t="s">
        <v>20</v>
      </c>
      <c r="I3615" s="212"/>
      <c r="J3615" s="207"/>
      <c r="K3615" s="207"/>
      <c r="L3615" s="213"/>
      <c r="M3615" s="214"/>
      <c r="N3615" s="215"/>
      <c r="O3615" s="215"/>
      <c r="P3615" s="215"/>
      <c r="Q3615" s="215"/>
      <c r="R3615" s="215"/>
      <c r="S3615" s="215"/>
      <c r="T3615" s="216"/>
      <c r="AT3615" s="217" t="s">
        <v>247</v>
      </c>
      <c r="AU3615" s="217" t="s">
        <v>81</v>
      </c>
      <c r="AV3615" s="12" t="s">
        <v>22</v>
      </c>
      <c r="AW3615" s="12" t="s">
        <v>37</v>
      </c>
      <c r="AX3615" s="12" t="s">
        <v>73</v>
      </c>
      <c r="AY3615" s="217" t="s">
        <v>238</v>
      </c>
    </row>
    <row r="3616" spans="2:65" s="13" customFormat="1" ht="13.5">
      <c r="B3616" s="218"/>
      <c r="C3616" s="219"/>
      <c r="D3616" s="208" t="s">
        <v>247</v>
      </c>
      <c r="E3616" s="230" t="s">
        <v>20</v>
      </c>
      <c r="F3616" s="231" t="s">
        <v>3272</v>
      </c>
      <c r="G3616" s="219"/>
      <c r="H3616" s="232">
        <v>101.884</v>
      </c>
      <c r="I3616" s="224"/>
      <c r="J3616" s="219"/>
      <c r="K3616" s="219"/>
      <c r="L3616" s="225"/>
      <c r="M3616" s="226"/>
      <c r="N3616" s="227"/>
      <c r="O3616" s="227"/>
      <c r="P3616" s="227"/>
      <c r="Q3616" s="227"/>
      <c r="R3616" s="227"/>
      <c r="S3616" s="227"/>
      <c r="T3616" s="228"/>
      <c r="AT3616" s="229" t="s">
        <v>247</v>
      </c>
      <c r="AU3616" s="229" t="s">
        <v>81</v>
      </c>
      <c r="AV3616" s="13" t="s">
        <v>81</v>
      </c>
      <c r="AW3616" s="13" t="s">
        <v>37</v>
      </c>
      <c r="AX3616" s="13" t="s">
        <v>73</v>
      </c>
      <c r="AY3616" s="229" t="s">
        <v>238</v>
      </c>
    </row>
    <row r="3617" spans="2:65" s="13" customFormat="1" ht="13.5">
      <c r="B3617" s="218"/>
      <c r="C3617" s="219"/>
      <c r="D3617" s="220" t="s">
        <v>247</v>
      </c>
      <c r="E3617" s="219"/>
      <c r="F3617" s="222" t="s">
        <v>3273</v>
      </c>
      <c r="G3617" s="219"/>
      <c r="H3617" s="223">
        <v>106.97799999999999</v>
      </c>
      <c r="I3617" s="224"/>
      <c r="J3617" s="219"/>
      <c r="K3617" s="219"/>
      <c r="L3617" s="225"/>
      <c r="M3617" s="226"/>
      <c r="N3617" s="227"/>
      <c r="O3617" s="227"/>
      <c r="P3617" s="227"/>
      <c r="Q3617" s="227"/>
      <c r="R3617" s="227"/>
      <c r="S3617" s="227"/>
      <c r="T3617" s="228"/>
      <c r="AT3617" s="229" t="s">
        <v>247</v>
      </c>
      <c r="AU3617" s="229" t="s">
        <v>81</v>
      </c>
      <c r="AV3617" s="13" t="s">
        <v>81</v>
      </c>
      <c r="AW3617" s="13" t="s">
        <v>4</v>
      </c>
      <c r="AX3617" s="13" t="s">
        <v>22</v>
      </c>
      <c r="AY3617" s="229" t="s">
        <v>238</v>
      </c>
    </row>
    <row r="3618" spans="2:65" s="1" customFormat="1" ht="22.5" customHeight="1">
      <c r="B3618" s="35"/>
      <c r="C3618" s="194" t="s">
        <v>3274</v>
      </c>
      <c r="D3618" s="194" t="s">
        <v>240</v>
      </c>
      <c r="E3618" s="195" t="s">
        <v>3275</v>
      </c>
      <c r="F3618" s="196" t="s">
        <v>3276</v>
      </c>
      <c r="G3618" s="197" t="s">
        <v>517</v>
      </c>
      <c r="H3618" s="198">
        <v>239.9</v>
      </c>
      <c r="I3618" s="199"/>
      <c r="J3618" s="200">
        <f>ROUND(I3618*H3618,2)</f>
        <v>0</v>
      </c>
      <c r="K3618" s="196" t="s">
        <v>244</v>
      </c>
      <c r="L3618" s="55"/>
      <c r="M3618" s="201" t="s">
        <v>20</v>
      </c>
      <c r="N3618" s="202" t="s">
        <v>44</v>
      </c>
      <c r="O3618" s="36"/>
      <c r="P3618" s="203">
        <f>O3618*H3618</f>
        <v>0</v>
      </c>
      <c r="Q3618" s="203">
        <v>0</v>
      </c>
      <c r="R3618" s="203">
        <f>Q3618*H3618</f>
        <v>0</v>
      </c>
      <c r="S3618" s="203">
        <v>0</v>
      </c>
      <c r="T3618" s="204">
        <f>S3618*H3618</f>
        <v>0</v>
      </c>
      <c r="AR3618" s="18" t="s">
        <v>372</v>
      </c>
      <c r="AT3618" s="18" t="s">
        <v>240</v>
      </c>
      <c r="AU3618" s="18" t="s">
        <v>81</v>
      </c>
      <c r="AY3618" s="18" t="s">
        <v>238</v>
      </c>
      <c r="BE3618" s="205">
        <f>IF(N3618="základní",J3618,0)</f>
        <v>0</v>
      </c>
      <c r="BF3618" s="205">
        <f>IF(N3618="snížená",J3618,0)</f>
        <v>0</v>
      </c>
      <c r="BG3618" s="205">
        <f>IF(N3618="zákl. přenesená",J3618,0)</f>
        <v>0</v>
      </c>
      <c r="BH3618" s="205">
        <f>IF(N3618="sníž. přenesená",J3618,0)</f>
        <v>0</v>
      </c>
      <c r="BI3618" s="205">
        <f>IF(N3618="nulová",J3618,0)</f>
        <v>0</v>
      </c>
      <c r="BJ3618" s="18" t="s">
        <v>22</v>
      </c>
      <c r="BK3618" s="205">
        <f>ROUND(I3618*H3618,2)</f>
        <v>0</v>
      </c>
      <c r="BL3618" s="18" t="s">
        <v>372</v>
      </c>
      <c r="BM3618" s="18" t="s">
        <v>3277</v>
      </c>
    </row>
    <row r="3619" spans="2:65" s="12" customFormat="1" ht="27">
      <c r="B3619" s="206"/>
      <c r="C3619" s="207"/>
      <c r="D3619" s="208" t="s">
        <v>247</v>
      </c>
      <c r="E3619" s="209" t="s">
        <v>20</v>
      </c>
      <c r="F3619" s="210" t="s">
        <v>3228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3278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2" customFormat="1" ht="13.5">
      <c r="B3622" s="206"/>
      <c r="C3622" s="207"/>
      <c r="D3622" s="208" t="s">
        <v>247</v>
      </c>
      <c r="E3622" s="209" t="s">
        <v>20</v>
      </c>
      <c r="F3622" s="210" t="s">
        <v>249</v>
      </c>
      <c r="G3622" s="207"/>
      <c r="H3622" s="211" t="s">
        <v>20</v>
      </c>
      <c r="I3622" s="212"/>
      <c r="J3622" s="207"/>
      <c r="K3622" s="207"/>
      <c r="L3622" s="213"/>
      <c r="M3622" s="214"/>
      <c r="N3622" s="215"/>
      <c r="O3622" s="215"/>
      <c r="P3622" s="215"/>
      <c r="Q3622" s="215"/>
      <c r="R3622" s="215"/>
      <c r="S3622" s="215"/>
      <c r="T3622" s="216"/>
      <c r="AT3622" s="217" t="s">
        <v>247</v>
      </c>
      <c r="AU3622" s="217" t="s">
        <v>81</v>
      </c>
      <c r="AV3622" s="12" t="s">
        <v>22</v>
      </c>
      <c r="AW3622" s="12" t="s">
        <v>37</v>
      </c>
      <c r="AX3622" s="12" t="s">
        <v>73</v>
      </c>
      <c r="AY3622" s="217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291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3279</v>
      </c>
      <c r="G3624" s="219"/>
      <c r="H3624" s="232">
        <v>156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2" customFormat="1" ht="13.5">
      <c r="B3625" s="206"/>
      <c r="C3625" s="207"/>
      <c r="D3625" s="208" t="s">
        <v>247</v>
      </c>
      <c r="E3625" s="209" t="s">
        <v>20</v>
      </c>
      <c r="F3625" s="210" t="s">
        <v>695</v>
      </c>
      <c r="G3625" s="207"/>
      <c r="H3625" s="211" t="s">
        <v>20</v>
      </c>
      <c r="I3625" s="212"/>
      <c r="J3625" s="207"/>
      <c r="K3625" s="207"/>
      <c r="L3625" s="213"/>
      <c r="M3625" s="214"/>
      <c r="N3625" s="215"/>
      <c r="O3625" s="215"/>
      <c r="P3625" s="215"/>
      <c r="Q3625" s="215"/>
      <c r="R3625" s="215"/>
      <c r="S3625" s="215"/>
      <c r="T3625" s="216"/>
      <c r="AT3625" s="217" t="s">
        <v>247</v>
      </c>
      <c r="AU3625" s="217" t="s">
        <v>81</v>
      </c>
      <c r="AV3625" s="12" t="s">
        <v>22</v>
      </c>
      <c r="AW3625" s="12" t="s">
        <v>37</v>
      </c>
      <c r="AX3625" s="12" t="s">
        <v>73</v>
      </c>
      <c r="AY3625" s="217" t="s">
        <v>238</v>
      </c>
    </row>
    <row r="3626" spans="2:65" s="13" customFormat="1" ht="13.5">
      <c r="B3626" s="218"/>
      <c r="C3626" s="219"/>
      <c r="D3626" s="208" t="s">
        <v>247</v>
      </c>
      <c r="E3626" s="230" t="s">
        <v>20</v>
      </c>
      <c r="F3626" s="231" t="s">
        <v>3280</v>
      </c>
      <c r="G3626" s="219"/>
      <c r="H3626" s="232">
        <v>52.3</v>
      </c>
      <c r="I3626" s="224"/>
      <c r="J3626" s="219"/>
      <c r="K3626" s="219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247</v>
      </c>
      <c r="AU3626" s="229" t="s">
        <v>81</v>
      </c>
      <c r="AV3626" s="13" t="s">
        <v>81</v>
      </c>
      <c r="AW3626" s="13" t="s">
        <v>37</v>
      </c>
      <c r="AX3626" s="13" t="s">
        <v>73</v>
      </c>
      <c r="AY3626" s="229" t="s">
        <v>238</v>
      </c>
    </row>
    <row r="3627" spans="2:65" s="12" customFormat="1" ht="13.5">
      <c r="B3627" s="206"/>
      <c r="C3627" s="207"/>
      <c r="D3627" s="208" t="s">
        <v>247</v>
      </c>
      <c r="E3627" s="209" t="s">
        <v>20</v>
      </c>
      <c r="F3627" s="210" t="s">
        <v>293</v>
      </c>
      <c r="G3627" s="207"/>
      <c r="H3627" s="211" t="s">
        <v>20</v>
      </c>
      <c r="I3627" s="212"/>
      <c r="J3627" s="207"/>
      <c r="K3627" s="207"/>
      <c r="L3627" s="213"/>
      <c r="M3627" s="214"/>
      <c r="N3627" s="215"/>
      <c r="O3627" s="215"/>
      <c r="P3627" s="215"/>
      <c r="Q3627" s="215"/>
      <c r="R3627" s="215"/>
      <c r="S3627" s="215"/>
      <c r="T3627" s="216"/>
      <c r="AT3627" s="217" t="s">
        <v>247</v>
      </c>
      <c r="AU3627" s="217" t="s">
        <v>81</v>
      </c>
      <c r="AV3627" s="12" t="s">
        <v>22</v>
      </c>
      <c r="AW3627" s="12" t="s">
        <v>37</v>
      </c>
      <c r="AX3627" s="12" t="s">
        <v>73</v>
      </c>
      <c r="AY3627" s="217" t="s">
        <v>238</v>
      </c>
    </row>
    <row r="3628" spans="2:65" s="13" customFormat="1" ht="13.5">
      <c r="B3628" s="218"/>
      <c r="C3628" s="219"/>
      <c r="D3628" s="220" t="s">
        <v>247</v>
      </c>
      <c r="E3628" s="221" t="s">
        <v>20</v>
      </c>
      <c r="F3628" s="222" t="s">
        <v>3281</v>
      </c>
      <c r="G3628" s="219"/>
      <c r="H3628" s="223">
        <v>31.6</v>
      </c>
      <c r="I3628" s="224"/>
      <c r="J3628" s="219"/>
      <c r="K3628" s="219"/>
      <c r="L3628" s="225"/>
      <c r="M3628" s="226"/>
      <c r="N3628" s="227"/>
      <c r="O3628" s="227"/>
      <c r="P3628" s="227"/>
      <c r="Q3628" s="227"/>
      <c r="R3628" s="227"/>
      <c r="S3628" s="227"/>
      <c r="T3628" s="228"/>
      <c r="AT3628" s="229" t="s">
        <v>247</v>
      </c>
      <c r="AU3628" s="229" t="s">
        <v>81</v>
      </c>
      <c r="AV3628" s="13" t="s">
        <v>81</v>
      </c>
      <c r="AW3628" s="13" t="s">
        <v>37</v>
      </c>
      <c r="AX3628" s="13" t="s">
        <v>73</v>
      </c>
      <c r="AY3628" s="229" t="s">
        <v>238</v>
      </c>
    </row>
    <row r="3629" spans="2:65" s="1" customFormat="1" ht="22.5" customHeight="1">
      <c r="B3629" s="35"/>
      <c r="C3629" s="233" t="s">
        <v>3282</v>
      </c>
      <c r="D3629" s="233" t="s">
        <v>478</v>
      </c>
      <c r="E3629" s="234" t="s">
        <v>3283</v>
      </c>
      <c r="F3629" s="235" t="s">
        <v>3284</v>
      </c>
      <c r="G3629" s="236" t="s">
        <v>651</v>
      </c>
      <c r="H3629" s="237">
        <v>258.08999999999997</v>
      </c>
      <c r="I3629" s="238"/>
      <c r="J3629" s="239">
        <f>ROUND(I3629*H3629,2)</f>
        <v>0</v>
      </c>
      <c r="K3629" s="235" t="s">
        <v>244</v>
      </c>
      <c r="L3629" s="240"/>
      <c r="M3629" s="241" t="s">
        <v>20</v>
      </c>
      <c r="N3629" s="242" t="s">
        <v>44</v>
      </c>
      <c r="O3629" s="36"/>
      <c r="P3629" s="203">
        <f>O3629*H3629</f>
        <v>0</v>
      </c>
      <c r="Q3629" s="203">
        <v>1.5E-3</v>
      </c>
      <c r="R3629" s="203">
        <f>Q3629*H3629</f>
        <v>0.38713499999999995</v>
      </c>
      <c r="S3629" s="203">
        <v>0</v>
      </c>
      <c r="T3629" s="204">
        <f>S3629*H3629</f>
        <v>0</v>
      </c>
      <c r="AR3629" s="18" t="s">
        <v>500</v>
      </c>
      <c r="AT3629" s="18" t="s">
        <v>478</v>
      </c>
      <c r="AU3629" s="18" t="s">
        <v>81</v>
      </c>
      <c r="AY3629" s="18" t="s">
        <v>238</v>
      </c>
      <c r="BE3629" s="205">
        <f>IF(N3629="základní",J3629,0)</f>
        <v>0</v>
      </c>
      <c r="BF3629" s="205">
        <f>IF(N3629="snížená",J3629,0)</f>
        <v>0</v>
      </c>
      <c r="BG3629" s="205">
        <f>IF(N3629="zákl. přenesená",J3629,0)</f>
        <v>0</v>
      </c>
      <c r="BH3629" s="205">
        <f>IF(N3629="sníž. přenesená",J3629,0)</f>
        <v>0</v>
      </c>
      <c r="BI3629" s="205">
        <f>IF(N3629="nulová",J3629,0)</f>
        <v>0</v>
      </c>
      <c r="BJ3629" s="18" t="s">
        <v>22</v>
      </c>
      <c r="BK3629" s="205">
        <f>ROUND(I3629*H3629,2)</f>
        <v>0</v>
      </c>
      <c r="BL3629" s="18" t="s">
        <v>372</v>
      </c>
      <c r="BM3629" s="18" t="s">
        <v>3285</v>
      </c>
    </row>
    <row r="3630" spans="2:65" s="12" customFormat="1" ht="27">
      <c r="B3630" s="206"/>
      <c r="C3630" s="207"/>
      <c r="D3630" s="208" t="s">
        <v>247</v>
      </c>
      <c r="E3630" s="209" t="s">
        <v>20</v>
      </c>
      <c r="F3630" s="210" t="s">
        <v>3228</v>
      </c>
      <c r="G3630" s="207"/>
      <c r="H3630" s="211" t="s">
        <v>20</v>
      </c>
      <c r="I3630" s="212"/>
      <c r="J3630" s="207"/>
      <c r="K3630" s="207"/>
      <c r="L3630" s="213"/>
      <c r="M3630" s="214"/>
      <c r="N3630" s="215"/>
      <c r="O3630" s="215"/>
      <c r="P3630" s="215"/>
      <c r="Q3630" s="215"/>
      <c r="R3630" s="215"/>
      <c r="S3630" s="215"/>
      <c r="T3630" s="216"/>
      <c r="AT3630" s="217" t="s">
        <v>247</v>
      </c>
      <c r="AU3630" s="217" t="s">
        <v>81</v>
      </c>
      <c r="AV3630" s="12" t="s">
        <v>22</v>
      </c>
      <c r="AW3630" s="12" t="s">
        <v>37</v>
      </c>
      <c r="AX3630" s="12" t="s">
        <v>73</v>
      </c>
      <c r="AY3630" s="217" t="s">
        <v>238</v>
      </c>
    </row>
    <row r="3631" spans="2:65" s="12" customFormat="1" ht="13.5">
      <c r="B3631" s="206"/>
      <c r="C3631" s="207"/>
      <c r="D3631" s="208" t="s">
        <v>247</v>
      </c>
      <c r="E3631" s="209" t="s">
        <v>20</v>
      </c>
      <c r="F3631" s="210" t="s">
        <v>249</v>
      </c>
      <c r="G3631" s="207"/>
      <c r="H3631" s="211" t="s">
        <v>20</v>
      </c>
      <c r="I3631" s="212"/>
      <c r="J3631" s="207"/>
      <c r="K3631" s="207"/>
      <c r="L3631" s="213"/>
      <c r="M3631" s="214"/>
      <c r="N3631" s="215"/>
      <c r="O3631" s="215"/>
      <c r="P3631" s="215"/>
      <c r="Q3631" s="215"/>
      <c r="R3631" s="215"/>
      <c r="S3631" s="215"/>
      <c r="T3631" s="216"/>
      <c r="AT3631" s="217" t="s">
        <v>247</v>
      </c>
      <c r="AU3631" s="217" t="s">
        <v>81</v>
      </c>
      <c r="AV3631" s="12" t="s">
        <v>22</v>
      </c>
      <c r="AW3631" s="12" t="s">
        <v>37</v>
      </c>
      <c r="AX3631" s="12" t="s">
        <v>73</v>
      </c>
      <c r="AY3631" s="217" t="s">
        <v>238</v>
      </c>
    </row>
    <row r="3632" spans="2:65" s="13" customFormat="1" ht="13.5">
      <c r="B3632" s="218"/>
      <c r="C3632" s="219"/>
      <c r="D3632" s="208" t="s">
        <v>247</v>
      </c>
      <c r="E3632" s="230" t="s">
        <v>20</v>
      </c>
      <c r="F3632" s="231" t="s">
        <v>3286</v>
      </c>
      <c r="G3632" s="219"/>
      <c r="H3632" s="232">
        <v>245.8</v>
      </c>
      <c r="I3632" s="224"/>
      <c r="J3632" s="219"/>
      <c r="K3632" s="219"/>
      <c r="L3632" s="225"/>
      <c r="M3632" s="226"/>
      <c r="N3632" s="227"/>
      <c r="O3632" s="227"/>
      <c r="P3632" s="227"/>
      <c r="Q3632" s="227"/>
      <c r="R3632" s="227"/>
      <c r="S3632" s="227"/>
      <c r="T3632" s="228"/>
      <c r="AT3632" s="229" t="s">
        <v>247</v>
      </c>
      <c r="AU3632" s="229" t="s">
        <v>81</v>
      </c>
      <c r="AV3632" s="13" t="s">
        <v>81</v>
      </c>
      <c r="AW3632" s="13" t="s">
        <v>37</v>
      </c>
      <c r="AX3632" s="13" t="s">
        <v>73</v>
      </c>
      <c r="AY3632" s="229" t="s">
        <v>238</v>
      </c>
    </row>
    <row r="3633" spans="2:65" s="13" customFormat="1" ht="13.5">
      <c r="B3633" s="218"/>
      <c r="C3633" s="219"/>
      <c r="D3633" s="220" t="s">
        <v>247</v>
      </c>
      <c r="E3633" s="219"/>
      <c r="F3633" s="222" t="s">
        <v>3287</v>
      </c>
      <c r="G3633" s="219"/>
      <c r="H3633" s="223">
        <v>258.08999999999997</v>
      </c>
      <c r="I3633" s="224"/>
      <c r="J3633" s="219"/>
      <c r="K3633" s="219"/>
      <c r="L3633" s="225"/>
      <c r="M3633" s="226"/>
      <c r="N3633" s="227"/>
      <c r="O3633" s="227"/>
      <c r="P3633" s="227"/>
      <c r="Q3633" s="227"/>
      <c r="R3633" s="227"/>
      <c r="S3633" s="227"/>
      <c r="T3633" s="228"/>
      <c r="AT3633" s="229" t="s">
        <v>247</v>
      </c>
      <c r="AU3633" s="229" t="s">
        <v>81</v>
      </c>
      <c r="AV3633" s="13" t="s">
        <v>81</v>
      </c>
      <c r="AW3633" s="13" t="s">
        <v>4</v>
      </c>
      <c r="AX3633" s="13" t="s">
        <v>22</v>
      </c>
      <c r="AY3633" s="229" t="s">
        <v>238</v>
      </c>
    </row>
    <row r="3634" spans="2:65" s="1" customFormat="1" ht="22.5" customHeight="1">
      <c r="B3634" s="35"/>
      <c r="C3634" s="194" t="s">
        <v>3288</v>
      </c>
      <c r="D3634" s="194" t="s">
        <v>240</v>
      </c>
      <c r="E3634" s="195" t="s">
        <v>3289</v>
      </c>
      <c r="F3634" s="196" t="s">
        <v>3290</v>
      </c>
      <c r="G3634" s="197" t="s">
        <v>2797</v>
      </c>
      <c r="H3634" s="245"/>
      <c r="I3634" s="199"/>
      <c r="J3634" s="200">
        <f>ROUND(I3634*H3634,2)</f>
        <v>0</v>
      </c>
      <c r="K3634" s="196" t="s">
        <v>244</v>
      </c>
      <c r="L3634" s="55"/>
      <c r="M3634" s="201" t="s">
        <v>20</v>
      </c>
      <c r="N3634" s="202" t="s">
        <v>44</v>
      </c>
      <c r="O3634" s="36"/>
      <c r="P3634" s="203">
        <f>O3634*H3634</f>
        <v>0</v>
      </c>
      <c r="Q3634" s="203">
        <v>0</v>
      </c>
      <c r="R3634" s="203">
        <f>Q3634*H3634</f>
        <v>0</v>
      </c>
      <c r="S3634" s="203">
        <v>0</v>
      </c>
      <c r="T3634" s="204">
        <f>S3634*H3634</f>
        <v>0</v>
      </c>
      <c r="AR3634" s="18" t="s">
        <v>372</v>
      </c>
      <c r="AT3634" s="18" t="s">
        <v>240</v>
      </c>
      <c r="AU3634" s="18" t="s">
        <v>81</v>
      </c>
      <c r="AY3634" s="18" t="s">
        <v>238</v>
      </c>
      <c r="BE3634" s="205">
        <f>IF(N3634="základní",J3634,0)</f>
        <v>0</v>
      </c>
      <c r="BF3634" s="205">
        <f>IF(N3634="snížená",J3634,0)</f>
        <v>0</v>
      </c>
      <c r="BG3634" s="205">
        <f>IF(N3634="zákl. přenesená",J3634,0)</f>
        <v>0</v>
      </c>
      <c r="BH3634" s="205">
        <f>IF(N3634="sníž. přenesená",J3634,0)</f>
        <v>0</v>
      </c>
      <c r="BI3634" s="205">
        <f>IF(N3634="nulová",J3634,0)</f>
        <v>0</v>
      </c>
      <c r="BJ3634" s="18" t="s">
        <v>22</v>
      </c>
      <c r="BK3634" s="205">
        <f>ROUND(I3634*H3634,2)</f>
        <v>0</v>
      </c>
      <c r="BL3634" s="18" t="s">
        <v>372</v>
      </c>
      <c r="BM3634" s="18" t="s">
        <v>3291</v>
      </c>
    </row>
    <row r="3635" spans="2:65" s="11" customFormat="1" ht="29.85" customHeight="1">
      <c r="B3635" s="177"/>
      <c r="C3635" s="178"/>
      <c r="D3635" s="191" t="s">
        <v>72</v>
      </c>
      <c r="E3635" s="192" t="s">
        <v>3292</v>
      </c>
      <c r="F3635" s="192" t="s">
        <v>3293</v>
      </c>
      <c r="G3635" s="178"/>
      <c r="H3635" s="178"/>
      <c r="I3635" s="181"/>
      <c r="J3635" s="193">
        <f>BK3635</f>
        <v>0</v>
      </c>
      <c r="K3635" s="178"/>
      <c r="L3635" s="183"/>
      <c r="M3635" s="184"/>
      <c r="N3635" s="185"/>
      <c r="O3635" s="185"/>
      <c r="P3635" s="186">
        <f>SUM(P3636:P3694)</f>
        <v>0</v>
      </c>
      <c r="Q3635" s="185"/>
      <c r="R3635" s="186">
        <f>SUM(R3636:R3694)</f>
        <v>3.0367323900000001</v>
      </c>
      <c r="S3635" s="185"/>
      <c r="T3635" s="187">
        <f>SUM(T3636:T3694)</f>
        <v>0</v>
      </c>
      <c r="AR3635" s="188" t="s">
        <v>81</v>
      </c>
      <c r="AT3635" s="189" t="s">
        <v>72</v>
      </c>
      <c r="AU3635" s="189" t="s">
        <v>22</v>
      </c>
      <c r="AY3635" s="188" t="s">
        <v>238</v>
      </c>
      <c r="BK3635" s="190">
        <f>SUM(BK3636:BK3694)</f>
        <v>0</v>
      </c>
    </row>
    <row r="3636" spans="2:65" s="1" customFormat="1" ht="31.5" customHeight="1">
      <c r="B3636" s="35"/>
      <c r="C3636" s="194" t="s">
        <v>3294</v>
      </c>
      <c r="D3636" s="194" t="s">
        <v>240</v>
      </c>
      <c r="E3636" s="195" t="s">
        <v>3295</v>
      </c>
      <c r="F3636" s="196" t="s">
        <v>3296</v>
      </c>
      <c r="G3636" s="197" t="s">
        <v>375</v>
      </c>
      <c r="H3636" s="198">
        <v>513.65</v>
      </c>
      <c r="I3636" s="199"/>
      <c r="J3636" s="200">
        <f>ROUND(I3636*H3636,2)</f>
        <v>0</v>
      </c>
      <c r="K3636" s="196" t="s">
        <v>244</v>
      </c>
      <c r="L3636" s="55"/>
      <c r="M3636" s="201" t="s">
        <v>20</v>
      </c>
      <c r="N3636" s="202" t="s">
        <v>44</v>
      </c>
      <c r="O3636" s="36"/>
      <c r="P3636" s="203">
        <f>O3636*H3636</f>
        <v>0</v>
      </c>
      <c r="Q3636" s="203">
        <v>1.1800000000000001E-3</v>
      </c>
      <c r="R3636" s="203">
        <f>Q3636*H3636</f>
        <v>0.60610699999999995</v>
      </c>
      <c r="S3636" s="203">
        <v>0</v>
      </c>
      <c r="T3636" s="204">
        <f>S3636*H3636</f>
        <v>0</v>
      </c>
      <c r="AR3636" s="18" t="s">
        <v>372</v>
      </c>
      <c r="AT3636" s="18" t="s">
        <v>240</v>
      </c>
      <c r="AU3636" s="18" t="s">
        <v>81</v>
      </c>
      <c r="AY3636" s="18" t="s">
        <v>238</v>
      </c>
      <c r="BE3636" s="205">
        <f>IF(N3636="základní",J3636,0)</f>
        <v>0</v>
      </c>
      <c r="BF3636" s="205">
        <f>IF(N3636="snížená",J3636,0)</f>
        <v>0</v>
      </c>
      <c r="BG3636" s="205">
        <f>IF(N3636="zákl. přenesená",J3636,0)</f>
        <v>0</v>
      </c>
      <c r="BH3636" s="205">
        <f>IF(N3636="sníž. přenesená",J3636,0)</f>
        <v>0</v>
      </c>
      <c r="BI3636" s="205">
        <f>IF(N3636="nulová",J3636,0)</f>
        <v>0</v>
      </c>
      <c r="BJ3636" s="18" t="s">
        <v>22</v>
      </c>
      <c r="BK3636" s="205">
        <f>ROUND(I3636*H3636,2)</f>
        <v>0</v>
      </c>
      <c r="BL3636" s="18" t="s">
        <v>372</v>
      </c>
      <c r="BM3636" s="18" t="s">
        <v>3297</v>
      </c>
    </row>
    <row r="3637" spans="2:65" s="12" customFormat="1" ht="27">
      <c r="B3637" s="206"/>
      <c r="C3637" s="207"/>
      <c r="D3637" s="208" t="s">
        <v>247</v>
      </c>
      <c r="E3637" s="209" t="s">
        <v>20</v>
      </c>
      <c r="F3637" s="210" t="s">
        <v>3298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249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3299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2" customFormat="1" ht="13.5">
      <c r="B3640" s="206"/>
      <c r="C3640" s="207"/>
      <c r="D3640" s="208" t="s">
        <v>247</v>
      </c>
      <c r="E3640" s="209" t="s">
        <v>20</v>
      </c>
      <c r="F3640" s="210" t="s">
        <v>3300</v>
      </c>
      <c r="G3640" s="207"/>
      <c r="H3640" s="211" t="s">
        <v>20</v>
      </c>
      <c r="I3640" s="212"/>
      <c r="J3640" s="207"/>
      <c r="K3640" s="207"/>
      <c r="L3640" s="213"/>
      <c r="M3640" s="214"/>
      <c r="N3640" s="215"/>
      <c r="O3640" s="215"/>
      <c r="P3640" s="215"/>
      <c r="Q3640" s="215"/>
      <c r="R3640" s="215"/>
      <c r="S3640" s="215"/>
      <c r="T3640" s="216"/>
      <c r="AT3640" s="217" t="s">
        <v>247</v>
      </c>
      <c r="AU3640" s="217" t="s">
        <v>81</v>
      </c>
      <c r="AV3640" s="12" t="s">
        <v>22</v>
      </c>
      <c r="AW3640" s="12" t="s">
        <v>37</v>
      </c>
      <c r="AX3640" s="12" t="s">
        <v>73</v>
      </c>
      <c r="AY3640" s="217" t="s">
        <v>238</v>
      </c>
    </row>
    <row r="3641" spans="2:65" s="12" customFormat="1" ht="13.5">
      <c r="B3641" s="206"/>
      <c r="C3641" s="207"/>
      <c r="D3641" s="208" t="s">
        <v>247</v>
      </c>
      <c r="E3641" s="209" t="s">
        <v>20</v>
      </c>
      <c r="F3641" s="210" t="s">
        <v>692</v>
      </c>
      <c r="G3641" s="207"/>
      <c r="H3641" s="211" t="s">
        <v>20</v>
      </c>
      <c r="I3641" s="212"/>
      <c r="J3641" s="207"/>
      <c r="K3641" s="207"/>
      <c r="L3641" s="213"/>
      <c r="M3641" s="214"/>
      <c r="N3641" s="215"/>
      <c r="O3641" s="215"/>
      <c r="P3641" s="215"/>
      <c r="Q3641" s="215"/>
      <c r="R3641" s="215"/>
      <c r="S3641" s="215"/>
      <c r="T3641" s="216"/>
      <c r="AT3641" s="217" t="s">
        <v>247</v>
      </c>
      <c r="AU3641" s="217" t="s">
        <v>81</v>
      </c>
      <c r="AV3641" s="12" t="s">
        <v>22</v>
      </c>
      <c r="AW3641" s="12" t="s">
        <v>37</v>
      </c>
      <c r="AX3641" s="12" t="s">
        <v>73</v>
      </c>
      <c r="AY3641" s="217" t="s">
        <v>238</v>
      </c>
    </row>
    <row r="3642" spans="2:65" s="13" customFormat="1" ht="13.5">
      <c r="B3642" s="218"/>
      <c r="C3642" s="219"/>
      <c r="D3642" s="208" t="s">
        <v>247</v>
      </c>
      <c r="E3642" s="230" t="s">
        <v>20</v>
      </c>
      <c r="F3642" s="231" t="s">
        <v>3301</v>
      </c>
      <c r="G3642" s="219"/>
      <c r="H3642" s="232">
        <v>25.17</v>
      </c>
      <c r="I3642" s="224"/>
      <c r="J3642" s="219"/>
      <c r="K3642" s="219"/>
      <c r="L3642" s="225"/>
      <c r="M3642" s="226"/>
      <c r="N3642" s="227"/>
      <c r="O3642" s="227"/>
      <c r="P3642" s="227"/>
      <c r="Q3642" s="227"/>
      <c r="R3642" s="227"/>
      <c r="S3642" s="227"/>
      <c r="T3642" s="228"/>
      <c r="AT3642" s="229" t="s">
        <v>247</v>
      </c>
      <c r="AU3642" s="229" t="s">
        <v>81</v>
      </c>
      <c r="AV3642" s="13" t="s">
        <v>81</v>
      </c>
      <c r="AW3642" s="13" t="s">
        <v>37</v>
      </c>
      <c r="AX3642" s="13" t="s">
        <v>73</v>
      </c>
      <c r="AY3642" s="229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3302</v>
      </c>
      <c r="G3643" s="219"/>
      <c r="H3643" s="232">
        <v>45.19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3" customFormat="1" ht="13.5">
      <c r="B3644" s="218"/>
      <c r="C3644" s="219"/>
      <c r="D3644" s="208" t="s">
        <v>247</v>
      </c>
      <c r="E3644" s="230" t="s">
        <v>20</v>
      </c>
      <c r="F3644" s="231" t="s">
        <v>3303</v>
      </c>
      <c r="G3644" s="219"/>
      <c r="H3644" s="232">
        <v>110.22</v>
      </c>
      <c r="I3644" s="224"/>
      <c r="J3644" s="219"/>
      <c r="K3644" s="219"/>
      <c r="L3644" s="225"/>
      <c r="M3644" s="226"/>
      <c r="N3644" s="227"/>
      <c r="O3644" s="227"/>
      <c r="P3644" s="227"/>
      <c r="Q3644" s="227"/>
      <c r="R3644" s="227"/>
      <c r="S3644" s="227"/>
      <c r="T3644" s="228"/>
      <c r="AT3644" s="229" t="s">
        <v>247</v>
      </c>
      <c r="AU3644" s="229" t="s">
        <v>81</v>
      </c>
      <c r="AV3644" s="13" t="s">
        <v>81</v>
      </c>
      <c r="AW3644" s="13" t="s">
        <v>37</v>
      </c>
      <c r="AX3644" s="13" t="s">
        <v>73</v>
      </c>
      <c r="AY3644" s="229" t="s">
        <v>238</v>
      </c>
    </row>
    <row r="3645" spans="2:65" s="13" customFormat="1" ht="13.5">
      <c r="B3645" s="218"/>
      <c r="C3645" s="219"/>
      <c r="D3645" s="208" t="s">
        <v>247</v>
      </c>
      <c r="E3645" s="230" t="s">
        <v>20</v>
      </c>
      <c r="F3645" s="231" t="s">
        <v>3304</v>
      </c>
      <c r="G3645" s="219"/>
      <c r="H3645" s="232">
        <v>217.77</v>
      </c>
      <c r="I3645" s="224"/>
      <c r="J3645" s="219"/>
      <c r="K3645" s="219"/>
      <c r="L3645" s="225"/>
      <c r="M3645" s="226"/>
      <c r="N3645" s="227"/>
      <c r="O3645" s="227"/>
      <c r="P3645" s="227"/>
      <c r="Q3645" s="227"/>
      <c r="R3645" s="227"/>
      <c r="S3645" s="227"/>
      <c r="T3645" s="228"/>
      <c r="AT3645" s="229" t="s">
        <v>247</v>
      </c>
      <c r="AU3645" s="229" t="s">
        <v>81</v>
      </c>
      <c r="AV3645" s="13" t="s">
        <v>81</v>
      </c>
      <c r="AW3645" s="13" t="s">
        <v>37</v>
      </c>
      <c r="AX3645" s="13" t="s">
        <v>73</v>
      </c>
      <c r="AY3645" s="229" t="s">
        <v>238</v>
      </c>
    </row>
    <row r="3646" spans="2:65" s="13" customFormat="1" ht="13.5">
      <c r="B3646" s="218"/>
      <c r="C3646" s="219"/>
      <c r="D3646" s="208" t="s">
        <v>247</v>
      </c>
      <c r="E3646" s="230" t="s">
        <v>20</v>
      </c>
      <c r="F3646" s="231" t="s">
        <v>3305</v>
      </c>
      <c r="G3646" s="219"/>
      <c r="H3646" s="232">
        <v>10.050000000000001</v>
      </c>
      <c r="I3646" s="224"/>
      <c r="J3646" s="219"/>
      <c r="K3646" s="219"/>
      <c r="L3646" s="225"/>
      <c r="M3646" s="226"/>
      <c r="N3646" s="227"/>
      <c r="O3646" s="227"/>
      <c r="P3646" s="227"/>
      <c r="Q3646" s="227"/>
      <c r="R3646" s="227"/>
      <c r="S3646" s="227"/>
      <c r="T3646" s="228"/>
      <c r="AT3646" s="229" t="s">
        <v>247</v>
      </c>
      <c r="AU3646" s="229" t="s">
        <v>81</v>
      </c>
      <c r="AV3646" s="13" t="s">
        <v>81</v>
      </c>
      <c r="AW3646" s="13" t="s">
        <v>37</v>
      </c>
      <c r="AX3646" s="13" t="s">
        <v>73</v>
      </c>
      <c r="AY3646" s="229" t="s">
        <v>238</v>
      </c>
    </row>
    <row r="3647" spans="2:65" s="12" customFormat="1" ht="13.5">
      <c r="B3647" s="206"/>
      <c r="C3647" s="207"/>
      <c r="D3647" s="208" t="s">
        <v>247</v>
      </c>
      <c r="E3647" s="209" t="s">
        <v>20</v>
      </c>
      <c r="F3647" s="210" t="s">
        <v>3306</v>
      </c>
      <c r="G3647" s="207"/>
      <c r="H3647" s="211" t="s">
        <v>20</v>
      </c>
      <c r="I3647" s="212"/>
      <c r="J3647" s="207"/>
      <c r="K3647" s="207"/>
      <c r="L3647" s="213"/>
      <c r="M3647" s="214"/>
      <c r="N3647" s="215"/>
      <c r="O3647" s="215"/>
      <c r="P3647" s="215"/>
      <c r="Q3647" s="215"/>
      <c r="R3647" s="215"/>
      <c r="S3647" s="215"/>
      <c r="T3647" s="216"/>
      <c r="AT3647" s="217" t="s">
        <v>247</v>
      </c>
      <c r="AU3647" s="217" t="s">
        <v>81</v>
      </c>
      <c r="AV3647" s="12" t="s">
        <v>22</v>
      </c>
      <c r="AW3647" s="12" t="s">
        <v>37</v>
      </c>
      <c r="AX3647" s="12" t="s">
        <v>73</v>
      </c>
      <c r="AY3647" s="217" t="s">
        <v>238</v>
      </c>
    </row>
    <row r="3648" spans="2:65" s="12" customFormat="1" ht="13.5">
      <c r="B3648" s="206"/>
      <c r="C3648" s="207"/>
      <c r="D3648" s="208" t="s">
        <v>247</v>
      </c>
      <c r="E3648" s="209" t="s">
        <v>20</v>
      </c>
      <c r="F3648" s="210" t="s">
        <v>692</v>
      </c>
      <c r="G3648" s="207"/>
      <c r="H3648" s="211" t="s">
        <v>20</v>
      </c>
      <c r="I3648" s="212"/>
      <c r="J3648" s="207"/>
      <c r="K3648" s="207"/>
      <c r="L3648" s="213"/>
      <c r="M3648" s="214"/>
      <c r="N3648" s="215"/>
      <c r="O3648" s="215"/>
      <c r="P3648" s="215"/>
      <c r="Q3648" s="215"/>
      <c r="R3648" s="215"/>
      <c r="S3648" s="215"/>
      <c r="T3648" s="216"/>
      <c r="AT3648" s="217" t="s">
        <v>247</v>
      </c>
      <c r="AU3648" s="217" t="s">
        <v>81</v>
      </c>
      <c r="AV3648" s="12" t="s">
        <v>22</v>
      </c>
      <c r="AW3648" s="12" t="s">
        <v>37</v>
      </c>
      <c r="AX3648" s="12" t="s">
        <v>73</v>
      </c>
      <c r="AY3648" s="217" t="s">
        <v>238</v>
      </c>
    </row>
    <row r="3649" spans="2:65" s="13" customFormat="1" ht="13.5">
      <c r="B3649" s="218"/>
      <c r="C3649" s="219"/>
      <c r="D3649" s="208" t="s">
        <v>247</v>
      </c>
      <c r="E3649" s="230" t="s">
        <v>20</v>
      </c>
      <c r="F3649" s="231" t="s">
        <v>3307</v>
      </c>
      <c r="G3649" s="219"/>
      <c r="H3649" s="232">
        <v>7.58</v>
      </c>
      <c r="I3649" s="224"/>
      <c r="J3649" s="219"/>
      <c r="K3649" s="219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247</v>
      </c>
      <c r="AU3649" s="229" t="s">
        <v>81</v>
      </c>
      <c r="AV3649" s="13" t="s">
        <v>81</v>
      </c>
      <c r="AW3649" s="13" t="s">
        <v>37</v>
      </c>
      <c r="AX3649" s="13" t="s">
        <v>73</v>
      </c>
      <c r="AY3649" s="229" t="s">
        <v>238</v>
      </c>
    </row>
    <row r="3650" spans="2:65" s="13" customFormat="1" ht="13.5">
      <c r="B3650" s="218"/>
      <c r="C3650" s="219"/>
      <c r="D3650" s="208" t="s">
        <v>247</v>
      </c>
      <c r="E3650" s="230" t="s">
        <v>20</v>
      </c>
      <c r="F3650" s="231" t="s">
        <v>3308</v>
      </c>
      <c r="G3650" s="219"/>
      <c r="H3650" s="232">
        <v>25.31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3" customFormat="1" ht="13.5">
      <c r="B3651" s="218"/>
      <c r="C3651" s="219"/>
      <c r="D3651" s="208" t="s">
        <v>247</v>
      </c>
      <c r="E3651" s="230" t="s">
        <v>20</v>
      </c>
      <c r="F3651" s="231" t="s">
        <v>3309</v>
      </c>
      <c r="G3651" s="219"/>
      <c r="H3651" s="232">
        <v>28.22</v>
      </c>
      <c r="I3651" s="224"/>
      <c r="J3651" s="219"/>
      <c r="K3651" s="219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247</v>
      </c>
      <c r="AU3651" s="229" t="s">
        <v>81</v>
      </c>
      <c r="AV3651" s="13" t="s">
        <v>81</v>
      </c>
      <c r="AW3651" s="13" t="s">
        <v>37</v>
      </c>
      <c r="AX3651" s="13" t="s">
        <v>73</v>
      </c>
      <c r="AY3651" s="229" t="s">
        <v>238</v>
      </c>
    </row>
    <row r="3652" spans="2:65" s="13" customFormat="1" ht="13.5">
      <c r="B3652" s="218"/>
      <c r="C3652" s="219"/>
      <c r="D3652" s="208" t="s">
        <v>247</v>
      </c>
      <c r="E3652" s="230" t="s">
        <v>20</v>
      </c>
      <c r="F3652" s="231" t="s">
        <v>3310</v>
      </c>
      <c r="G3652" s="219"/>
      <c r="H3652" s="232">
        <v>17.309999999999999</v>
      </c>
      <c r="I3652" s="224"/>
      <c r="J3652" s="219"/>
      <c r="K3652" s="219"/>
      <c r="L3652" s="225"/>
      <c r="M3652" s="226"/>
      <c r="N3652" s="227"/>
      <c r="O3652" s="227"/>
      <c r="P3652" s="227"/>
      <c r="Q3652" s="227"/>
      <c r="R3652" s="227"/>
      <c r="S3652" s="227"/>
      <c r="T3652" s="228"/>
      <c r="AT3652" s="229" t="s">
        <v>247</v>
      </c>
      <c r="AU3652" s="229" t="s">
        <v>81</v>
      </c>
      <c r="AV3652" s="13" t="s">
        <v>81</v>
      </c>
      <c r="AW3652" s="13" t="s">
        <v>37</v>
      </c>
      <c r="AX3652" s="13" t="s">
        <v>73</v>
      </c>
      <c r="AY3652" s="229" t="s">
        <v>238</v>
      </c>
    </row>
    <row r="3653" spans="2:65" s="13" customFormat="1" ht="13.5">
      <c r="B3653" s="218"/>
      <c r="C3653" s="219"/>
      <c r="D3653" s="208" t="s">
        <v>247</v>
      </c>
      <c r="E3653" s="230" t="s">
        <v>20</v>
      </c>
      <c r="F3653" s="231" t="s">
        <v>2959</v>
      </c>
      <c r="G3653" s="219"/>
      <c r="H3653" s="232">
        <v>15.51</v>
      </c>
      <c r="I3653" s="224"/>
      <c r="J3653" s="219"/>
      <c r="K3653" s="219"/>
      <c r="L3653" s="225"/>
      <c r="M3653" s="226"/>
      <c r="N3653" s="227"/>
      <c r="O3653" s="227"/>
      <c r="P3653" s="227"/>
      <c r="Q3653" s="227"/>
      <c r="R3653" s="227"/>
      <c r="S3653" s="227"/>
      <c r="T3653" s="228"/>
      <c r="AT3653" s="229" t="s">
        <v>247</v>
      </c>
      <c r="AU3653" s="229" t="s">
        <v>81</v>
      </c>
      <c r="AV3653" s="13" t="s">
        <v>81</v>
      </c>
      <c r="AW3653" s="13" t="s">
        <v>37</v>
      </c>
      <c r="AX3653" s="13" t="s">
        <v>73</v>
      </c>
      <c r="AY3653" s="229" t="s">
        <v>238</v>
      </c>
    </row>
    <row r="3654" spans="2:65" s="13" customFormat="1" ht="13.5">
      <c r="B3654" s="218"/>
      <c r="C3654" s="219"/>
      <c r="D3654" s="220" t="s">
        <v>247</v>
      </c>
      <c r="E3654" s="221" t="s">
        <v>20</v>
      </c>
      <c r="F3654" s="222" t="s">
        <v>3311</v>
      </c>
      <c r="G3654" s="219"/>
      <c r="H3654" s="223">
        <v>11.32</v>
      </c>
      <c r="I3654" s="224"/>
      <c r="J3654" s="219"/>
      <c r="K3654" s="219"/>
      <c r="L3654" s="225"/>
      <c r="M3654" s="226"/>
      <c r="N3654" s="227"/>
      <c r="O3654" s="227"/>
      <c r="P3654" s="227"/>
      <c r="Q3654" s="227"/>
      <c r="R3654" s="227"/>
      <c r="S3654" s="227"/>
      <c r="T3654" s="228"/>
      <c r="AT3654" s="229" t="s">
        <v>247</v>
      </c>
      <c r="AU3654" s="229" t="s">
        <v>81</v>
      </c>
      <c r="AV3654" s="13" t="s">
        <v>81</v>
      </c>
      <c r="AW3654" s="13" t="s">
        <v>37</v>
      </c>
      <c r="AX3654" s="13" t="s">
        <v>73</v>
      </c>
      <c r="AY3654" s="229" t="s">
        <v>238</v>
      </c>
    </row>
    <row r="3655" spans="2:65" s="1" customFormat="1" ht="22.5" customHeight="1">
      <c r="B3655" s="35"/>
      <c r="C3655" s="194" t="s">
        <v>3312</v>
      </c>
      <c r="D3655" s="194" t="s">
        <v>240</v>
      </c>
      <c r="E3655" s="195" t="s">
        <v>3313</v>
      </c>
      <c r="F3655" s="196" t="s">
        <v>3314</v>
      </c>
      <c r="G3655" s="197" t="s">
        <v>375</v>
      </c>
      <c r="H3655" s="198">
        <v>687.51900000000001</v>
      </c>
      <c r="I3655" s="199"/>
      <c r="J3655" s="200">
        <f>ROUND(I3655*H3655,2)</f>
        <v>0</v>
      </c>
      <c r="K3655" s="196" t="s">
        <v>244</v>
      </c>
      <c r="L3655" s="55"/>
      <c r="M3655" s="201" t="s">
        <v>20</v>
      </c>
      <c r="N3655" s="202" t="s">
        <v>44</v>
      </c>
      <c r="O3655" s="36"/>
      <c r="P3655" s="203">
        <f>O3655*H3655</f>
        <v>0</v>
      </c>
      <c r="Q3655" s="203">
        <v>8.0999999999999996E-4</v>
      </c>
      <c r="R3655" s="203">
        <f>Q3655*H3655</f>
        <v>0.55689038999999996</v>
      </c>
      <c r="S3655" s="203">
        <v>0</v>
      </c>
      <c r="T3655" s="204">
        <f>S3655*H3655</f>
        <v>0</v>
      </c>
      <c r="AR3655" s="18" t="s">
        <v>372</v>
      </c>
      <c r="AT3655" s="18" t="s">
        <v>240</v>
      </c>
      <c r="AU3655" s="18" t="s">
        <v>81</v>
      </c>
      <c r="AY3655" s="18" t="s">
        <v>238</v>
      </c>
      <c r="BE3655" s="205">
        <f>IF(N3655="základní",J3655,0)</f>
        <v>0</v>
      </c>
      <c r="BF3655" s="205">
        <f>IF(N3655="snížená",J3655,0)</f>
        <v>0</v>
      </c>
      <c r="BG3655" s="205">
        <f>IF(N3655="zákl. přenesená",J3655,0)</f>
        <v>0</v>
      </c>
      <c r="BH3655" s="205">
        <f>IF(N3655="sníž. přenesená",J3655,0)</f>
        <v>0</v>
      </c>
      <c r="BI3655" s="205">
        <f>IF(N3655="nulová",J3655,0)</f>
        <v>0</v>
      </c>
      <c r="BJ3655" s="18" t="s">
        <v>22</v>
      </c>
      <c r="BK3655" s="205">
        <f>ROUND(I3655*H3655,2)</f>
        <v>0</v>
      </c>
      <c r="BL3655" s="18" t="s">
        <v>372</v>
      </c>
      <c r="BM3655" s="18" t="s">
        <v>3315</v>
      </c>
    </row>
    <row r="3656" spans="2:65" s="12" customFormat="1" ht="27">
      <c r="B3656" s="206"/>
      <c r="C3656" s="207"/>
      <c r="D3656" s="208" t="s">
        <v>247</v>
      </c>
      <c r="E3656" s="209" t="s">
        <v>20</v>
      </c>
      <c r="F3656" s="210" t="s">
        <v>3298</v>
      </c>
      <c r="G3656" s="207"/>
      <c r="H3656" s="211" t="s">
        <v>20</v>
      </c>
      <c r="I3656" s="212"/>
      <c r="J3656" s="207"/>
      <c r="K3656" s="207"/>
      <c r="L3656" s="213"/>
      <c r="M3656" s="214"/>
      <c r="N3656" s="215"/>
      <c r="O3656" s="215"/>
      <c r="P3656" s="215"/>
      <c r="Q3656" s="215"/>
      <c r="R3656" s="215"/>
      <c r="S3656" s="215"/>
      <c r="T3656" s="216"/>
      <c r="AT3656" s="217" t="s">
        <v>247</v>
      </c>
      <c r="AU3656" s="217" t="s">
        <v>81</v>
      </c>
      <c r="AV3656" s="12" t="s">
        <v>22</v>
      </c>
      <c r="AW3656" s="12" t="s">
        <v>37</v>
      </c>
      <c r="AX3656" s="12" t="s">
        <v>73</v>
      </c>
      <c r="AY3656" s="217" t="s">
        <v>238</v>
      </c>
    </row>
    <row r="3657" spans="2:65" s="12" customFormat="1" ht="13.5">
      <c r="B3657" s="206"/>
      <c r="C3657" s="207"/>
      <c r="D3657" s="208" t="s">
        <v>247</v>
      </c>
      <c r="E3657" s="209" t="s">
        <v>20</v>
      </c>
      <c r="F3657" s="210" t="s">
        <v>249</v>
      </c>
      <c r="G3657" s="207"/>
      <c r="H3657" s="211" t="s">
        <v>20</v>
      </c>
      <c r="I3657" s="212"/>
      <c r="J3657" s="207"/>
      <c r="K3657" s="207"/>
      <c r="L3657" s="213"/>
      <c r="M3657" s="214"/>
      <c r="N3657" s="215"/>
      <c r="O3657" s="215"/>
      <c r="P3657" s="215"/>
      <c r="Q3657" s="215"/>
      <c r="R3657" s="215"/>
      <c r="S3657" s="215"/>
      <c r="T3657" s="216"/>
      <c r="AT3657" s="217" t="s">
        <v>247</v>
      </c>
      <c r="AU3657" s="217" t="s">
        <v>81</v>
      </c>
      <c r="AV3657" s="12" t="s">
        <v>22</v>
      </c>
      <c r="AW3657" s="12" t="s">
        <v>37</v>
      </c>
      <c r="AX3657" s="12" t="s">
        <v>73</v>
      </c>
      <c r="AY3657" s="217" t="s">
        <v>238</v>
      </c>
    </row>
    <row r="3658" spans="2:65" s="12" customFormat="1" ht="13.5">
      <c r="B3658" s="206"/>
      <c r="C3658" s="207"/>
      <c r="D3658" s="208" t="s">
        <v>247</v>
      </c>
      <c r="E3658" s="209" t="s">
        <v>20</v>
      </c>
      <c r="F3658" s="210" t="s">
        <v>3316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2" customFormat="1" ht="13.5">
      <c r="B3659" s="206"/>
      <c r="C3659" s="207"/>
      <c r="D3659" s="208" t="s">
        <v>247</v>
      </c>
      <c r="E3659" s="209" t="s">
        <v>20</v>
      </c>
      <c r="F3659" s="210" t="s">
        <v>249</v>
      </c>
      <c r="G3659" s="207"/>
      <c r="H3659" s="211" t="s">
        <v>20</v>
      </c>
      <c r="I3659" s="212"/>
      <c r="J3659" s="207"/>
      <c r="K3659" s="207"/>
      <c r="L3659" s="213"/>
      <c r="M3659" s="214"/>
      <c r="N3659" s="215"/>
      <c r="O3659" s="215"/>
      <c r="P3659" s="215"/>
      <c r="Q3659" s="215"/>
      <c r="R3659" s="215"/>
      <c r="S3659" s="215"/>
      <c r="T3659" s="216"/>
      <c r="AT3659" s="217" t="s">
        <v>247</v>
      </c>
      <c r="AU3659" s="217" t="s">
        <v>81</v>
      </c>
      <c r="AV3659" s="12" t="s">
        <v>22</v>
      </c>
      <c r="AW3659" s="12" t="s">
        <v>37</v>
      </c>
      <c r="AX3659" s="12" t="s">
        <v>73</v>
      </c>
      <c r="AY3659" s="217" t="s">
        <v>238</v>
      </c>
    </row>
    <row r="3660" spans="2:65" s="12" customFormat="1" ht="13.5">
      <c r="B3660" s="206"/>
      <c r="C3660" s="207"/>
      <c r="D3660" s="208" t="s">
        <v>247</v>
      </c>
      <c r="E3660" s="209" t="s">
        <v>20</v>
      </c>
      <c r="F3660" s="210" t="s">
        <v>692</v>
      </c>
      <c r="G3660" s="207"/>
      <c r="H3660" s="211" t="s">
        <v>20</v>
      </c>
      <c r="I3660" s="212"/>
      <c r="J3660" s="207"/>
      <c r="K3660" s="207"/>
      <c r="L3660" s="213"/>
      <c r="M3660" s="214"/>
      <c r="N3660" s="215"/>
      <c r="O3660" s="215"/>
      <c r="P3660" s="215"/>
      <c r="Q3660" s="215"/>
      <c r="R3660" s="215"/>
      <c r="S3660" s="215"/>
      <c r="T3660" s="216"/>
      <c r="AT3660" s="217" t="s">
        <v>247</v>
      </c>
      <c r="AU3660" s="217" t="s">
        <v>81</v>
      </c>
      <c r="AV3660" s="12" t="s">
        <v>22</v>
      </c>
      <c r="AW3660" s="12" t="s">
        <v>37</v>
      </c>
      <c r="AX3660" s="12" t="s">
        <v>73</v>
      </c>
      <c r="AY3660" s="217" t="s">
        <v>238</v>
      </c>
    </row>
    <row r="3661" spans="2:65" s="13" customFormat="1" ht="13.5">
      <c r="B3661" s="218"/>
      <c r="C3661" s="219"/>
      <c r="D3661" s="208" t="s">
        <v>247</v>
      </c>
      <c r="E3661" s="230" t="s">
        <v>20</v>
      </c>
      <c r="F3661" s="231" t="s">
        <v>3317</v>
      </c>
      <c r="G3661" s="219"/>
      <c r="H3661" s="232">
        <v>74.161000000000001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37</v>
      </c>
      <c r="AX3661" s="13" t="s">
        <v>73</v>
      </c>
      <c r="AY3661" s="229" t="s">
        <v>238</v>
      </c>
    </row>
    <row r="3662" spans="2:65" s="13" customFormat="1" ht="13.5">
      <c r="B3662" s="218"/>
      <c r="C3662" s="219"/>
      <c r="D3662" s="208" t="s">
        <v>247</v>
      </c>
      <c r="E3662" s="230" t="s">
        <v>20</v>
      </c>
      <c r="F3662" s="231" t="s">
        <v>3318</v>
      </c>
      <c r="G3662" s="219"/>
      <c r="H3662" s="232">
        <v>101.928</v>
      </c>
      <c r="I3662" s="224"/>
      <c r="J3662" s="219"/>
      <c r="K3662" s="219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247</v>
      </c>
      <c r="AU3662" s="229" t="s">
        <v>81</v>
      </c>
      <c r="AV3662" s="13" t="s">
        <v>81</v>
      </c>
      <c r="AW3662" s="13" t="s">
        <v>37</v>
      </c>
      <c r="AX3662" s="13" t="s">
        <v>73</v>
      </c>
      <c r="AY3662" s="229" t="s">
        <v>238</v>
      </c>
    </row>
    <row r="3663" spans="2:65" s="13" customFormat="1" ht="13.5">
      <c r="B3663" s="218"/>
      <c r="C3663" s="219"/>
      <c r="D3663" s="208" t="s">
        <v>247</v>
      </c>
      <c r="E3663" s="230" t="s">
        <v>20</v>
      </c>
      <c r="F3663" s="231" t="s">
        <v>3319</v>
      </c>
      <c r="G3663" s="219"/>
      <c r="H3663" s="232">
        <v>206.87</v>
      </c>
      <c r="I3663" s="224"/>
      <c r="J3663" s="219"/>
      <c r="K3663" s="219"/>
      <c r="L3663" s="225"/>
      <c r="M3663" s="226"/>
      <c r="N3663" s="227"/>
      <c r="O3663" s="227"/>
      <c r="P3663" s="227"/>
      <c r="Q3663" s="227"/>
      <c r="R3663" s="227"/>
      <c r="S3663" s="227"/>
      <c r="T3663" s="228"/>
      <c r="AT3663" s="229" t="s">
        <v>247</v>
      </c>
      <c r="AU3663" s="229" t="s">
        <v>81</v>
      </c>
      <c r="AV3663" s="13" t="s">
        <v>81</v>
      </c>
      <c r="AW3663" s="13" t="s">
        <v>37</v>
      </c>
      <c r="AX3663" s="13" t="s">
        <v>73</v>
      </c>
      <c r="AY3663" s="229" t="s">
        <v>238</v>
      </c>
    </row>
    <row r="3664" spans="2:65" s="13" customFormat="1" ht="13.5">
      <c r="B3664" s="218"/>
      <c r="C3664" s="219"/>
      <c r="D3664" s="208" t="s">
        <v>247</v>
      </c>
      <c r="E3664" s="230" t="s">
        <v>20</v>
      </c>
      <c r="F3664" s="231" t="s">
        <v>3320</v>
      </c>
      <c r="G3664" s="219"/>
      <c r="H3664" s="232">
        <v>243.63800000000001</v>
      </c>
      <c r="I3664" s="224"/>
      <c r="J3664" s="219"/>
      <c r="K3664" s="219"/>
      <c r="L3664" s="225"/>
      <c r="M3664" s="226"/>
      <c r="N3664" s="227"/>
      <c r="O3664" s="227"/>
      <c r="P3664" s="227"/>
      <c r="Q3664" s="227"/>
      <c r="R3664" s="227"/>
      <c r="S3664" s="227"/>
      <c r="T3664" s="228"/>
      <c r="AT3664" s="229" t="s">
        <v>247</v>
      </c>
      <c r="AU3664" s="229" t="s">
        <v>81</v>
      </c>
      <c r="AV3664" s="13" t="s">
        <v>81</v>
      </c>
      <c r="AW3664" s="13" t="s">
        <v>37</v>
      </c>
      <c r="AX3664" s="13" t="s">
        <v>73</v>
      </c>
      <c r="AY3664" s="229" t="s">
        <v>238</v>
      </c>
    </row>
    <row r="3665" spans="2:65" s="13" customFormat="1" ht="13.5">
      <c r="B3665" s="218"/>
      <c r="C3665" s="219"/>
      <c r="D3665" s="220" t="s">
        <v>247</v>
      </c>
      <c r="E3665" s="221" t="s">
        <v>20</v>
      </c>
      <c r="F3665" s="222" t="s">
        <v>3321</v>
      </c>
      <c r="G3665" s="219"/>
      <c r="H3665" s="223">
        <v>60.921999999999997</v>
      </c>
      <c r="I3665" s="224"/>
      <c r="J3665" s="219"/>
      <c r="K3665" s="219"/>
      <c r="L3665" s="225"/>
      <c r="M3665" s="226"/>
      <c r="N3665" s="227"/>
      <c r="O3665" s="227"/>
      <c r="P3665" s="227"/>
      <c r="Q3665" s="227"/>
      <c r="R3665" s="227"/>
      <c r="S3665" s="227"/>
      <c r="T3665" s="228"/>
      <c r="AT3665" s="229" t="s">
        <v>247</v>
      </c>
      <c r="AU3665" s="229" t="s">
        <v>81</v>
      </c>
      <c r="AV3665" s="13" t="s">
        <v>81</v>
      </c>
      <c r="AW3665" s="13" t="s">
        <v>37</v>
      </c>
      <c r="AX3665" s="13" t="s">
        <v>73</v>
      </c>
      <c r="AY3665" s="229" t="s">
        <v>238</v>
      </c>
    </row>
    <row r="3666" spans="2:65" s="1" customFormat="1" ht="22.5" customHeight="1">
      <c r="B3666" s="35"/>
      <c r="C3666" s="233" t="s">
        <v>3322</v>
      </c>
      <c r="D3666" s="233" t="s">
        <v>478</v>
      </c>
      <c r="E3666" s="234" t="s">
        <v>3323</v>
      </c>
      <c r="F3666" s="235" t="s">
        <v>3324</v>
      </c>
      <c r="G3666" s="236" t="s">
        <v>375</v>
      </c>
      <c r="H3666" s="237">
        <v>1150.7149999999999</v>
      </c>
      <c r="I3666" s="238"/>
      <c r="J3666" s="239">
        <f>ROUND(I3666*H3666,2)</f>
        <v>0</v>
      </c>
      <c r="K3666" s="235" t="s">
        <v>20</v>
      </c>
      <c r="L3666" s="240"/>
      <c r="M3666" s="241" t="s">
        <v>20</v>
      </c>
      <c r="N3666" s="242" t="s">
        <v>44</v>
      </c>
      <c r="O3666" s="36"/>
      <c r="P3666" s="203">
        <f>O3666*H3666</f>
        <v>0</v>
      </c>
      <c r="Q3666" s="203">
        <v>1.48E-3</v>
      </c>
      <c r="R3666" s="203">
        <f>Q3666*H3666</f>
        <v>1.7030581999999999</v>
      </c>
      <c r="S3666" s="203">
        <v>0</v>
      </c>
      <c r="T3666" s="204">
        <f>S3666*H3666</f>
        <v>0</v>
      </c>
      <c r="AR3666" s="18" t="s">
        <v>500</v>
      </c>
      <c r="AT3666" s="18" t="s">
        <v>478</v>
      </c>
      <c r="AU3666" s="18" t="s">
        <v>81</v>
      </c>
      <c r="AY3666" s="18" t="s">
        <v>238</v>
      </c>
      <c r="BE3666" s="205">
        <f>IF(N3666="základní",J3666,0)</f>
        <v>0</v>
      </c>
      <c r="BF3666" s="205">
        <f>IF(N3666="snížená",J3666,0)</f>
        <v>0</v>
      </c>
      <c r="BG3666" s="205">
        <f>IF(N3666="zákl. přenesená",J3666,0)</f>
        <v>0</v>
      </c>
      <c r="BH3666" s="205">
        <f>IF(N3666="sníž. přenesená",J3666,0)</f>
        <v>0</v>
      </c>
      <c r="BI3666" s="205">
        <f>IF(N3666="nulová",J3666,0)</f>
        <v>0</v>
      </c>
      <c r="BJ3666" s="18" t="s">
        <v>22</v>
      </c>
      <c r="BK3666" s="205">
        <f>ROUND(I3666*H3666,2)</f>
        <v>0</v>
      </c>
      <c r="BL3666" s="18" t="s">
        <v>372</v>
      </c>
      <c r="BM3666" s="18" t="s">
        <v>3325</v>
      </c>
    </row>
    <row r="3667" spans="2:65" s="12" customFormat="1" ht="27">
      <c r="B3667" s="206"/>
      <c r="C3667" s="207"/>
      <c r="D3667" s="208" t="s">
        <v>247</v>
      </c>
      <c r="E3667" s="209" t="s">
        <v>20</v>
      </c>
      <c r="F3667" s="210" t="s">
        <v>3298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2" customFormat="1" ht="13.5">
      <c r="B3668" s="206"/>
      <c r="C3668" s="207"/>
      <c r="D3668" s="208" t="s">
        <v>247</v>
      </c>
      <c r="E3668" s="209" t="s">
        <v>20</v>
      </c>
      <c r="F3668" s="210" t="s">
        <v>249</v>
      </c>
      <c r="G3668" s="207"/>
      <c r="H3668" s="211" t="s">
        <v>20</v>
      </c>
      <c r="I3668" s="212"/>
      <c r="J3668" s="207"/>
      <c r="K3668" s="207"/>
      <c r="L3668" s="213"/>
      <c r="M3668" s="214"/>
      <c r="N3668" s="215"/>
      <c r="O3668" s="215"/>
      <c r="P3668" s="215"/>
      <c r="Q3668" s="215"/>
      <c r="R3668" s="215"/>
      <c r="S3668" s="215"/>
      <c r="T3668" s="216"/>
      <c r="AT3668" s="217" t="s">
        <v>247</v>
      </c>
      <c r="AU3668" s="217" t="s">
        <v>81</v>
      </c>
      <c r="AV3668" s="12" t="s">
        <v>22</v>
      </c>
      <c r="AW3668" s="12" t="s">
        <v>37</v>
      </c>
      <c r="AX3668" s="12" t="s">
        <v>73</v>
      </c>
      <c r="AY3668" s="217" t="s">
        <v>238</v>
      </c>
    </row>
    <row r="3669" spans="2:65" s="12" customFormat="1" ht="13.5">
      <c r="B3669" s="206"/>
      <c r="C3669" s="207"/>
      <c r="D3669" s="208" t="s">
        <v>247</v>
      </c>
      <c r="E3669" s="209" t="s">
        <v>20</v>
      </c>
      <c r="F3669" s="210" t="s">
        <v>3326</v>
      </c>
      <c r="G3669" s="207"/>
      <c r="H3669" s="211" t="s">
        <v>20</v>
      </c>
      <c r="I3669" s="212"/>
      <c r="J3669" s="207"/>
      <c r="K3669" s="207"/>
      <c r="L3669" s="213"/>
      <c r="M3669" s="214"/>
      <c r="N3669" s="215"/>
      <c r="O3669" s="215"/>
      <c r="P3669" s="215"/>
      <c r="Q3669" s="215"/>
      <c r="R3669" s="215"/>
      <c r="S3669" s="215"/>
      <c r="T3669" s="216"/>
      <c r="AT3669" s="217" t="s">
        <v>247</v>
      </c>
      <c r="AU3669" s="217" t="s">
        <v>81</v>
      </c>
      <c r="AV3669" s="12" t="s">
        <v>22</v>
      </c>
      <c r="AW3669" s="12" t="s">
        <v>37</v>
      </c>
      <c r="AX3669" s="12" t="s">
        <v>73</v>
      </c>
      <c r="AY3669" s="217" t="s">
        <v>238</v>
      </c>
    </row>
    <row r="3670" spans="2:65" s="13" customFormat="1" ht="13.5">
      <c r="B3670" s="218"/>
      <c r="C3670" s="219"/>
      <c r="D3670" s="208" t="s">
        <v>247</v>
      </c>
      <c r="E3670" s="230" t="s">
        <v>20</v>
      </c>
      <c r="F3670" s="231" t="s">
        <v>3327</v>
      </c>
      <c r="G3670" s="219"/>
      <c r="H3670" s="232">
        <v>1095.9190000000001</v>
      </c>
      <c r="I3670" s="224"/>
      <c r="J3670" s="219"/>
      <c r="K3670" s="219"/>
      <c r="L3670" s="225"/>
      <c r="M3670" s="226"/>
      <c r="N3670" s="227"/>
      <c r="O3670" s="227"/>
      <c r="P3670" s="227"/>
      <c r="Q3670" s="227"/>
      <c r="R3670" s="227"/>
      <c r="S3670" s="227"/>
      <c r="T3670" s="228"/>
      <c r="AT3670" s="229" t="s">
        <v>247</v>
      </c>
      <c r="AU3670" s="229" t="s">
        <v>81</v>
      </c>
      <c r="AV3670" s="13" t="s">
        <v>81</v>
      </c>
      <c r="AW3670" s="13" t="s">
        <v>37</v>
      </c>
      <c r="AX3670" s="13" t="s">
        <v>73</v>
      </c>
      <c r="AY3670" s="229" t="s">
        <v>238</v>
      </c>
    </row>
    <row r="3671" spans="2:65" s="13" customFormat="1" ht="13.5">
      <c r="B3671" s="218"/>
      <c r="C3671" s="219"/>
      <c r="D3671" s="220" t="s">
        <v>247</v>
      </c>
      <c r="E3671" s="219"/>
      <c r="F3671" s="222" t="s">
        <v>3328</v>
      </c>
      <c r="G3671" s="219"/>
      <c r="H3671" s="223">
        <v>1150.7149999999999</v>
      </c>
      <c r="I3671" s="224"/>
      <c r="J3671" s="219"/>
      <c r="K3671" s="219"/>
      <c r="L3671" s="225"/>
      <c r="M3671" s="226"/>
      <c r="N3671" s="227"/>
      <c r="O3671" s="227"/>
      <c r="P3671" s="227"/>
      <c r="Q3671" s="227"/>
      <c r="R3671" s="227"/>
      <c r="S3671" s="227"/>
      <c r="T3671" s="228"/>
      <c r="AT3671" s="229" t="s">
        <v>247</v>
      </c>
      <c r="AU3671" s="229" t="s">
        <v>81</v>
      </c>
      <c r="AV3671" s="13" t="s">
        <v>81</v>
      </c>
      <c r="AW3671" s="13" t="s">
        <v>4</v>
      </c>
      <c r="AX3671" s="13" t="s">
        <v>22</v>
      </c>
      <c r="AY3671" s="229" t="s">
        <v>238</v>
      </c>
    </row>
    <row r="3672" spans="2:65" s="1" customFormat="1" ht="22.5" customHeight="1">
      <c r="B3672" s="35"/>
      <c r="C3672" s="233" t="s">
        <v>3329</v>
      </c>
      <c r="D3672" s="233" t="s">
        <v>478</v>
      </c>
      <c r="E3672" s="234" t="s">
        <v>3330</v>
      </c>
      <c r="F3672" s="235" t="s">
        <v>3331</v>
      </c>
      <c r="G3672" s="236" t="s">
        <v>375</v>
      </c>
      <c r="H3672" s="237">
        <v>110.51300000000001</v>
      </c>
      <c r="I3672" s="238"/>
      <c r="J3672" s="239">
        <f>ROUND(I3672*H3672,2)</f>
        <v>0</v>
      </c>
      <c r="K3672" s="235" t="s">
        <v>20</v>
      </c>
      <c r="L3672" s="240"/>
      <c r="M3672" s="241" t="s">
        <v>20</v>
      </c>
      <c r="N3672" s="242" t="s">
        <v>44</v>
      </c>
      <c r="O3672" s="36"/>
      <c r="P3672" s="203">
        <f>O3672*H3672</f>
        <v>0</v>
      </c>
      <c r="Q3672" s="203">
        <v>1.48E-3</v>
      </c>
      <c r="R3672" s="203">
        <f>Q3672*H3672</f>
        <v>0.16355923999999999</v>
      </c>
      <c r="S3672" s="203">
        <v>0</v>
      </c>
      <c r="T3672" s="204">
        <f>S3672*H3672</f>
        <v>0</v>
      </c>
      <c r="AR3672" s="18" t="s">
        <v>500</v>
      </c>
      <c r="AT3672" s="18" t="s">
        <v>478</v>
      </c>
      <c r="AU3672" s="18" t="s">
        <v>81</v>
      </c>
      <c r="AY3672" s="18" t="s">
        <v>238</v>
      </c>
      <c r="BE3672" s="205">
        <f>IF(N3672="základní",J3672,0)</f>
        <v>0</v>
      </c>
      <c r="BF3672" s="205">
        <f>IF(N3672="snížená",J3672,0)</f>
        <v>0</v>
      </c>
      <c r="BG3672" s="205">
        <f>IF(N3672="zákl. přenesená",J3672,0)</f>
        <v>0</v>
      </c>
      <c r="BH3672" s="205">
        <f>IF(N3672="sníž. přenesená",J3672,0)</f>
        <v>0</v>
      </c>
      <c r="BI3672" s="205">
        <f>IF(N3672="nulová",J3672,0)</f>
        <v>0</v>
      </c>
      <c r="BJ3672" s="18" t="s">
        <v>22</v>
      </c>
      <c r="BK3672" s="205">
        <f>ROUND(I3672*H3672,2)</f>
        <v>0</v>
      </c>
      <c r="BL3672" s="18" t="s">
        <v>372</v>
      </c>
      <c r="BM3672" s="18" t="s">
        <v>3332</v>
      </c>
    </row>
    <row r="3673" spans="2:65" s="12" customFormat="1" ht="27">
      <c r="B3673" s="206"/>
      <c r="C3673" s="207"/>
      <c r="D3673" s="208" t="s">
        <v>247</v>
      </c>
      <c r="E3673" s="209" t="s">
        <v>20</v>
      </c>
      <c r="F3673" s="210" t="s">
        <v>3298</v>
      </c>
      <c r="G3673" s="207"/>
      <c r="H3673" s="211" t="s">
        <v>20</v>
      </c>
      <c r="I3673" s="212"/>
      <c r="J3673" s="207"/>
      <c r="K3673" s="207"/>
      <c r="L3673" s="213"/>
      <c r="M3673" s="214"/>
      <c r="N3673" s="215"/>
      <c r="O3673" s="215"/>
      <c r="P3673" s="215"/>
      <c r="Q3673" s="215"/>
      <c r="R3673" s="215"/>
      <c r="S3673" s="215"/>
      <c r="T3673" s="216"/>
      <c r="AT3673" s="217" t="s">
        <v>247</v>
      </c>
      <c r="AU3673" s="217" t="s">
        <v>81</v>
      </c>
      <c r="AV3673" s="12" t="s">
        <v>22</v>
      </c>
      <c r="AW3673" s="12" t="s">
        <v>37</v>
      </c>
      <c r="AX3673" s="12" t="s">
        <v>73</v>
      </c>
      <c r="AY3673" s="217" t="s">
        <v>238</v>
      </c>
    </row>
    <row r="3674" spans="2:65" s="12" customFormat="1" ht="13.5">
      <c r="B3674" s="206"/>
      <c r="C3674" s="207"/>
      <c r="D3674" s="208" t="s">
        <v>247</v>
      </c>
      <c r="E3674" s="209" t="s">
        <v>20</v>
      </c>
      <c r="F3674" s="210" t="s">
        <v>249</v>
      </c>
      <c r="G3674" s="207"/>
      <c r="H3674" s="211" t="s">
        <v>20</v>
      </c>
      <c r="I3674" s="212"/>
      <c r="J3674" s="207"/>
      <c r="K3674" s="207"/>
      <c r="L3674" s="213"/>
      <c r="M3674" s="214"/>
      <c r="N3674" s="215"/>
      <c r="O3674" s="215"/>
      <c r="P3674" s="215"/>
      <c r="Q3674" s="215"/>
      <c r="R3674" s="215"/>
      <c r="S3674" s="215"/>
      <c r="T3674" s="216"/>
      <c r="AT3674" s="217" t="s">
        <v>247</v>
      </c>
      <c r="AU3674" s="217" t="s">
        <v>81</v>
      </c>
      <c r="AV3674" s="12" t="s">
        <v>22</v>
      </c>
      <c r="AW3674" s="12" t="s">
        <v>37</v>
      </c>
      <c r="AX3674" s="12" t="s">
        <v>73</v>
      </c>
      <c r="AY3674" s="217" t="s">
        <v>238</v>
      </c>
    </row>
    <row r="3675" spans="2:65" s="12" customFormat="1" ht="13.5">
      <c r="B3675" s="206"/>
      <c r="C3675" s="207"/>
      <c r="D3675" s="208" t="s">
        <v>247</v>
      </c>
      <c r="E3675" s="209" t="s">
        <v>20</v>
      </c>
      <c r="F3675" s="210" t="s">
        <v>3333</v>
      </c>
      <c r="G3675" s="207"/>
      <c r="H3675" s="211" t="s">
        <v>20</v>
      </c>
      <c r="I3675" s="212"/>
      <c r="J3675" s="207"/>
      <c r="K3675" s="207"/>
      <c r="L3675" s="213"/>
      <c r="M3675" s="214"/>
      <c r="N3675" s="215"/>
      <c r="O3675" s="215"/>
      <c r="P3675" s="215"/>
      <c r="Q3675" s="215"/>
      <c r="R3675" s="215"/>
      <c r="S3675" s="215"/>
      <c r="T3675" s="216"/>
      <c r="AT3675" s="217" t="s">
        <v>247</v>
      </c>
      <c r="AU3675" s="217" t="s">
        <v>81</v>
      </c>
      <c r="AV3675" s="12" t="s">
        <v>22</v>
      </c>
      <c r="AW3675" s="12" t="s">
        <v>37</v>
      </c>
      <c r="AX3675" s="12" t="s">
        <v>73</v>
      </c>
      <c r="AY3675" s="217" t="s">
        <v>238</v>
      </c>
    </row>
    <row r="3676" spans="2:65" s="13" customFormat="1" ht="13.5">
      <c r="B3676" s="218"/>
      <c r="C3676" s="219"/>
      <c r="D3676" s="208" t="s">
        <v>247</v>
      </c>
      <c r="E3676" s="230" t="s">
        <v>20</v>
      </c>
      <c r="F3676" s="231" t="s">
        <v>3334</v>
      </c>
      <c r="G3676" s="219"/>
      <c r="H3676" s="232">
        <v>105.25</v>
      </c>
      <c r="I3676" s="224"/>
      <c r="J3676" s="219"/>
      <c r="K3676" s="219"/>
      <c r="L3676" s="225"/>
      <c r="M3676" s="226"/>
      <c r="N3676" s="227"/>
      <c r="O3676" s="227"/>
      <c r="P3676" s="227"/>
      <c r="Q3676" s="227"/>
      <c r="R3676" s="227"/>
      <c r="S3676" s="227"/>
      <c r="T3676" s="228"/>
      <c r="AT3676" s="229" t="s">
        <v>247</v>
      </c>
      <c r="AU3676" s="229" t="s">
        <v>81</v>
      </c>
      <c r="AV3676" s="13" t="s">
        <v>81</v>
      </c>
      <c r="AW3676" s="13" t="s">
        <v>37</v>
      </c>
      <c r="AX3676" s="13" t="s">
        <v>73</v>
      </c>
      <c r="AY3676" s="229" t="s">
        <v>238</v>
      </c>
    </row>
    <row r="3677" spans="2:65" s="13" customFormat="1" ht="13.5">
      <c r="B3677" s="218"/>
      <c r="C3677" s="219"/>
      <c r="D3677" s="220" t="s">
        <v>247</v>
      </c>
      <c r="E3677" s="219"/>
      <c r="F3677" s="222" t="s">
        <v>3335</v>
      </c>
      <c r="G3677" s="219"/>
      <c r="H3677" s="223">
        <v>110.51300000000001</v>
      </c>
      <c r="I3677" s="224"/>
      <c r="J3677" s="219"/>
      <c r="K3677" s="219"/>
      <c r="L3677" s="225"/>
      <c r="M3677" s="226"/>
      <c r="N3677" s="227"/>
      <c r="O3677" s="227"/>
      <c r="P3677" s="227"/>
      <c r="Q3677" s="227"/>
      <c r="R3677" s="227"/>
      <c r="S3677" s="227"/>
      <c r="T3677" s="228"/>
      <c r="AT3677" s="229" t="s">
        <v>247</v>
      </c>
      <c r="AU3677" s="229" t="s">
        <v>81</v>
      </c>
      <c r="AV3677" s="13" t="s">
        <v>81</v>
      </c>
      <c r="AW3677" s="13" t="s">
        <v>4</v>
      </c>
      <c r="AX3677" s="13" t="s">
        <v>22</v>
      </c>
      <c r="AY3677" s="229" t="s">
        <v>238</v>
      </c>
    </row>
    <row r="3678" spans="2:65" s="1" customFormat="1" ht="22.5" customHeight="1">
      <c r="B3678" s="35"/>
      <c r="C3678" s="194" t="s">
        <v>3336</v>
      </c>
      <c r="D3678" s="194" t="s">
        <v>240</v>
      </c>
      <c r="E3678" s="195" t="s">
        <v>3337</v>
      </c>
      <c r="F3678" s="196" t="s">
        <v>3338</v>
      </c>
      <c r="G3678" s="197" t="s">
        <v>375</v>
      </c>
      <c r="H3678" s="198">
        <v>4.4379999999999997</v>
      </c>
      <c r="I3678" s="199"/>
      <c r="J3678" s="200">
        <f>ROUND(I3678*H3678,2)</f>
        <v>0</v>
      </c>
      <c r="K3678" s="196" t="s">
        <v>244</v>
      </c>
      <c r="L3678" s="55"/>
      <c r="M3678" s="201" t="s">
        <v>20</v>
      </c>
      <c r="N3678" s="202" t="s">
        <v>44</v>
      </c>
      <c r="O3678" s="36"/>
      <c r="P3678" s="203">
        <f>O3678*H3678</f>
        <v>0</v>
      </c>
      <c r="Q3678" s="203">
        <v>1.0200000000000001E-3</v>
      </c>
      <c r="R3678" s="203">
        <f>Q3678*H3678</f>
        <v>4.5267600000000003E-3</v>
      </c>
      <c r="S3678" s="203">
        <v>0</v>
      </c>
      <c r="T3678" s="204">
        <f>S3678*H3678</f>
        <v>0</v>
      </c>
      <c r="AR3678" s="18" t="s">
        <v>372</v>
      </c>
      <c r="AT3678" s="18" t="s">
        <v>240</v>
      </c>
      <c r="AU3678" s="18" t="s">
        <v>81</v>
      </c>
      <c r="AY3678" s="18" t="s">
        <v>238</v>
      </c>
      <c r="BE3678" s="205">
        <f>IF(N3678="základní",J3678,0)</f>
        <v>0</v>
      </c>
      <c r="BF3678" s="205">
        <f>IF(N3678="snížená",J3678,0)</f>
        <v>0</v>
      </c>
      <c r="BG3678" s="205">
        <f>IF(N3678="zákl. přenesená",J3678,0)</f>
        <v>0</v>
      </c>
      <c r="BH3678" s="205">
        <f>IF(N3678="sníž. přenesená",J3678,0)</f>
        <v>0</v>
      </c>
      <c r="BI3678" s="205">
        <f>IF(N3678="nulová",J3678,0)</f>
        <v>0</v>
      </c>
      <c r="BJ3678" s="18" t="s">
        <v>22</v>
      </c>
      <c r="BK3678" s="205">
        <f>ROUND(I3678*H3678,2)</f>
        <v>0</v>
      </c>
      <c r="BL3678" s="18" t="s">
        <v>372</v>
      </c>
      <c r="BM3678" s="18" t="s">
        <v>3339</v>
      </c>
    </row>
    <row r="3679" spans="2:65" s="12" customFormat="1" ht="27">
      <c r="B3679" s="206"/>
      <c r="C3679" s="207"/>
      <c r="D3679" s="208" t="s">
        <v>247</v>
      </c>
      <c r="E3679" s="209" t="s">
        <v>20</v>
      </c>
      <c r="F3679" s="210" t="s">
        <v>3340</v>
      </c>
      <c r="G3679" s="207"/>
      <c r="H3679" s="211" t="s">
        <v>20</v>
      </c>
      <c r="I3679" s="212"/>
      <c r="J3679" s="207"/>
      <c r="K3679" s="207"/>
      <c r="L3679" s="213"/>
      <c r="M3679" s="214"/>
      <c r="N3679" s="215"/>
      <c r="O3679" s="215"/>
      <c r="P3679" s="215"/>
      <c r="Q3679" s="215"/>
      <c r="R3679" s="215"/>
      <c r="S3679" s="215"/>
      <c r="T3679" s="216"/>
      <c r="AT3679" s="217" t="s">
        <v>247</v>
      </c>
      <c r="AU3679" s="217" t="s">
        <v>81</v>
      </c>
      <c r="AV3679" s="12" t="s">
        <v>22</v>
      </c>
      <c r="AW3679" s="12" t="s">
        <v>37</v>
      </c>
      <c r="AX3679" s="12" t="s">
        <v>73</v>
      </c>
      <c r="AY3679" s="217" t="s">
        <v>238</v>
      </c>
    </row>
    <row r="3680" spans="2:65" s="12" customFormat="1" ht="13.5">
      <c r="B3680" s="206"/>
      <c r="C3680" s="207"/>
      <c r="D3680" s="208" t="s">
        <v>247</v>
      </c>
      <c r="E3680" s="209" t="s">
        <v>20</v>
      </c>
      <c r="F3680" s="210" t="s">
        <v>249</v>
      </c>
      <c r="G3680" s="207"/>
      <c r="H3680" s="211" t="s">
        <v>20</v>
      </c>
      <c r="I3680" s="212"/>
      <c r="J3680" s="207"/>
      <c r="K3680" s="207"/>
      <c r="L3680" s="213"/>
      <c r="M3680" s="214"/>
      <c r="N3680" s="215"/>
      <c r="O3680" s="215"/>
      <c r="P3680" s="215"/>
      <c r="Q3680" s="215"/>
      <c r="R3680" s="215"/>
      <c r="S3680" s="215"/>
      <c r="T3680" s="216"/>
      <c r="AT3680" s="217" t="s">
        <v>247</v>
      </c>
      <c r="AU3680" s="217" t="s">
        <v>81</v>
      </c>
      <c r="AV3680" s="12" t="s">
        <v>22</v>
      </c>
      <c r="AW3680" s="12" t="s">
        <v>37</v>
      </c>
      <c r="AX3680" s="12" t="s">
        <v>73</v>
      </c>
      <c r="AY3680" s="217" t="s">
        <v>238</v>
      </c>
    </row>
    <row r="3681" spans="2:65" s="12" customFormat="1" ht="13.5">
      <c r="B3681" s="206"/>
      <c r="C3681" s="207"/>
      <c r="D3681" s="208" t="s">
        <v>247</v>
      </c>
      <c r="E3681" s="209" t="s">
        <v>20</v>
      </c>
      <c r="F3681" s="210" t="s">
        <v>3341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65" s="12" customFormat="1" ht="13.5">
      <c r="B3682" s="206"/>
      <c r="C3682" s="207"/>
      <c r="D3682" s="208" t="s">
        <v>247</v>
      </c>
      <c r="E3682" s="209" t="s">
        <v>20</v>
      </c>
      <c r="F3682" s="210" t="s">
        <v>2140</v>
      </c>
      <c r="G3682" s="207"/>
      <c r="H3682" s="211" t="s">
        <v>20</v>
      </c>
      <c r="I3682" s="212"/>
      <c r="J3682" s="207"/>
      <c r="K3682" s="207"/>
      <c r="L3682" s="213"/>
      <c r="M3682" s="214"/>
      <c r="N3682" s="215"/>
      <c r="O3682" s="215"/>
      <c r="P3682" s="215"/>
      <c r="Q3682" s="215"/>
      <c r="R3682" s="215"/>
      <c r="S3682" s="215"/>
      <c r="T3682" s="216"/>
      <c r="AT3682" s="217" t="s">
        <v>247</v>
      </c>
      <c r="AU3682" s="217" t="s">
        <v>81</v>
      </c>
      <c r="AV3682" s="12" t="s">
        <v>22</v>
      </c>
      <c r="AW3682" s="12" t="s">
        <v>37</v>
      </c>
      <c r="AX3682" s="12" t="s">
        <v>73</v>
      </c>
      <c r="AY3682" s="217" t="s">
        <v>238</v>
      </c>
    </row>
    <row r="3683" spans="2:65" s="12" customFormat="1" ht="13.5">
      <c r="B3683" s="206"/>
      <c r="C3683" s="207"/>
      <c r="D3683" s="208" t="s">
        <v>247</v>
      </c>
      <c r="E3683" s="209" t="s">
        <v>20</v>
      </c>
      <c r="F3683" s="210" t="s">
        <v>692</v>
      </c>
      <c r="G3683" s="207"/>
      <c r="H3683" s="211" t="s">
        <v>20</v>
      </c>
      <c r="I3683" s="212"/>
      <c r="J3683" s="207"/>
      <c r="K3683" s="207"/>
      <c r="L3683" s="213"/>
      <c r="M3683" s="214"/>
      <c r="N3683" s="215"/>
      <c r="O3683" s="215"/>
      <c r="P3683" s="215"/>
      <c r="Q3683" s="215"/>
      <c r="R3683" s="215"/>
      <c r="S3683" s="215"/>
      <c r="T3683" s="216"/>
      <c r="AT3683" s="217" t="s">
        <v>247</v>
      </c>
      <c r="AU3683" s="217" t="s">
        <v>81</v>
      </c>
      <c r="AV3683" s="12" t="s">
        <v>22</v>
      </c>
      <c r="AW3683" s="12" t="s">
        <v>37</v>
      </c>
      <c r="AX3683" s="12" t="s">
        <v>73</v>
      </c>
      <c r="AY3683" s="217" t="s">
        <v>238</v>
      </c>
    </row>
    <row r="3684" spans="2:65" s="13" customFormat="1" ht="13.5">
      <c r="B3684" s="218"/>
      <c r="C3684" s="219"/>
      <c r="D3684" s="220" t="s">
        <v>247</v>
      </c>
      <c r="E3684" s="221" t="s">
        <v>20</v>
      </c>
      <c r="F3684" s="222" t="s">
        <v>3342</v>
      </c>
      <c r="G3684" s="219"/>
      <c r="H3684" s="223">
        <v>4.4379999999999997</v>
      </c>
      <c r="I3684" s="224"/>
      <c r="J3684" s="219"/>
      <c r="K3684" s="219"/>
      <c r="L3684" s="225"/>
      <c r="M3684" s="226"/>
      <c r="N3684" s="227"/>
      <c r="O3684" s="227"/>
      <c r="P3684" s="227"/>
      <c r="Q3684" s="227"/>
      <c r="R3684" s="227"/>
      <c r="S3684" s="227"/>
      <c r="T3684" s="228"/>
      <c r="AT3684" s="229" t="s">
        <v>247</v>
      </c>
      <c r="AU3684" s="229" t="s">
        <v>81</v>
      </c>
      <c r="AV3684" s="13" t="s">
        <v>81</v>
      </c>
      <c r="AW3684" s="13" t="s">
        <v>37</v>
      </c>
      <c r="AX3684" s="13" t="s">
        <v>73</v>
      </c>
      <c r="AY3684" s="229" t="s">
        <v>238</v>
      </c>
    </row>
    <row r="3685" spans="2:65" s="1" customFormat="1" ht="22.5" customHeight="1">
      <c r="B3685" s="35"/>
      <c r="C3685" s="194" t="s">
        <v>3343</v>
      </c>
      <c r="D3685" s="194" t="s">
        <v>240</v>
      </c>
      <c r="E3685" s="195" t="s">
        <v>3344</v>
      </c>
      <c r="F3685" s="196" t="s">
        <v>3345</v>
      </c>
      <c r="G3685" s="197" t="s">
        <v>375</v>
      </c>
      <c r="H3685" s="198">
        <v>2.54</v>
      </c>
      <c r="I3685" s="199"/>
      <c r="J3685" s="200">
        <f>ROUND(I3685*H3685,2)</f>
        <v>0</v>
      </c>
      <c r="K3685" s="196" t="s">
        <v>244</v>
      </c>
      <c r="L3685" s="55"/>
      <c r="M3685" s="201" t="s">
        <v>20</v>
      </c>
      <c r="N3685" s="202" t="s">
        <v>44</v>
      </c>
      <c r="O3685" s="36"/>
      <c r="P3685" s="203">
        <f>O3685*H3685</f>
        <v>0</v>
      </c>
      <c r="Q3685" s="203">
        <v>1.0200000000000001E-3</v>
      </c>
      <c r="R3685" s="203">
        <f>Q3685*H3685</f>
        <v>2.5908000000000003E-3</v>
      </c>
      <c r="S3685" s="203">
        <v>0</v>
      </c>
      <c r="T3685" s="204">
        <f>S3685*H3685</f>
        <v>0</v>
      </c>
      <c r="AR3685" s="18" t="s">
        <v>372</v>
      </c>
      <c r="AT3685" s="18" t="s">
        <v>240</v>
      </c>
      <c r="AU3685" s="18" t="s">
        <v>81</v>
      </c>
      <c r="AY3685" s="18" t="s">
        <v>238</v>
      </c>
      <c r="BE3685" s="205">
        <f>IF(N3685="základní",J3685,0)</f>
        <v>0</v>
      </c>
      <c r="BF3685" s="205">
        <f>IF(N3685="snížená",J3685,0)</f>
        <v>0</v>
      </c>
      <c r="BG3685" s="205">
        <f>IF(N3685="zákl. přenesená",J3685,0)</f>
        <v>0</v>
      </c>
      <c r="BH3685" s="205">
        <f>IF(N3685="sníž. přenesená",J3685,0)</f>
        <v>0</v>
      </c>
      <c r="BI3685" s="205">
        <f>IF(N3685="nulová",J3685,0)</f>
        <v>0</v>
      </c>
      <c r="BJ3685" s="18" t="s">
        <v>22</v>
      </c>
      <c r="BK3685" s="205">
        <f>ROUND(I3685*H3685,2)</f>
        <v>0</v>
      </c>
      <c r="BL3685" s="18" t="s">
        <v>372</v>
      </c>
      <c r="BM3685" s="18" t="s">
        <v>3346</v>
      </c>
    </row>
    <row r="3686" spans="2:65" s="12" customFormat="1" ht="27">
      <c r="B3686" s="206"/>
      <c r="C3686" s="207"/>
      <c r="D3686" s="208" t="s">
        <v>247</v>
      </c>
      <c r="E3686" s="209" t="s">
        <v>20</v>
      </c>
      <c r="F3686" s="210" t="s">
        <v>3340</v>
      </c>
      <c r="G3686" s="207"/>
      <c r="H3686" s="211" t="s">
        <v>20</v>
      </c>
      <c r="I3686" s="212"/>
      <c r="J3686" s="207"/>
      <c r="K3686" s="207"/>
      <c r="L3686" s="213"/>
      <c r="M3686" s="214"/>
      <c r="N3686" s="215"/>
      <c r="O3686" s="215"/>
      <c r="P3686" s="215"/>
      <c r="Q3686" s="215"/>
      <c r="R3686" s="215"/>
      <c r="S3686" s="215"/>
      <c r="T3686" s="216"/>
      <c r="AT3686" s="217" t="s">
        <v>247</v>
      </c>
      <c r="AU3686" s="217" t="s">
        <v>81</v>
      </c>
      <c r="AV3686" s="12" t="s">
        <v>22</v>
      </c>
      <c r="AW3686" s="12" t="s">
        <v>37</v>
      </c>
      <c r="AX3686" s="12" t="s">
        <v>73</v>
      </c>
      <c r="AY3686" s="217" t="s">
        <v>238</v>
      </c>
    </row>
    <row r="3687" spans="2:65" s="12" customFormat="1" ht="13.5">
      <c r="B3687" s="206"/>
      <c r="C3687" s="207"/>
      <c r="D3687" s="208" t="s">
        <v>247</v>
      </c>
      <c r="E3687" s="209" t="s">
        <v>20</v>
      </c>
      <c r="F3687" s="210" t="s">
        <v>249</v>
      </c>
      <c r="G3687" s="207"/>
      <c r="H3687" s="211" t="s">
        <v>20</v>
      </c>
      <c r="I3687" s="212"/>
      <c r="J3687" s="207"/>
      <c r="K3687" s="207"/>
      <c r="L3687" s="213"/>
      <c r="M3687" s="214"/>
      <c r="N3687" s="215"/>
      <c r="O3687" s="215"/>
      <c r="P3687" s="215"/>
      <c r="Q3687" s="215"/>
      <c r="R3687" s="215"/>
      <c r="S3687" s="215"/>
      <c r="T3687" s="216"/>
      <c r="AT3687" s="217" t="s">
        <v>247</v>
      </c>
      <c r="AU3687" s="217" t="s">
        <v>81</v>
      </c>
      <c r="AV3687" s="12" t="s">
        <v>22</v>
      </c>
      <c r="AW3687" s="12" t="s">
        <v>37</v>
      </c>
      <c r="AX3687" s="12" t="s">
        <v>73</v>
      </c>
      <c r="AY3687" s="217" t="s">
        <v>238</v>
      </c>
    </row>
    <row r="3688" spans="2:65" s="12" customFormat="1" ht="13.5">
      <c r="B3688" s="206"/>
      <c r="C3688" s="207"/>
      <c r="D3688" s="208" t="s">
        <v>247</v>
      </c>
      <c r="E3688" s="209" t="s">
        <v>20</v>
      </c>
      <c r="F3688" s="210" t="s">
        <v>3341</v>
      </c>
      <c r="G3688" s="207"/>
      <c r="H3688" s="211" t="s">
        <v>20</v>
      </c>
      <c r="I3688" s="212"/>
      <c r="J3688" s="207"/>
      <c r="K3688" s="207"/>
      <c r="L3688" s="213"/>
      <c r="M3688" s="214"/>
      <c r="N3688" s="215"/>
      <c r="O3688" s="215"/>
      <c r="P3688" s="215"/>
      <c r="Q3688" s="215"/>
      <c r="R3688" s="215"/>
      <c r="S3688" s="215"/>
      <c r="T3688" s="216"/>
      <c r="AT3688" s="217" t="s">
        <v>247</v>
      </c>
      <c r="AU3688" s="217" t="s">
        <v>81</v>
      </c>
      <c r="AV3688" s="12" t="s">
        <v>22</v>
      </c>
      <c r="AW3688" s="12" t="s">
        <v>37</v>
      </c>
      <c r="AX3688" s="12" t="s">
        <v>73</v>
      </c>
      <c r="AY3688" s="217" t="s">
        <v>238</v>
      </c>
    </row>
    <row r="3689" spans="2:65" s="12" customFormat="1" ht="13.5">
      <c r="B3689" s="206"/>
      <c r="C3689" s="207"/>
      <c r="D3689" s="208" t="s">
        <v>247</v>
      </c>
      <c r="E3689" s="209" t="s">
        <v>20</v>
      </c>
      <c r="F3689" s="210" t="s">
        <v>2140</v>
      </c>
      <c r="G3689" s="207"/>
      <c r="H3689" s="211" t="s">
        <v>20</v>
      </c>
      <c r="I3689" s="212"/>
      <c r="J3689" s="207"/>
      <c r="K3689" s="207"/>
      <c r="L3689" s="213"/>
      <c r="M3689" s="214"/>
      <c r="N3689" s="215"/>
      <c r="O3689" s="215"/>
      <c r="P3689" s="215"/>
      <c r="Q3689" s="215"/>
      <c r="R3689" s="215"/>
      <c r="S3689" s="215"/>
      <c r="T3689" s="216"/>
      <c r="AT3689" s="217" t="s">
        <v>247</v>
      </c>
      <c r="AU3689" s="217" t="s">
        <v>81</v>
      </c>
      <c r="AV3689" s="12" t="s">
        <v>22</v>
      </c>
      <c r="AW3689" s="12" t="s">
        <v>37</v>
      </c>
      <c r="AX3689" s="12" t="s">
        <v>73</v>
      </c>
      <c r="AY3689" s="217" t="s">
        <v>238</v>
      </c>
    </row>
    <row r="3690" spans="2:65" s="12" customFormat="1" ht="13.5">
      <c r="B3690" s="206"/>
      <c r="C3690" s="207"/>
      <c r="D3690" s="208" t="s">
        <v>247</v>
      </c>
      <c r="E3690" s="209" t="s">
        <v>20</v>
      </c>
      <c r="F3690" s="210" t="s">
        <v>692</v>
      </c>
      <c r="G3690" s="207"/>
      <c r="H3690" s="211" t="s">
        <v>20</v>
      </c>
      <c r="I3690" s="212"/>
      <c r="J3690" s="207"/>
      <c r="K3690" s="207"/>
      <c r="L3690" s="213"/>
      <c r="M3690" s="214"/>
      <c r="N3690" s="215"/>
      <c r="O3690" s="215"/>
      <c r="P3690" s="215"/>
      <c r="Q3690" s="215"/>
      <c r="R3690" s="215"/>
      <c r="S3690" s="215"/>
      <c r="T3690" s="216"/>
      <c r="AT3690" s="217" t="s">
        <v>247</v>
      </c>
      <c r="AU3690" s="217" t="s">
        <v>81</v>
      </c>
      <c r="AV3690" s="12" t="s">
        <v>22</v>
      </c>
      <c r="AW3690" s="12" t="s">
        <v>37</v>
      </c>
      <c r="AX3690" s="12" t="s">
        <v>73</v>
      </c>
      <c r="AY3690" s="217" t="s">
        <v>238</v>
      </c>
    </row>
    <row r="3691" spans="2:65" s="13" customFormat="1" ht="13.5">
      <c r="B3691" s="218"/>
      <c r="C3691" s="219"/>
      <c r="D3691" s="220" t="s">
        <v>247</v>
      </c>
      <c r="E3691" s="221" t="s">
        <v>20</v>
      </c>
      <c r="F3691" s="222" t="s">
        <v>3347</v>
      </c>
      <c r="G3691" s="219"/>
      <c r="H3691" s="223">
        <v>2.54</v>
      </c>
      <c r="I3691" s="224"/>
      <c r="J3691" s="219"/>
      <c r="K3691" s="219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247</v>
      </c>
      <c r="AU3691" s="229" t="s">
        <v>81</v>
      </c>
      <c r="AV3691" s="13" t="s">
        <v>81</v>
      </c>
      <c r="AW3691" s="13" t="s">
        <v>37</v>
      </c>
      <c r="AX3691" s="13" t="s">
        <v>73</v>
      </c>
      <c r="AY3691" s="229" t="s">
        <v>238</v>
      </c>
    </row>
    <row r="3692" spans="2:65" s="1" customFormat="1" ht="22.5" customHeight="1">
      <c r="B3692" s="35"/>
      <c r="C3692" s="233" t="s">
        <v>3348</v>
      </c>
      <c r="D3692" s="233" t="s">
        <v>478</v>
      </c>
      <c r="E3692" s="234" t="s">
        <v>3349</v>
      </c>
      <c r="F3692" s="235" t="s">
        <v>3350</v>
      </c>
      <c r="G3692" s="236" t="s">
        <v>375</v>
      </c>
      <c r="H3692" s="237">
        <v>7.1180000000000003</v>
      </c>
      <c r="I3692" s="238"/>
      <c r="J3692" s="239">
        <f>ROUND(I3692*H3692,2)</f>
        <v>0</v>
      </c>
      <c r="K3692" s="235" t="s">
        <v>20</v>
      </c>
      <c r="L3692" s="240"/>
      <c r="M3692" s="241" t="s">
        <v>20</v>
      </c>
      <c r="N3692" s="242" t="s">
        <v>44</v>
      </c>
      <c r="O3692" s="36"/>
      <c r="P3692" s="203">
        <f>O3692*H3692</f>
        <v>0</v>
      </c>
      <c r="Q3692" s="203">
        <v>0</v>
      </c>
      <c r="R3692" s="203">
        <f>Q3692*H3692</f>
        <v>0</v>
      </c>
      <c r="S3692" s="203">
        <v>0</v>
      </c>
      <c r="T3692" s="204">
        <f>S3692*H3692</f>
        <v>0</v>
      </c>
      <c r="AR3692" s="18" t="s">
        <v>500</v>
      </c>
      <c r="AT3692" s="18" t="s">
        <v>478</v>
      </c>
      <c r="AU3692" s="18" t="s">
        <v>81</v>
      </c>
      <c r="AY3692" s="18" t="s">
        <v>238</v>
      </c>
      <c r="BE3692" s="205">
        <f>IF(N3692="základní",J3692,0)</f>
        <v>0</v>
      </c>
      <c r="BF3692" s="205">
        <f>IF(N3692="snížená",J3692,0)</f>
        <v>0</v>
      </c>
      <c r="BG3692" s="205">
        <f>IF(N3692="zákl. přenesená",J3692,0)</f>
        <v>0</v>
      </c>
      <c r="BH3692" s="205">
        <f>IF(N3692="sníž. přenesená",J3692,0)</f>
        <v>0</v>
      </c>
      <c r="BI3692" s="205">
        <f>IF(N3692="nulová",J3692,0)</f>
        <v>0</v>
      </c>
      <c r="BJ3692" s="18" t="s">
        <v>22</v>
      </c>
      <c r="BK3692" s="205">
        <f>ROUND(I3692*H3692,2)</f>
        <v>0</v>
      </c>
      <c r="BL3692" s="18" t="s">
        <v>372</v>
      </c>
      <c r="BM3692" s="18" t="s">
        <v>3351</v>
      </c>
    </row>
    <row r="3693" spans="2:65" s="13" customFormat="1" ht="13.5">
      <c r="B3693" s="218"/>
      <c r="C3693" s="219"/>
      <c r="D3693" s="220" t="s">
        <v>247</v>
      </c>
      <c r="E3693" s="219"/>
      <c r="F3693" s="222" t="s">
        <v>3352</v>
      </c>
      <c r="G3693" s="219"/>
      <c r="H3693" s="223">
        <v>7.1180000000000003</v>
      </c>
      <c r="I3693" s="224"/>
      <c r="J3693" s="219"/>
      <c r="K3693" s="219"/>
      <c r="L3693" s="225"/>
      <c r="M3693" s="226"/>
      <c r="N3693" s="227"/>
      <c r="O3693" s="227"/>
      <c r="P3693" s="227"/>
      <c r="Q3693" s="227"/>
      <c r="R3693" s="227"/>
      <c r="S3693" s="227"/>
      <c r="T3693" s="228"/>
      <c r="AT3693" s="229" t="s">
        <v>247</v>
      </c>
      <c r="AU3693" s="229" t="s">
        <v>81</v>
      </c>
      <c r="AV3693" s="13" t="s">
        <v>81</v>
      </c>
      <c r="AW3693" s="13" t="s">
        <v>4</v>
      </c>
      <c r="AX3693" s="13" t="s">
        <v>22</v>
      </c>
      <c r="AY3693" s="229" t="s">
        <v>238</v>
      </c>
    </row>
    <row r="3694" spans="2:65" s="1" customFormat="1" ht="22.5" customHeight="1">
      <c r="B3694" s="35"/>
      <c r="C3694" s="194" t="s">
        <v>3353</v>
      </c>
      <c r="D3694" s="194" t="s">
        <v>240</v>
      </c>
      <c r="E3694" s="195" t="s">
        <v>3354</v>
      </c>
      <c r="F3694" s="196" t="s">
        <v>3355</v>
      </c>
      <c r="G3694" s="197" t="s">
        <v>2797</v>
      </c>
      <c r="H3694" s="245"/>
      <c r="I3694" s="199"/>
      <c r="J3694" s="200">
        <f>ROUND(I3694*H3694,2)</f>
        <v>0</v>
      </c>
      <c r="K3694" s="196" t="s">
        <v>244</v>
      </c>
      <c r="L3694" s="55"/>
      <c r="M3694" s="201" t="s">
        <v>20</v>
      </c>
      <c r="N3694" s="202" t="s">
        <v>44</v>
      </c>
      <c r="O3694" s="36"/>
      <c r="P3694" s="203">
        <f>O3694*H3694</f>
        <v>0</v>
      </c>
      <c r="Q3694" s="203">
        <v>0</v>
      </c>
      <c r="R3694" s="203">
        <f>Q3694*H3694</f>
        <v>0</v>
      </c>
      <c r="S3694" s="203">
        <v>0</v>
      </c>
      <c r="T3694" s="204">
        <f>S3694*H3694</f>
        <v>0</v>
      </c>
      <c r="AR3694" s="18" t="s">
        <v>372</v>
      </c>
      <c r="AT3694" s="18" t="s">
        <v>240</v>
      </c>
      <c r="AU3694" s="18" t="s">
        <v>81</v>
      </c>
      <c r="AY3694" s="18" t="s">
        <v>238</v>
      </c>
      <c r="BE3694" s="205">
        <f>IF(N3694="základní",J3694,0)</f>
        <v>0</v>
      </c>
      <c r="BF3694" s="205">
        <f>IF(N3694="snížená",J3694,0)</f>
        <v>0</v>
      </c>
      <c r="BG3694" s="205">
        <f>IF(N3694="zákl. přenesená",J3694,0)</f>
        <v>0</v>
      </c>
      <c r="BH3694" s="205">
        <f>IF(N3694="sníž. přenesená",J3694,0)</f>
        <v>0</v>
      </c>
      <c r="BI3694" s="205">
        <f>IF(N3694="nulová",J3694,0)</f>
        <v>0</v>
      </c>
      <c r="BJ3694" s="18" t="s">
        <v>22</v>
      </c>
      <c r="BK3694" s="205">
        <f>ROUND(I3694*H3694,2)</f>
        <v>0</v>
      </c>
      <c r="BL3694" s="18" t="s">
        <v>372</v>
      </c>
      <c r="BM3694" s="18" t="s">
        <v>3356</v>
      </c>
    </row>
    <row r="3695" spans="2:65" s="11" customFormat="1" ht="29.85" customHeight="1">
      <c r="B3695" s="177"/>
      <c r="C3695" s="178"/>
      <c r="D3695" s="191" t="s">
        <v>72</v>
      </c>
      <c r="E3695" s="192" t="s">
        <v>3357</v>
      </c>
      <c r="F3695" s="192" t="s">
        <v>3358</v>
      </c>
      <c r="G3695" s="178"/>
      <c r="H3695" s="178"/>
      <c r="I3695" s="181"/>
      <c r="J3695" s="193">
        <f>BK3695</f>
        <v>0</v>
      </c>
      <c r="K3695" s="178"/>
      <c r="L3695" s="183"/>
      <c r="M3695" s="184"/>
      <c r="N3695" s="185"/>
      <c r="O3695" s="185"/>
      <c r="P3695" s="186">
        <f>SUM(P3696:P3709)</f>
        <v>0</v>
      </c>
      <c r="Q3695" s="185"/>
      <c r="R3695" s="186">
        <f>SUM(R3696:R3709)</f>
        <v>0</v>
      </c>
      <c r="S3695" s="185"/>
      <c r="T3695" s="187">
        <f>SUM(T3696:T3709)</f>
        <v>0</v>
      </c>
      <c r="AR3695" s="188" t="s">
        <v>81</v>
      </c>
      <c r="AT3695" s="189" t="s">
        <v>72</v>
      </c>
      <c r="AU3695" s="189" t="s">
        <v>22</v>
      </c>
      <c r="AY3695" s="188" t="s">
        <v>238</v>
      </c>
      <c r="BK3695" s="190">
        <f>SUM(BK3696:BK3709)</f>
        <v>0</v>
      </c>
    </row>
    <row r="3696" spans="2:65" s="1" customFormat="1" ht="31.5" customHeight="1">
      <c r="B3696" s="35"/>
      <c r="C3696" s="194" t="s">
        <v>3359</v>
      </c>
      <c r="D3696" s="194" t="s">
        <v>240</v>
      </c>
      <c r="E3696" s="195" t="s">
        <v>3360</v>
      </c>
      <c r="F3696" s="196" t="s">
        <v>3361</v>
      </c>
      <c r="G3696" s="197" t="s">
        <v>375</v>
      </c>
      <c r="H3696" s="198">
        <v>139.066</v>
      </c>
      <c r="I3696" s="199"/>
      <c r="J3696" s="200">
        <f>ROUND(I3696*H3696,2)</f>
        <v>0</v>
      </c>
      <c r="K3696" s="196" t="s">
        <v>20</v>
      </c>
      <c r="L3696" s="55"/>
      <c r="M3696" s="201" t="s">
        <v>20</v>
      </c>
      <c r="N3696" s="202" t="s">
        <v>44</v>
      </c>
      <c r="O3696" s="36"/>
      <c r="P3696" s="203">
        <f>O3696*H3696</f>
        <v>0</v>
      </c>
      <c r="Q3696" s="203">
        <v>0</v>
      </c>
      <c r="R3696" s="203">
        <f>Q3696*H3696</f>
        <v>0</v>
      </c>
      <c r="S3696" s="203">
        <v>0</v>
      </c>
      <c r="T3696" s="204">
        <f>S3696*H3696</f>
        <v>0</v>
      </c>
      <c r="AR3696" s="18" t="s">
        <v>372</v>
      </c>
      <c r="AT3696" s="18" t="s">
        <v>240</v>
      </c>
      <c r="AU3696" s="18" t="s">
        <v>81</v>
      </c>
      <c r="AY3696" s="18" t="s">
        <v>238</v>
      </c>
      <c r="BE3696" s="205">
        <f>IF(N3696="základní",J3696,0)</f>
        <v>0</v>
      </c>
      <c r="BF3696" s="205">
        <f>IF(N3696="snížená",J3696,0)</f>
        <v>0</v>
      </c>
      <c r="BG3696" s="205">
        <f>IF(N3696="zákl. přenesená",J3696,0)</f>
        <v>0</v>
      </c>
      <c r="BH3696" s="205">
        <f>IF(N3696="sníž. přenesená",J3696,0)</f>
        <v>0</v>
      </c>
      <c r="BI3696" s="205">
        <f>IF(N3696="nulová",J3696,0)</f>
        <v>0</v>
      </c>
      <c r="BJ3696" s="18" t="s">
        <v>22</v>
      </c>
      <c r="BK3696" s="205">
        <f>ROUND(I3696*H3696,2)</f>
        <v>0</v>
      </c>
      <c r="BL3696" s="18" t="s">
        <v>372</v>
      </c>
      <c r="BM3696" s="18" t="s">
        <v>3362</v>
      </c>
    </row>
    <row r="3697" spans="2:65" s="12" customFormat="1" ht="27">
      <c r="B3697" s="206"/>
      <c r="C3697" s="207"/>
      <c r="D3697" s="208" t="s">
        <v>247</v>
      </c>
      <c r="E3697" s="209" t="s">
        <v>20</v>
      </c>
      <c r="F3697" s="210" t="s">
        <v>3250</v>
      </c>
      <c r="G3697" s="207"/>
      <c r="H3697" s="211" t="s">
        <v>20</v>
      </c>
      <c r="I3697" s="212"/>
      <c r="J3697" s="207"/>
      <c r="K3697" s="207"/>
      <c r="L3697" s="213"/>
      <c r="M3697" s="214"/>
      <c r="N3697" s="215"/>
      <c r="O3697" s="215"/>
      <c r="P3697" s="215"/>
      <c r="Q3697" s="215"/>
      <c r="R3697" s="215"/>
      <c r="S3697" s="215"/>
      <c r="T3697" s="216"/>
      <c r="AT3697" s="217" t="s">
        <v>247</v>
      </c>
      <c r="AU3697" s="217" t="s">
        <v>81</v>
      </c>
      <c r="AV3697" s="12" t="s">
        <v>22</v>
      </c>
      <c r="AW3697" s="12" t="s">
        <v>37</v>
      </c>
      <c r="AX3697" s="12" t="s">
        <v>73</v>
      </c>
      <c r="AY3697" s="217" t="s">
        <v>238</v>
      </c>
    </row>
    <row r="3698" spans="2:65" s="12" customFormat="1" ht="13.5">
      <c r="B3698" s="206"/>
      <c r="C3698" s="207"/>
      <c r="D3698" s="208" t="s">
        <v>247</v>
      </c>
      <c r="E3698" s="209" t="s">
        <v>20</v>
      </c>
      <c r="F3698" s="210" t="s">
        <v>249</v>
      </c>
      <c r="G3698" s="207"/>
      <c r="H3698" s="211" t="s">
        <v>20</v>
      </c>
      <c r="I3698" s="212"/>
      <c r="J3698" s="207"/>
      <c r="K3698" s="207"/>
      <c r="L3698" s="213"/>
      <c r="M3698" s="214"/>
      <c r="N3698" s="215"/>
      <c r="O3698" s="215"/>
      <c r="P3698" s="215"/>
      <c r="Q3698" s="215"/>
      <c r="R3698" s="215"/>
      <c r="S3698" s="215"/>
      <c r="T3698" s="216"/>
      <c r="AT3698" s="217" t="s">
        <v>247</v>
      </c>
      <c r="AU3698" s="217" t="s">
        <v>81</v>
      </c>
      <c r="AV3698" s="12" t="s">
        <v>22</v>
      </c>
      <c r="AW3698" s="12" t="s">
        <v>37</v>
      </c>
      <c r="AX3698" s="12" t="s">
        <v>73</v>
      </c>
      <c r="AY3698" s="217" t="s">
        <v>238</v>
      </c>
    </row>
    <row r="3699" spans="2:65" s="12" customFormat="1" ht="13.5">
      <c r="B3699" s="206"/>
      <c r="C3699" s="207"/>
      <c r="D3699" s="208" t="s">
        <v>247</v>
      </c>
      <c r="E3699" s="209" t="s">
        <v>20</v>
      </c>
      <c r="F3699" s="210" t="s">
        <v>2902</v>
      </c>
      <c r="G3699" s="207"/>
      <c r="H3699" s="211" t="s">
        <v>20</v>
      </c>
      <c r="I3699" s="212"/>
      <c r="J3699" s="207"/>
      <c r="K3699" s="207"/>
      <c r="L3699" s="213"/>
      <c r="M3699" s="214"/>
      <c r="N3699" s="215"/>
      <c r="O3699" s="215"/>
      <c r="P3699" s="215"/>
      <c r="Q3699" s="215"/>
      <c r="R3699" s="215"/>
      <c r="S3699" s="215"/>
      <c r="T3699" s="216"/>
      <c r="AT3699" s="217" t="s">
        <v>247</v>
      </c>
      <c r="AU3699" s="217" t="s">
        <v>81</v>
      </c>
      <c r="AV3699" s="12" t="s">
        <v>22</v>
      </c>
      <c r="AW3699" s="12" t="s">
        <v>37</v>
      </c>
      <c r="AX3699" s="12" t="s">
        <v>73</v>
      </c>
      <c r="AY3699" s="217" t="s">
        <v>238</v>
      </c>
    </row>
    <row r="3700" spans="2:65" s="12" customFormat="1" ht="13.5">
      <c r="B3700" s="206"/>
      <c r="C3700" s="207"/>
      <c r="D3700" s="208" t="s">
        <v>247</v>
      </c>
      <c r="E3700" s="209" t="s">
        <v>20</v>
      </c>
      <c r="F3700" s="210" t="s">
        <v>3205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249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2" customFormat="1" ht="13.5">
      <c r="B3702" s="206"/>
      <c r="C3702" s="207"/>
      <c r="D3702" s="208" t="s">
        <v>247</v>
      </c>
      <c r="E3702" s="209" t="s">
        <v>20</v>
      </c>
      <c r="F3702" s="210" t="s">
        <v>3363</v>
      </c>
      <c r="G3702" s="207"/>
      <c r="H3702" s="211" t="s">
        <v>20</v>
      </c>
      <c r="I3702" s="212"/>
      <c r="J3702" s="207"/>
      <c r="K3702" s="207"/>
      <c r="L3702" s="213"/>
      <c r="M3702" s="214"/>
      <c r="N3702" s="215"/>
      <c r="O3702" s="215"/>
      <c r="P3702" s="215"/>
      <c r="Q3702" s="215"/>
      <c r="R3702" s="215"/>
      <c r="S3702" s="215"/>
      <c r="T3702" s="216"/>
      <c r="AT3702" s="217" t="s">
        <v>247</v>
      </c>
      <c r="AU3702" s="217" t="s">
        <v>81</v>
      </c>
      <c r="AV3702" s="12" t="s">
        <v>22</v>
      </c>
      <c r="AW3702" s="12" t="s">
        <v>37</v>
      </c>
      <c r="AX3702" s="12" t="s">
        <v>73</v>
      </c>
      <c r="AY3702" s="217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291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3" customFormat="1" ht="13.5">
      <c r="B3704" s="218"/>
      <c r="C3704" s="219"/>
      <c r="D3704" s="208" t="s">
        <v>247</v>
      </c>
      <c r="E3704" s="230" t="s">
        <v>20</v>
      </c>
      <c r="F3704" s="231" t="s">
        <v>3364</v>
      </c>
      <c r="G3704" s="219"/>
      <c r="H3704" s="232">
        <v>95.04</v>
      </c>
      <c r="I3704" s="224"/>
      <c r="J3704" s="219"/>
      <c r="K3704" s="219"/>
      <c r="L3704" s="225"/>
      <c r="M3704" s="226"/>
      <c r="N3704" s="227"/>
      <c r="O3704" s="227"/>
      <c r="P3704" s="227"/>
      <c r="Q3704" s="227"/>
      <c r="R3704" s="227"/>
      <c r="S3704" s="227"/>
      <c r="T3704" s="228"/>
      <c r="AT3704" s="229" t="s">
        <v>247</v>
      </c>
      <c r="AU3704" s="229" t="s">
        <v>81</v>
      </c>
      <c r="AV3704" s="13" t="s">
        <v>81</v>
      </c>
      <c r="AW3704" s="13" t="s">
        <v>37</v>
      </c>
      <c r="AX3704" s="13" t="s">
        <v>73</v>
      </c>
      <c r="AY3704" s="229" t="s">
        <v>238</v>
      </c>
    </row>
    <row r="3705" spans="2:65" s="12" customFormat="1" ht="13.5">
      <c r="B3705" s="206"/>
      <c r="C3705" s="207"/>
      <c r="D3705" s="208" t="s">
        <v>247</v>
      </c>
      <c r="E3705" s="209" t="s">
        <v>20</v>
      </c>
      <c r="F3705" s="210" t="s">
        <v>695</v>
      </c>
      <c r="G3705" s="207"/>
      <c r="H3705" s="211" t="s">
        <v>20</v>
      </c>
      <c r="I3705" s="212"/>
      <c r="J3705" s="207"/>
      <c r="K3705" s="207"/>
      <c r="L3705" s="213"/>
      <c r="M3705" s="214"/>
      <c r="N3705" s="215"/>
      <c r="O3705" s="215"/>
      <c r="P3705" s="215"/>
      <c r="Q3705" s="215"/>
      <c r="R3705" s="215"/>
      <c r="S3705" s="215"/>
      <c r="T3705" s="216"/>
      <c r="AT3705" s="217" t="s">
        <v>247</v>
      </c>
      <c r="AU3705" s="217" t="s">
        <v>81</v>
      </c>
      <c r="AV3705" s="12" t="s">
        <v>22</v>
      </c>
      <c r="AW3705" s="12" t="s">
        <v>37</v>
      </c>
      <c r="AX3705" s="12" t="s">
        <v>73</v>
      </c>
      <c r="AY3705" s="217" t="s">
        <v>238</v>
      </c>
    </row>
    <row r="3706" spans="2:65" s="13" customFormat="1" ht="13.5">
      <c r="B3706" s="218"/>
      <c r="C3706" s="219"/>
      <c r="D3706" s="208" t="s">
        <v>247</v>
      </c>
      <c r="E3706" s="230" t="s">
        <v>20</v>
      </c>
      <c r="F3706" s="231" t="s">
        <v>3365</v>
      </c>
      <c r="G3706" s="219"/>
      <c r="H3706" s="232">
        <v>24.802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2" customFormat="1" ht="13.5">
      <c r="B3707" s="206"/>
      <c r="C3707" s="207"/>
      <c r="D3707" s="208" t="s">
        <v>247</v>
      </c>
      <c r="E3707" s="209" t="s">
        <v>20</v>
      </c>
      <c r="F3707" s="210" t="s">
        <v>293</v>
      </c>
      <c r="G3707" s="207"/>
      <c r="H3707" s="211" t="s">
        <v>20</v>
      </c>
      <c r="I3707" s="212"/>
      <c r="J3707" s="207"/>
      <c r="K3707" s="207"/>
      <c r="L3707" s="213"/>
      <c r="M3707" s="214"/>
      <c r="N3707" s="215"/>
      <c r="O3707" s="215"/>
      <c r="P3707" s="215"/>
      <c r="Q3707" s="215"/>
      <c r="R3707" s="215"/>
      <c r="S3707" s="215"/>
      <c r="T3707" s="216"/>
      <c r="AT3707" s="217" t="s">
        <v>247</v>
      </c>
      <c r="AU3707" s="217" t="s">
        <v>81</v>
      </c>
      <c r="AV3707" s="12" t="s">
        <v>22</v>
      </c>
      <c r="AW3707" s="12" t="s">
        <v>37</v>
      </c>
      <c r="AX3707" s="12" t="s">
        <v>73</v>
      </c>
      <c r="AY3707" s="217" t="s">
        <v>238</v>
      </c>
    </row>
    <row r="3708" spans="2:65" s="13" customFormat="1" ht="13.5">
      <c r="B3708" s="218"/>
      <c r="C3708" s="219"/>
      <c r="D3708" s="220" t="s">
        <v>247</v>
      </c>
      <c r="E3708" s="221" t="s">
        <v>20</v>
      </c>
      <c r="F3708" s="222" t="s">
        <v>3366</v>
      </c>
      <c r="G3708" s="219"/>
      <c r="H3708" s="223">
        <v>19.224</v>
      </c>
      <c r="I3708" s="224"/>
      <c r="J3708" s="219"/>
      <c r="K3708" s="219"/>
      <c r="L3708" s="225"/>
      <c r="M3708" s="226"/>
      <c r="N3708" s="227"/>
      <c r="O3708" s="227"/>
      <c r="P3708" s="227"/>
      <c r="Q3708" s="227"/>
      <c r="R3708" s="227"/>
      <c r="S3708" s="227"/>
      <c r="T3708" s="228"/>
      <c r="AT3708" s="229" t="s">
        <v>247</v>
      </c>
      <c r="AU3708" s="229" t="s">
        <v>81</v>
      </c>
      <c r="AV3708" s="13" t="s">
        <v>81</v>
      </c>
      <c r="AW3708" s="13" t="s">
        <v>37</v>
      </c>
      <c r="AX3708" s="13" t="s">
        <v>73</v>
      </c>
      <c r="AY3708" s="229" t="s">
        <v>238</v>
      </c>
    </row>
    <row r="3709" spans="2:65" s="1" customFormat="1" ht="22.5" customHeight="1">
      <c r="B3709" s="35"/>
      <c r="C3709" s="194" t="s">
        <v>3367</v>
      </c>
      <c r="D3709" s="194" t="s">
        <v>240</v>
      </c>
      <c r="E3709" s="195" t="s">
        <v>3368</v>
      </c>
      <c r="F3709" s="196" t="s">
        <v>3369</v>
      </c>
      <c r="G3709" s="197" t="s">
        <v>2797</v>
      </c>
      <c r="H3709" s="245"/>
      <c r="I3709" s="199"/>
      <c r="J3709" s="200">
        <f>ROUND(I3709*H3709,2)</f>
        <v>0</v>
      </c>
      <c r="K3709" s="196" t="s">
        <v>244</v>
      </c>
      <c r="L3709" s="55"/>
      <c r="M3709" s="201" t="s">
        <v>20</v>
      </c>
      <c r="N3709" s="202" t="s">
        <v>44</v>
      </c>
      <c r="O3709" s="36"/>
      <c r="P3709" s="203">
        <f>O3709*H3709</f>
        <v>0</v>
      </c>
      <c r="Q3709" s="203">
        <v>0</v>
      </c>
      <c r="R3709" s="203">
        <f>Q3709*H3709</f>
        <v>0</v>
      </c>
      <c r="S3709" s="203">
        <v>0</v>
      </c>
      <c r="T3709" s="204">
        <f>S3709*H3709</f>
        <v>0</v>
      </c>
      <c r="AR3709" s="18" t="s">
        <v>372</v>
      </c>
      <c r="AT3709" s="18" t="s">
        <v>240</v>
      </c>
      <c r="AU3709" s="18" t="s">
        <v>81</v>
      </c>
      <c r="AY3709" s="18" t="s">
        <v>238</v>
      </c>
      <c r="BE3709" s="205">
        <f>IF(N3709="základní",J3709,0)</f>
        <v>0</v>
      </c>
      <c r="BF3709" s="205">
        <f>IF(N3709="snížená",J3709,0)</f>
        <v>0</v>
      </c>
      <c r="BG3709" s="205">
        <f>IF(N3709="zákl. přenesená",J3709,0)</f>
        <v>0</v>
      </c>
      <c r="BH3709" s="205">
        <f>IF(N3709="sníž. přenesená",J3709,0)</f>
        <v>0</v>
      </c>
      <c r="BI3709" s="205">
        <f>IF(N3709="nulová",J3709,0)</f>
        <v>0</v>
      </c>
      <c r="BJ3709" s="18" t="s">
        <v>22</v>
      </c>
      <c r="BK3709" s="205">
        <f>ROUND(I3709*H3709,2)</f>
        <v>0</v>
      </c>
      <c r="BL3709" s="18" t="s">
        <v>372</v>
      </c>
      <c r="BM3709" s="18" t="s">
        <v>3370</v>
      </c>
    </row>
    <row r="3710" spans="2:65" s="11" customFormat="1" ht="29.85" customHeight="1">
      <c r="B3710" s="177"/>
      <c r="C3710" s="178"/>
      <c r="D3710" s="191" t="s">
        <v>72</v>
      </c>
      <c r="E3710" s="192" t="s">
        <v>3371</v>
      </c>
      <c r="F3710" s="192" t="s">
        <v>3372</v>
      </c>
      <c r="G3710" s="178"/>
      <c r="H3710" s="178"/>
      <c r="I3710" s="181"/>
      <c r="J3710" s="193">
        <f>BK3710</f>
        <v>0</v>
      </c>
      <c r="K3710" s="178"/>
      <c r="L3710" s="183"/>
      <c r="M3710" s="184"/>
      <c r="N3710" s="185"/>
      <c r="O3710" s="185"/>
      <c r="P3710" s="186">
        <f>SUM(P3711:P3895)</f>
        <v>0</v>
      </c>
      <c r="Q3710" s="185"/>
      <c r="R3710" s="186">
        <f>SUM(R3711:R3895)</f>
        <v>4.2907183099999999</v>
      </c>
      <c r="S3710" s="185"/>
      <c r="T3710" s="187">
        <f>SUM(T3711:T3895)</f>
        <v>0</v>
      </c>
      <c r="AR3710" s="188" t="s">
        <v>81</v>
      </c>
      <c r="AT3710" s="189" t="s">
        <v>72</v>
      </c>
      <c r="AU3710" s="189" t="s">
        <v>22</v>
      </c>
      <c r="AY3710" s="188" t="s">
        <v>238</v>
      </c>
      <c r="BK3710" s="190">
        <f>SUM(BK3711:BK3895)</f>
        <v>0</v>
      </c>
    </row>
    <row r="3711" spans="2:65" s="1" customFormat="1" ht="22.5" customHeight="1">
      <c r="B3711" s="35"/>
      <c r="C3711" s="194" t="s">
        <v>3373</v>
      </c>
      <c r="D3711" s="194" t="s">
        <v>240</v>
      </c>
      <c r="E3711" s="195" t="s">
        <v>3374</v>
      </c>
      <c r="F3711" s="196" t="s">
        <v>3375</v>
      </c>
      <c r="G3711" s="197" t="s">
        <v>375</v>
      </c>
      <c r="H3711" s="198">
        <v>24.81</v>
      </c>
      <c r="I3711" s="199"/>
      <c r="J3711" s="200">
        <f>ROUND(I3711*H3711,2)</f>
        <v>0</v>
      </c>
      <c r="K3711" s="196" t="s">
        <v>244</v>
      </c>
      <c r="L3711" s="55"/>
      <c r="M3711" s="201" t="s">
        <v>20</v>
      </c>
      <c r="N3711" s="202" t="s">
        <v>44</v>
      </c>
      <c r="O3711" s="36"/>
      <c r="P3711" s="203">
        <f>O3711*H3711</f>
        <v>0</v>
      </c>
      <c r="Q3711" s="203">
        <v>1.261E-2</v>
      </c>
      <c r="R3711" s="203">
        <f>Q3711*H3711</f>
        <v>0.31285409999999997</v>
      </c>
      <c r="S3711" s="203">
        <v>0</v>
      </c>
      <c r="T3711" s="204">
        <f>S3711*H3711</f>
        <v>0</v>
      </c>
      <c r="AR3711" s="18" t="s">
        <v>372</v>
      </c>
      <c r="AT3711" s="18" t="s">
        <v>240</v>
      </c>
      <c r="AU3711" s="18" t="s">
        <v>81</v>
      </c>
      <c r="AY3711" s="18" t="s">
        <v>238</v>
      </c>
      <c r="BE3711" s="205">
        <f>IF(N3711="základní",J3711,0)</f>
        <v>0</v>
      </c>
      <c r="BF3711" s="205">
        <f>IF(N3711="snížená",J3711,0)</f>
        <v>0</v>
      </c>
      <c r="BG3711" s="205">
        <f>IF(N3711="zákl. přenesená",J3711,0)</f>
        <v>0</v>
      </c>
      <c r="BH3711" s="205">
        <f>IF(N3711="sníž. přenesená",J3711,0)</f>
        <v>0</v>
      </c>
      <c r="BI3711" s="205">
        <f>IF(N3711="nulová",J3711,0)</f>
        <v>0</v>
      </c>
      <c r="BJ3711" s="18" t="s">
        <v>22</v>
      </c>
      <c r="BK3711" s="205">
        <f>ROUND(I3711*H3711,2)</f>
        <v>0</v>
      </c>
      <c r="BL3711" s="18" t="s">
        <v>372</v>
      </c>
      <c r="BM3711" s="18" t="s">
        <v>3376</v>
      </c>
    </row>
    <row r="3712" spans="2:65" s="12" customFormat="1" ht="27">
      <c r="B3712" s="206"/>
      <c r="C3712" s="207"/>
      <c r="D3712" s="208" t="s">
        <v>247</v>
      </c>
      <c r="E3712" s="209" t="s">
        <v>20</v>
      </c>
      <c r="F3712" s="210" t="s">
        <v>3298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249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2" customFormat="1" ht="13.5">
      <c r="B3714" s="206"/>
      <c r="C3714" s="207"/>
      <c r="D3714" s="208" t="s">
        <v>247</v>
      </c>
      <c r="E3714" s="209" t="s">
        <v>20</v>
      </c>
      <c r="F3714" s="210" t="s">
        <v>3377</v>
      </c>
      <c r="G3714" s="207"/>
      <c r="H3714" s="211" t="s">
        <v>20</v>
      </c>
      <c r="I3714" s="212"/>
      <c r="J3714" s="207"/>
      <c r="K3714" s="207"/>
      <c r="L3714" s="213"/>
      <c r="M3714" s="214"/>
      <c r="N3714" s="215"/>
      <c r="O3714" s="215"/>
      <c r="P3714" s="215"/>
      <c r="Q3714" s="215"/>
      <c r="R3714" s="215"/>
      <c r="S3714" s="215"/>
      <c r="T3714" s="216"/>
      <c r="AT3714" s="217" t="s">
        <v>247</v>
      </c>
      <c r="AU3714" s="217" t="s">
        <v>81</v>
      </c>
      <c r="AV3714" s="12" t="s">
        <v>22</v>
      </c>
      <c r="AW3714" s="12" t="s">
        <v>37</v>
      </c>
      <c r="AX3714" s="12" t="s">
        <v>73</v>
      </c>
      <c r="AY3714" s="217" t="s">
        <v>238</v>
      </c>
    </row>
    <row r="3715" spans="2:65" s="12" customFormat="1" ht="13.5">
      <c r="B3715" s="206"/>
      <c r="C3715" s="207"/>
      <c r="D3715" s="208" t="s">
        <v>247</v>
      </c>
      <c r="E3715" s="209" t="s">
        <v>20</v>
      </c>
      <c r="F3715" s="210" t="s">
        <v>249</v>
      </c>
      <c r="G3715" s="207"/>
      <c r="H3715" s="211" t="s">
        <v>20</v>
      </c>
      <c r="I3715" s="212"/>
      <c r="J3715" s="207"/>
      <c r="K3715" s="207"/>
      <c r="L3715" s="213"/>
      <c r="M3715" s="214"/>
      <c r="N3715" s="215"/>
      <c r="O3715" s="215"/>
      <c r="P3715" s="215"/>
      <c r="Q3715" s="215"/>
      <c r="R3715" s="215"/>
      <c r="S3715" s="215"/>
      <c r="T3715" s="216"/>
      <c r="AT3715" s="217" t="s">
        <v>247</v>
      </c>
      <c r="AU3715" s="217" t="s">
        <v>81</v>
      </c>
      <c r="AV3715" s="12" t="s">
        <v>22</v>
      </c>
      <c r="AW3715" s="12" t="s">
        <v>37</v>
      </c>
      <c r="AX3715" s="12" t="s">
        <v>73</v>
      </c>
      <c r="AY3715" s="217" t="s">
        <v>238</v>
      </c>
    </row>
    <row r="3716" spans="2:65" s="12" customFormat="1" ht="13.5">
      <c r="B3716" s="206"/>
      <c r="C3716" s="207"/>
      <c r="D3716" s="208" t="s">
        <v>247</v>
      </c>
      <c r="E3716" s="209" t="s">
        <v>20</v>
      </c>
      <c r="F3716" s="210" t="s">
        <v>692</v>
      </c>
      <c r="G3716" s="207"/>
      <c r="H3716" s="211" t="s">
        <v>20</v>
      </c>
      <c r="I3716" s="212"/>
      <c r="J3716" s="207"/>
      <c r="K3716" s="207"/>
      <c r="L3716" s="213"/>
      <c r="M3716" s="214"/>
      <c r="N3716" s="215"/>
      <c r="O3716" s="215"/>
      <c r="P3716" s="215"/>
      <c r="Q3716" s="215"/>
      <c r="R3716" s="215"/>
      <c r="S3716" s="215"/>
      <c r="T3716" s="216"/>
      <c r="AT3716" s="217" t="s">
        <v>247</v>
      </c>
      <c r="AU3716" s="217" t="s">
        <v>81</v>
      </c>
      <c r="AV3716" s="12" t="s">
        <v>22</v>
      </c>
      <c r="AW3716" s="12" t="s">
        <v>37</v>
      </c>
      <c r="AX3716" s="12" t="s">
        <v>73</v>
      </c>
      <c r="AY3716" s="217" t="s">
        <v>238</v>
      </c>
    </row>
    <row r="3717" spans="2:65" s="12" customFormat="1" ht="13.5">
      <c r="B3717" s="206"/>
      <c r="C3717" s="207"/>
      <c r="D3717" s="208" t="s">
        <v>247</v>
      </c>
      <c r="E3717" s="209" t="s">
        <v>20</v>
      </c>
      <c r="F3717" s="210" t="s">
        <v>3378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3" customFormat="1" ht="13.5">
      <c r="B3718" s="218"/>
      <c r="C3718" s="219"/>
      <c r="D3718" s="208" t="s">
        <v>247</v>
      </c>
      <c r="E3718" s="230" t="s">
        <v>20</v>
      </c>
      <c r="F3718" s="231" t="s">
        <v>3379</v>
      </c>
      <c r="G3718" s="219"/>
      <c r="H3718" s="232">
        <v>6.49</v>
      </c>
      <c r="I3718" s="224"/>
      <c r="J3718" s="219"/>
      <c r="K3718" s="219"/>
      <c r="L3718" s="225"/>
      <c r="M3718" s="226"/>
      <c r="N3718" s="227"/>
      <c r="O3718" s="227"/>
      <c r="P3718" s="227"/>
      <c r="Q3718" s="227"/>
      <c r="R3718" s="227"/>
      <c r="S3718" s="227"/>
      <c r="T3718" s="228"/>
      <c r="AT3718" s="229" t="s">
        <v>247</v>
      </c>
      <c r="AU3718" s="229" t="s">
        <v>81</v>
      </c>
      <c r="AV3718" s="13" t="s">
        <v>81</v>
      </c>
      <c r="AW3718" s="13" t="s">
        <v>37</v>
      </c>
      <c r="AX3718" s="13" t="s">
        <v>73</v>
      </c>
      <c r="AY3718" s="229" t="s">
        <v>238</v>
      </c>
    </row>
    <row r="3719" spans="2:65" s="12" customFormat="1" ht="13.5">
      <c r="B3719" s="206"/>
      <c r="C3719" s="207"/>
      <c r="D3719" s="208" t="s">
        <v>247</v>
      </c>
      <c r="E3719" s="209" t="s">
        <v>20</v>
      </c>
      <c r="F3719" s="210" t="s">
        <v>811</v>
      </c>
      <c r="G3719" s="207"/>
      <c r="H3719" s="211" t="s">
        <v>20</v>
      </c>
      <c r="I3719" s="212"/>
      <c r="J3719" s="207"/>
      <c r="K3719" s="207"/>
      <c r="L3719" s="213"/>
      <c r="M3719" s="214"/>
      <c r="N3719" s="215"/>
      <c r="O3719" s="215"/>
      <c r="P3719" s="215"/>
      <c r="Q3719" s="215"/>
      <c r="R3719" s="215"/>
      <c r="S3719" s="215"/>
      <c r="T3719" s="216"/>
      <c r="AT3719" s="217" t="s">
        <v>247</v>
      </c>
      <c r="AU3719" s="217" t="s">
        <v>81</v>
      </c>
      <c r="AV3719" s="12" t="s">
        <v>22</v>
      </c>
      <c r="AW3719" s="12" t="s">
        <v>37</v>
      </c>
      <c r="AX3719" s="12" t="s">
        <v>73</v>
      </c>
      <c r="AY3719" s="217" t="s">
        <v>238</v>
      </c>
    </row>
    <row r="3720" spans="2:65" s="12" customFormat="1" ht="13.5">
      <c r="B3720" s="206"/>
      <c r="C3720" s="207"/>
      <c r="D3720" s="208" t="s">
        <v>247</v>
      </c>
      <c r="E3720" s="209" t="s">
        <v>20</v>
      </c>
      <c r="F3720" s="210" t="s">
        <v>3380</v>
      </c>
      <c r="G3720" s="207"/>
      <c r="H3720" s="211" t="s">
        <v>20</v>
      </c>
      <c r="I3720" s="212"/>
      <c r="J3720" s="207"/>
      <c r="K3720" s="207"/>
      <c r="L3720" s="213"/>
      <c r="M3720" s="214"/>
      <c r="N3720" s="215"/>
      <c r="O3720" s="215"/>
      <c r="P3720" s="215"/>
      <c r="Q3720" s="215"/>
      <c r="R3720" s="215"/>
      <c r="S3720" s="215"/>
      <c r="T3720" s="216"/>
      <c r="AT3720" s="217" t="s">
        <v>247</v>
      </c>
      <c r="AU3720" s="217" t="s">
        <v>81</v>
      </c>
      <c r="AV3720" s="12" t="s">
        <v>22</v>
      </c>
      <c r="AW3720" s="12" t="s">
        <v>37</v>
      </c>
      <c r="AX3720" s="12" t="s">
        <v>73</v>
      </c>
      <c r="AY3720" s="217" t="s">
        <v>238</v>
      </c>
    </row>
    <row r="3721" spans="2:65" s="13" customFormat="1" ht="13.5">
      <c r="B3721" s="218"/>
      <c r="C3721" s="219"/>
      <c r="D3721" s="220" t="s">
        <v>247</v>
      </c>
      <c r="E3721" s="221" t="s">
        <v>20</v>
      </c>
      <c r="F3721" s="222" t="s">
        <v>3381</v>
      </c>
      <c r="G3721" s="219"/>
      <c r="H3721" s="223">
        <v>18.32</v>
      </c>
      <c r="I3721" s="224"/>
      <c r="J3721" s="219"/>
      <c r="K3721" s="219"/>
      <c r="L3721" s="225"/>
      <c r="M3721" s="226"/>
      <c r="N3721" s="227"/>
      <c r="O3721" s="227"/>
      <c r="P3721" s="227"/>
      <c r="Q3721" s="227"/>
      <c r="R3721" s="227"/>
      <c r="S3721" s="227"/>
      <c r="T3721" s="228"/>
      <c r="AT3721" s="229" t="s">
        <v>247</v>
      </c>
      <c r="AU3721" s="229" t="s">
        <v>81</v>
      </c>
      <c r="AV3721" s="13" t="s">
        <v>81</v>
      </c>
      <c r="AW3721" s="13" t="s">
        <v>37</v>
      </c>
      <c r="AX3721" s="13" t="s">
        <v>73</v>
      </c>
      <c r="AY3721" s="229" t="s">
        <v>238</v>
      </c>
    </row>
    <row r="3722" spans="2:65" s="1" customFormat="1" ht="22.5" customHeight="1">
      <c r="B3722" s="35"/>
      <c r="C3722" s="194" t="s">
        <v>3382</v>
      </c>
      <c r="D3722" s="194" t="s">
        <v>240</v>
      </c>
      <c r="E3722" s="195" t="s">
        <v>3383</v>
      </c>
      <c r="F3722" s="196" t="s">
        <v>3384</v>
      </c>
      <c r="G3722" s="197" t="s">
        <v>375</v>
      </c>
      <c r="H3722" s="198">
        <v>6.74</v>
      </c>
      <c r="I3722" s="199"/>
      <c r="J3722" s="200">
        <f>ROUND(I3722*H3722,2)</f>
        <v>0</v>
      </c>
      <c r="K3722" s="196" t="s">
        <v>244</v>
      </c>
      <c r="L3722" s="55"/>
      <c r="M3722" s="201" t="s">
        <v>20</v>
      </c>
      <c r="N3722" s="202" t="s">
        <v>44</v>
      </c>
      <c r="O3722" s="36"/>
      <c r="P3722" s="203">
        <f>O3722*H3722</f>
        <v>0</v>
      </c>
      <c r="Q3722" s="203">
        <v>1.2919999999999999E-2</v>
      </c>
      <c r="R3722" s="203">
        <f>Q3722*H3722</f>
        <v>8.70808E-2</v>
      </c>
      <c r="S3722" s="203">
        <v>0</v>
      </c>
      <c r="T3722" s="204">
        <f>S3722*H3722</f>
        <v>0</v>
      </c>
      <c r="AR3722" s="18" t="s">
        <v>372</v>
      </c>
      <c r="AT3722" s="18" t="s">
        <v>240</v>
      </c>
      <c r="AU3722" s="18" t="s">
        <v>81</v>
      </c>
      <c r="AY3722" s="18" t="s">
        <v>238</v>
      </c>
      <c r="BE3722" s="205">
        <f>IF(N3722="základní",J3722,0)</f>
        <v>0</v>
      </c>
      <c r="BF3722" s="205">
        <f>IF(N3722="snížená",J3722,0)</f>
        <v>0</v>
      </c>
      <c r="BG3722" s="205">
        <f>IF(N3722="zákl. přenesená",J3722,0)</f>
        <v>0</v>
      </c>
      <c r="BH3722" s="205">
        <f>IF(N3722="sníž. přenesená",J3722,0)</f>
        <v>0</v>
      </c>
      <c r="BI3722" s="205">
        <f>IF(N3722="nulová",J3722,0)</f>
        <v>0</v>
      </c>
      <c r="BJ3722" s="18" t="s">
        <v>22</v>
      </c>
      <c r="BK3722" s="205">
        <f>ROUND(I3722*H3722,2)</f>
        <v>0</v>
      </c>
      <c r="BL3722" s="18" t="s">
        <v>372</v>
      </c>
      <c r="BM3722" s="18" t="s">
        <v>3385</v>
      </c>
    </row>
    <row r="3723" spans="2:65" s="12" customFormat="1" ht="27">
      <c r="B3723" s="206"/>
      <c r="C3723" s="207"/>
      <c r="D3723" s="208" t="s">
        <v>247</v>
      </c>
      <c r="E3723" s="209" t="s">
        <v>20</v>
      </c>
      <c r="F3723" s="210" t="s">
        <v>3298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3386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249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2" customFormat="1" ht="13.5">
      <c r="B3727" s="206"/>
      <c r="C3727" s="207"/>
      <c r="D3727" s="208" t="s">
        <v>247</v>
      </c>
      <c r="E3727" s="209" t="s">
        <v>20</v>
      </c>
      <c r="F3727" s="210" t="s">
        <v>692</v>
      </c>
      <c r="G3727" s="207"/>
      <c r="H3727" s="211" t="s">
        <v>20</v>
      </c>
      <c r="I3727" s="212"/>
      <c r="J3727" s="207"/>
      <c r="K3727" s="207"/>
      <c r="L3727" s="213"/>
      <c r="M3727" s="214"/>
      <c r="N3727" s="215"/>
      <c r="O3727" s="215"/>
      <c r="P3727" s="215"/>
      <c r="Q3727" s="215"/>
      <c r="R3727" s="215"/>
      <c r="S3727" s="215"/>
      <c r="T3727" s="216"/>
      <c r="AT3727" s="217" t="s">
        <v>247</v>
      </c>
      <c r="AU3727" s="217" t="s">
        <v>81</v>
      </c>
      <c r="AV3727" s="12" t="s">
        <v>22</v>
      </c>
      <c r="AW3727" s="12" t="s">
        <v>37</v>
      </c>
      <c r="AX3727" s="12" t="s">
        <v>73</v>
      </c>
      <c r="AY3727" s="217" t="s">
        <v>238</v>
      </c>
    </row>
    <row r="3728" spans="2:65" s="12" customFormat="1" ht="13.5">
      <c r="B3728" s="206"/>
      <c r="C3728" s="207"/>
      <c r="D3728" s="208" t="s">
        <v>247</v>
      </c>
      <c r="E3728" s="209" t="s">
        <v>20</v>
      </c>
      <c r="F3728" s="210" t="s">
        <v>3387</v>
      </c>
      <c r="G3728" s="207"/>
      <c r="H3728" s="211" t="s">
        <v>20</v>
      </c>
      <c r="I3728" s="212"/>
      <c r="J3728" s="207"/>
      <c r="K3728" s="207"/>
      <c r="L3728" s="213"/>
      <c r="M3728" s="214"/>
      <c r="N3728" s="215"/>
      <c r="O3728" s="215"/>
      <c r="P3728" s="215"/>
      <c r="Q3728" s="215"/>
      <c r="R3728" s="215"/>
      <c r="S3728" s="215"/>
      <c r="T3728" s="216"/>
      <c r="AT3728" s="217" t="s">
        <v>247</v>
      </c>
      <c r="AU3728" s="217" t="s">
        <v>81</v>
      </c>
      <c r="AV3728" s="12" t="s">
        <v>22</v>
      </c>
      <c r="AW3728" s="12" t="s">
        <v>37</v>
      </c>
      <c r="AX3728" s="12" t="s">
        <v>73</v>
      </c>
      <c r="AY3728" s="217" t="s">
        <v>238</v>
      </c>
    </row>
    <row r="3729" spans="2:65" s="13" customFormat="1" ht="13.5">
      <c r="B3729" s="218"/>
      <c r="C3729" s="219"/>
      <c r="D3729" s="220" t="s">
        <v>247</v>
      </c>
      <c r="E3729" s="221" t="s">
        <v>20</v>
      </c>
      <c r="F3729" s="222" t="s">
        <v>3388</v>
      </c>
      <c r="G3729" s="219"/>
      <c r="H3729" s="223">
        <v>6.74</v>
      </c>
      <c r="I3729" s="224"/>
      <c r="J3729" s="219"/>
      <c r="K3729" s="219"/>
      <c r="L3729" s="225"/>
      <c r="M3729" s="226"/>
      <c r="N3729" s="227"/>
      <c r="O3729" s="227"/>
      <c r="P3729" s="227"/>
      <c r="Q3729" s="227"/>
      <c r="R3729" s="227"/>
      <c r="S3729" s="227"/>
      <c r="T3729" s="228"/>
      <c r="AT3729" s="229" t="s">
        <v>247</v>
      </c>
      <c r="AU3729" s="229" t="s">
        <v>81</v>
      </c>
      <c r="AV3729" s="13" t="s">
        <v>81</v>
      </c>
      <c r="AW3729" s="13" t="s">
        <v>37</v>
      </c>
      <c r="AX3729" s="13" t="s">
        <v>73</v>
      </c>
      <c r="AY3729" s="229" t="s">
        <v>238</v>
      </c>
    </row>
    <row r="3730" spans="2:65" s="1" customFormat="1" ht="22.5" customHeight="1">
      <c r="B3730" s="35"/>
      <c r="C3730" s="194" t="s">
        <v>3389</v>
      </c>
      <c r="D3730" s="194" t="s">
        <v>240</v>
      </c>
      <c r="E3730" s="195" t="s">
        <v>3390</v>
      </c>
      <c r="F3730" s="196" t="s">
        <v>3391</v>
      </c>
      <c r="G3730" s="197" t="s">
        <v>375</v>
      </c>
      <c r="H3730" s="198">
        <v>17.45</v>
      </c>
      <c r="I3730" s="199"/>
      <c r="J3730" s="200">
        <f>ROUND(I3730*H3730,2)</f>
        <v>0</v>
      </c>
      <c r="K3730" s="196" t="s">
        <v>244</v>
      </c>
      <c r="L3730" s="55"/>
      <c r="M3730" s="201" t="s">
        <v>20</v>
      </c>
      <c r="N3730" s="202" t="s">
        <v>44</v>
      </c>
      <c r="O3730" s="36"/>
      <c r="P3730" s="203">
        <f>O3730*H3730</f>
        <v>0</v>
      </c>
      <c r="Q3730" s="203">
        <v>0</v>
      </c>
      <c r="R3730" s="203">
        <f>Q3730*H3730</f>
        <v>0</v>
      </c>
      <c r="S3730" s="203">
        <v>0</v>
      </c>
      <c r="T3730" s="204">
        <f>S3730*H3730</f>
        <v>0</v>
      </c>
      <c r="AR3730" s="18" t="s">
        <v>372</v>
      </c>
      <c r="AT3730" s="18" t="s">
        <v>240</v>
      </c>
      <c r="AU3730" s="18" t="s">
        <v>81</v>
      </c>
      <c r="AY3730" s="18" t="s">
        <v>238</v>
      </c>
      <c r="BE3730" s="205">
        <f>IF(N3730="základní",J3730,0)</f>
        <v>0</v>
      </c>
      <c r="BF3730" s="205">
        <f>IF(N3730="snížená",J3730,0)</f>
        <v>0</v>
      </c>
      <c r="BG3730" s="205">
        <f>IF(N3730="zákl. přenesená",J3730,0)</f>
        <v>0</v>
      </c>
      <c r="BH3730" s="205">
        <f>IF(N3730="sníž. přenesená",J3730,0)</f>
        <v>0</v>
      </c>
      <c r="BI3730" s="205">
        <f>IF(N3730="nulová",J3730,0)</f>
        <v>0</v>
      </c>
      <c r="BJ3730" s="18" t="s">
        <v>22</v>
      </c>
      <c r="BK3730" s="205">
        <f>ROUND(I3730*H3730,2)</f>
        <v>0</v>
      </c>
      <c r="BL3730" s="18" t="s">
        <v>372</v>
      </c>
      <c r="BM3730" s="18" t="s">
        <v>3392</v>
      </c>
    </row>
    <row r="3731" spans="2:65" s="12" customFormat="1" ht="27">
      <c r="B3731" s="206"/>
      <c r="C3731" s="207"/>
      <c r="D3731" s="208" t="s">
        <v>247</v>
      </c>
      <c r="E3731" s="209" t="s">
        <v>20</v>
      </c>
      <c r="F3731" s="210" t="s">
        <v>3298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249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2" customFormat="1" ht="13.5">
      <c r="B3733" s="206"/>
      <c r="C3733" s="207"/>
      <c r="D3733" s="208" t="s">
        <v>247</v>
      </c>
      <c r="E3733" s="209" t="s">
        <v>20</v>
      </c>
      <c r="F3733" s="210" t="s">
        <v>692</v>
      </c>
      <c r="G3733" s="207"/>
      <c r="H3733" s="211" t="s">
        <v>20</v>
      </c>
      <c r="I3733" s="212"/>
      <c r="J3733" s="207"/>
      <c r="K3733" s="207"/>
      <c r="L3733" s="213"/>
      <c r="M3733" s="214"/>
      <c r="N3733" s="215"/>
      <c r="O3733" s="215"/>
      <c r="P3733" s="215"/>
      <c r="Q3733" s="215"/>
      <c r="R3733" s="215"/>
      <c r="S3733" s="215"/>
      <c r="T3733" s="216"/>
      <c r="AT3733" s="217" t="s">
        <v>247</v>
      </c>
      <c r="AU3733" s="217" t="s">
        <v>81</v>
      </c>
      <c r="AV3733" s="12" t="s">
        <v>22</v>
      </c>
      <c r="AW3733" s="12" t="s">
        <v>37</v>
      </c>
      <c r="AX3733" s="12" t="s">
        <v>73</v>
      </c>
      <c r="AY3733" s="217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3378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3" customFormat="1" ht="13.5">
      <c r="B3735" s="218"/>
      <c r="C3735" s="219"/>
      <c r="D3735" s="208" t="s">
        <v>247</v>
      </c>
      <c r="E3735" s="230" t="s">
        <v>20</v>
      </c>
      <c r="F3735" s="231" t="s">
        <v>3379</v>
      </c>
      <c r="G3735" s="219"/>
      <c r="H3735" s="232">
        <v>6.49</v>
      </c>
      <c r="I3735" s="224"/>
      <c r="J3735" s="219"/>
      <c r="K3735" s="219"/>
      <c r="L3735" s="225"/>
      <c r="M3735" s="226"/>
      <c r="N3735" s="227"/>
      <c r="O3735" s="227"/>
      <c r="P3735" s="227"/>
      <c r="Q3735" s="227"/>
      <c r="R3735" s="227"/>
      <c r="S3735" s="227"/>
      <c r="T3735" s="228"/>
      <c r="AT3735" s="229" t="s">
        <v>247</v>
      </c>
      <c r="AU3735" s="229" t="s">
        <v>81</v>
      </c>
      <c r="AV3735" s="13" t="s">
        <v>81</v>
      </c>
      <c r="AW3735" s="13" t="s">
        <v>37</v>
      </c>
      <c r="AX3735" s="13" t="s">
        <v>73</v>
      </c>
      <c r="AY3735" s="229" t="s">
        <v>238</v>
      </c>
    </row>
    <row r="3736" spans="2:65" s="12" customFormat="1" ht="13.5">
      <c r="B3736" s="206"/>
      <c r="C3736" s="207"/>
      <c r="D3736" s="208" t="s">
        <v>247</v>
      </c>
      <c r="E3736" s="209" t="s">
        <v>20</v>
      </c>
      <c r="F3736" s="210" t="s">
        <v>811</v>
      </c>
      <c r="G3736" s="207"/>
      <c r="H3736" s="211" t="s">
        <v>20</v>
      </c>
      <c r="I3736" s="212"/>
      <c r="J3736" s="207"/>
      <c r="K3736" s="207"/>
      <c r="L3736" s="213"/>
      <c r="M3736" s="214"/>
      <c r="N3736" s="215"/>
      <c r="O3736" s="215"/>
      <c r="P3736" s="215"/>
      <c r="Q3736" s="215"/>
      <c r="R3736" s="215"/>
      <c r="S3736" s="215"/>
      <c r="T3736" s="216"/>
      <c r="AT3736" s="217" t="s">
        <v>247</v>
      </c>
      <c r="AU3736" s="217" t="s">
        <v>81</v>
      </c>
      <c r="AV3736" s="12" t="s">
        <v>22</v>
      </c>
      <c r="AW3736" s="12" t="s">
        <v>37</v>
      </c>
      <c r="AX3736" s="12" t="s">
        <v>73</v>
      </c>
      <c r="AY3736" s="217" t="s">
        <v>238</v>
      </c>
    </row>
    <row r="3737" spans="2:65" s="12" customFormat="1" ht="13.5">
      <c r="B3737" s="206"/>
      <c r="C3737" s="207"/>
      <c r="D3737" s="208" t="s">
        <v>247</v>
      </c>
      <c r="E3737" s="209" t="s">
        <v>20</v>
      </c>
      <c r="F3737" s="210" t="s">
        <v>3393</v>
      </c>
      <c r="G3737" s="207"/>
      <c r="H3737" s="211" t="s">
        <v>20</v>
      </c>
      <c r="I3737" s="212"/>
      <c r="J3737" s="207"/>
      <c r="K3737" s="207"/>
      <c r="L3737" s="213"/>
      <c r="M3737" s="214"/>
      <c r="N3737" s="215"/>
      <c r="O3737" s="215"/>
      <c r="P3737" s="215"/>
      <c r="Q3737" s="215"/>
      <c r="R3737" s="215"/>
      <c r="S3737" s="215"/>
      <c r="T3737" s="216"/>
      <c r="AT3737" s="217" t="s">
        <v>247</v>
      </c>
      <c r="AU3737" s="217" t="s">
        <v>81</v>
      </c>
      <c r="AV3737" s="12" t="s">
        <v>22</v>
      </c>
      <c r="AW3737" s="12" t="s">
        <v>37</v>
      </c>
      <c r="AX3737" s="12" t="s">
        <v>73</v>
      </c>
      <c r="AY3737" s="217" t="s">
        <v>238</v>
      </c>
    </row>
    <row r="3738" spans="2:65" s="13" customFormat="1" ht="13.5">
      <c r="B3738" s="218"/>
      <c r="C3738" s="219"/>
      <c r="D3738" s="220" t="s">
        <v>247</v>
      </c>
      <c r="E3738" s="221" t="s">
        <v>20</v>
      </c>
      <c r="F3738" s="222" t="s">
        <v>3394</v>
      </c>
      <c r="G3738" s="219"/>
      <c r="H3738" s="223">
        <v>10.96</v>
      </c>
      <c r="I3738" s="224"/>
      <c r="J3738" s="219"/>
      <c r="K3738" s="219"/>
      <c r="L3738" s="225"/>
      <c r="M3738" s="226"/>
      <c r="N3738" s="227"/>
      <c r="O3738" s="227"/>
      <c r="P3738" s="227"/>
      <c r="Q3738" s="227"/>
      <c r="R3738" s="227"/>
      <c r="S3738" s="227"/>
      <c r="T3738" s="228"/>
      <c r="AT3738" s="229" t="s">
        <v>247</v>
      </c>
      <c r="AU3738" s="229" t="s">
        <v>81</v>
      </c>
      <c r="AV3738" s="13" t="s">
        <v>81</v>
      </c>
      <c r="AW3738" s="13" t="s">
        <v>37</v>
      </c>
      <c r="AX3738" s="13" t="s">
        <v>73</v>
      </c>
      <c r="AY3738" s="229" t="s">
        <v>238</v>
      </c>
    </row>
    <row r="3739" spans="2:65" s="1" customFormat="1" ht="22.5" customHeight="1">
      <c r="B3739" s="35"/>
      <c r="C3739" s="194" t="s">
        <v>3395</v>
      </c>
      <c r="D3739" s="194" t="s">
        <v>240</v>
      </c>
      <c r="E3739" s="195" t="s">
        <v>3396</v>
      </c>
      <c r="F3739" s="196" t="s">
        <v>3397</v>
      </c>
      <c r="G3739" s="197" t="s">
        <v>375</v>
      </c>
      <c r="H3739" s="198">
        <v>13.23</v>
      </c>
      <c r="I3739" s="199"/>
      <c r="J3739" s="200">
        <f>ROUND(I3739*H3739,2)</f>
        <v>0</v>
      </c>
      <c r="K3739" s="196" t="s">
        <v>244</v>
      </c>
      <c r="L3739" s="55"/>
      <c r="M3739" s="201" t="s">
        <v>20</v>
      </c>
      <c r="N3739" s="202" t="s">
        <v>44</v>
      </c>
      <c r="O3739" s="36"/>
      <c r="P3739" s="203">
        <f>O3739*H3739</f>
        <v>0</v>
      </c>
      <c r="Q3739" s="203">
        <v>1E-4</v>
      </c>
      <c r="R3739" s="203">
        <f>Q3739*H3739</f>
        <v>1.3230000000000002E-3</v>
      </c>
      <c r="S3739" s="203">
        <v>0</v>
      </c>
      <c r="T3739" s="204">
        <f>S3739*H3739</f>
        <v>0</v>
      </c>
      <c r="AR3739" s="18" t="s">
        <v>372</v>
      </c>
      <c r="AT3739" s="18" t="s">
        <v>240</v>
      </c>
      <c r="AU3739" s="18" t="s">
        <v>81</v>
      </c>
      <c r="AY3739" s="18" t="s">
        <v>238</v>
      </c>
      <c r="BE3739" s="205">
        <f>IF(N3739="základní",J3739,0)</f>
        <v>0</v>
      </c>
      <c r="BF3739" s="205">
        <f>IF(N3739="snížená",J3739,0)</f>
        <v>0</v>
      </c>
      <c r="BG3739" s="205">
        <f>IF(N3739="zákl. přenesená",J3739,0)</f>
        <v>0</v>
      </c>
      <c r="BH3739" s="205">
        <f>IF(N3739="sníž. přenesená",J3739,0)</f>
        <v>0</v>
      </c>
      <c r="BI3739" s="205">
        <f>IF(N3739="nulová",J3739,0)</f>
        <v>0</v>
      </c>
      <c r="BJ3739" s="18" t="s">
        <v>22</v>
      </c>
      <c r="BK3739" s="205">
        <f>ROUND(I3739*H3739,2)</f>
        <v>0</v>
      </c>
      <c r="BL3739" s="18" t="s">
        <v>372</v>
      </c>
      <c r="BM3739" s="18" t="s">
        <v>3398</v>
      </c>
    </row>
    <row r="3740" spans="2:65" s="12" customFormat="1" ht="27">
      <c r="B3740" s="206"/>
      <c r="C3740" s="207"/>
      <c r="D3740" s="208" t="s">
        <v>247</v>
      </c>
      <c r="E3740" s="209" t="s">
        <v>20</v>
      </c>
      <c r="F3740" s="210" t="s">
        <v>3298</v>
      </c>
      <c r="G3740" s="207"/>
      <c r="H3740" s="211" t="s">
        <v>20</v>
      </c>
      <c r="I3740" s="212"/>
      <c r="J3740" s="207"/>
      <c r="K3740" s="207"/>
      <c r="L3740" s="213"/>
      <c r="M3740" s="214"/>
      <c r="N3740" s="215"/>
      <c r="O3740" s="215"/>
      <c r="P3740" s="215"/>
      <c r="Q3740" s="215"/>
      <c r="R3740" s="215"/>
      <c r="S3740" s="215"/>
      <c r="T3740" s="216"/>
      <c r="AT3740" s="217" t="s">
        <v>247</v>
      </c>
      <c r="AU3740" s="217" t="s">
        <v>81</v>
      </c>
      <c r="AV3740" s="12" t="s">
        <v>22</v>
      </c>
      <c r="AW3740" s="12" t="s">
        <v>37</v>
      </c>
      <c r="AX3740" s="12" t="s">
        <v>73</v>
      </c>
      <c r="AY3740" s="217" t="s">
        <v>238</v>
      </c>
    </row>
    <row r="3741" spans="2:65" s="12" customFormat="1" ht="13.5">
      <c r="B3741" s="206"/>
      <c r="C3741" s="207"/>
      <c r="D3741" s="208" t="s">
        <v>247</v>
      </c>
      <c r="E3741" s="209" t="s">
        <v>20</v>
      </c>
      <c r="F3741" s="210" t="s">
        <v>249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2" customFormat="1" ht="13.5">
      <c r="B3742" s="206"/>
      <c r="C3742" s="207"/>
      <c r="D3742" s="208" t="s">
        <v>247</v>
      </c>
      <c r="E3742" s="209" t="s">
        <v>20</v>
      </c>
      <c r="F3742" s="210" t="s">
        <v>692</v>
      </c>
      <c r="G3742" s="207"/>
      <c r="H3742" s="211" t="s">
        <v>20</v>
      </c>
      <c r="I3742" s="212"/>
      <c r="J3742" s="207"/>
      <c r="K3742" s="207"/>
      <c r="L3742" s="213"/>
      <c r="M3742" s="214"/>
      <c r="N3742" s="215"/>
      <c r="O3742" s="215"/>
      <c r="P3742" s="215"/>
      <c r="Q3742" s="215"/>
      <c r="R3742" s="215"/>
      <c r="S3742" s="215"/>
      <c r="T3742" s="216"/>
      <c r="AT3742" s="217" t="s">
        <v>247</v>
      </c>
      <c r="AU3742" s="217" t="s">
        <v>81</v>
      </c>
      <c r="AV3742" s="12" t="s">
        <v>22</v>
      </c>
      <c r="AW3742" s="12" t="s">
        <v>37</v>
      </c>
      <c r="AX3742" s="12" t="s">
        <v>73</v>
      </c>
      <c r="AY3742" s="217" t="s">
        <v>238</v>
      </c>
    </row>
    <row r="3743" spans="2:65" s="12" customFormat="1" ht="13.5">
      <c r="B3743" s="206"/>
      <c r="C3743" s="207"/>
      <c r="D3743" s="208" t="s">
        <v>247</v>
      </c>
      <c r="E3743" s="209" t="s">
        <v>20</v>
      </c>
      <c r="F3743" s="210" t="s">
        <v>3399</v>
      </c>
      <c r="G3743" s="207"/>
      <c r="H3743" s="211" t="s">
        <v>20</v>
      </c>
      <c r="I3743" s="212"/>
      <c r="J3743" s="207"/>
      <c r="K3743" s="207"/>
      <c r="L3743" s="213"/>
      <c r="M3743" s="214"/>
      <c r="N3743" s="215"/>
      <c r="O3743" s="215"/>
      <c r="P3743" s="215"/>
      <c r="Q3743" s="215"/>
      <c r="R3743" s="215"/>
      <c r="S3743" s="215"/>
      <c r="T3743" s="216"/>
      <c r="AT3743" s="217" t="s">
        <v>247</v>
      </c>
      <c r="AU3743" s="217" t="s">
        <v>81</v>
      </c>
      <c r="AV3743" s="12" t="s">
        <v>22</v>
      </c>
      <c r="AW3743" s="12" t="s">
        <v>37</v>
      </c>
      <c r="AX3743" s="12" t="s">
        <v>73</v>
      </c>
      <c r="AY3743" s="217" t="s">
        <v>238</v>
      </c>
    </row>
    <row r="3744" spans="2:65" s="13" customFormat="1" ht="13.5">
      <c r="B3744" s="218"/>
      <c r="C3744" s="219"/>
      <c r="D3744" s="220" t="s">
        <v>247</v>
      </c>
      <c r="E3744" s="221" t="s">
        <v>20</v>
      </c>
      <c r="F3744" s="222" t="s">
        <v>3400</v>
      </c>
      <c r="G3744" s="219"/>
      <c r="H3744" s="223">
        <v>13.23</v>
      </c>
      <c r="I3744" s="224"/>
      <c r="J3744" s="219"/>
      <c r="K3744" s="219"/>
      <c r="L3744" s="225"/>
      <c r="M3744" s="226"/>
      <c r="N3744" s="227"/>
      <c r="O3744" s="227"/>
      <c r="P3744" s="227"/>
      <c r="Q3744" s="227"/>
      <c r="R3744" s="227"/>
      <c r="S3744" s="227"/>
      <c r="T3744" s="228"/>
      <c r="AT3744" s="229" t="s">
        <v>247</v>
      </c>
      <c r="AU3744" s="229" t="s">
        <v>81</v>
      </c>
      <c r="AV3744" s="13" t="s">
        <v>81</v>
      </c>
      <c r="AW3744" s="13" t="s">
        <v>37</v>
      </c>
      <c r="AX3744" s="13" t="s">
        <v>73</v>
      </c>
      <c r="AY3744" s="229" t="s">
        <v>238</v>
      </c>
    </row>
    <row r="3745" spans="2:65" s="1" customFormat="1" ht="22.5" customHeight="1">
      <c r="B3745" s="35"/>
      <c r="C3745" s="194" t="s">
        <v>3401</v>
      </c>
      <c r="D3745" s="194" t="s">
        <v>240</v>
      </c>
      <c r="E3745" s="195" t="s">
        <v>3402</v>
      </c>
      <c r="F3745" s="196" t="s">
        <v>3403</v>
      </c>
      <c r="G3745" s="197" t="s">
        <v>375</v>
      </c>
      <c r="H3745" s="198">
        <v>18.32</v>
      </c>
      <c r="I3745" s="199"/>
      <c r="J3745" s="200">
        <f>ROUND(I3745*H3745,2)</f>
        <v>0</v>
      </c>
      <c r="K3745" s="196" t="s">
        <v>244</v>
      </c>
      <c r="L3745" s="55"/>
      <c r="M3745" s="201" t="s">
        <v>20</v>
      </c>
      <c r="N3745" s="202" t="s">
        <v>44</v>
      </c>
      <c r="O3745" s="36"/>
      <c r="P3745" s="203">
        <f>O3745*H3745</f>
        <v>0</v>
      </c>
      <c r="Q3745" s="203">
        <v>1.4999999999999999E-4</v>
      </c>
      <c r="R3745" s="203">
        <f>Q3745*H3745</f>
        <v>2.748E-3</v>
      </c>
      <c r="S3745" s="203">
        <v>0</v>
      </c>
      <c r="T3745" s="204">
        <f>S3745*H3745</f>
        <v>0</v>
      </c>
      <c r="AR3745" s="18" t="s">
        <v>372</v>
      </c>
      <c r="AT3745" s="18" t="s">
        <v>240</v>
      </c>
      <c r="AU3745" s="18" t="s">
        <v>81</v>
      </c>
      <c r="AY3745" s="18" t="s">
        <v>238</v>
      </c>
      <c r="BE3745" s="205">
        <f>IF(N3745="základní",J3745,0)</f>
        <v>0</v>
      </c>
      <c r="BF3745" s="205">
        <f>IF(N3745="snížená",J3745,0)</f>
        <v>0</v>
      </c>
      <c r="BG3745" s="205">
        <f>IF(N3745="zákl. přenesená",J3745,0)</f>
        <v>0</v>
      </c>
      <c r="BH3745" s="205">
        <f>IF(N3745="sníž. přenesená",J3745,0)</f>
        <v>0</v>
      </c>
      <c r="BI3745" s="205">
        <f>IF(N3745="nulová",J3745,0)</f>
        <v>0</v>
      </c>
      <c r="BJ3745" s="18" t="s">
        <v>22</v>
      </c>
      <c r="BK3745" s="205">
        <f>ROUND(I3745*H3745,2)</f>
        <v>0</v>
      </c>
      <c r="BL3745" s="18" t="s">
        <v>372</v>
      </c>
      <c r="BM3745" s="18" t="s">
        <v>3404</v>
      </c>
    </row>
    <row r="3746" spans="2:65" s="12" customFormat="1" ht="27">
      <c r="B3746" s="206"/>
      <c r="C3746" s="207"/>
      <c r="D3746" s="208" t="s">
        <v>247</v>
      </c>
      <c r="E3746" s="209" t="s">
        <v>20</v>
      </c>
      <c r="F3746" s="210" t="s">
        <v>3298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249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2" customFormat="1" ht="13.5">
      <c r="B3748" s="206"/>
      <c r="C3748" s="207"/>
      <c r="D3748" s="208" t="s">
        <v>247</v>
      </c>
      <c r="E3748" s="209" t="s">
        <v>20</v>
      </c>
      <c r="F3748" s="210" t="s">
        <v>811</v>
      </c>
      <c r="G3748" s="207"/>
      <c r="H3748" s="211" t="s">
        <v>20</v>
      </c>
      <c r="I3748" s="212"/>
      <c r="J3748" s="207"/>
      <c r="K3748" s="207"/>
      <c r="L3748" s="213"/>
      <c r="M3748" s="214"/>
      <c r="N3748" s="215"/>
      <c r="O3748" s="215"/>
      <c r="P3748" s="215"/>
      <c r="Q3748" s="215"/>
      <c r="R3748" s="215"/>
      <c r="S3748" s="215"/>
      <c r="T3748" s="216"/>
      <c r="AT3748" s="217" t="s">
        <v>247</v>
      </c>
      <c r="AU3748" s="217" t="s">
        <v>81</v>
      </c>
      <c r="AV3748" s="12" t="s">
        <v>22</v>
      </c>
      <c r="AW3748" s="12" t="s">
        <v>37</v>
      </c>
      <c r="AX3748" s="12" t="s">
        <v>73</v>
      </c>
      <c r="AY3748" s="217" t="s">
        <v>238</v>
      </c>
    </row>
    <row r="3749" spans="2:65" s="12" customFormat="1" ht="13.5">
      <c r="B3749" s="206"/>
      <c r="C3749" s="207"/>
      <c r="D3749" s="208" t="s">
        <v>247</v>
      </c>
      <c r="E3749" s="209" t="s">
        <v>20</v>
      </c>
      <c r="F3749" s="210" t="s">
        <v>3380</v>
      </c>
      <c r="G3749" s="207"/>
      <c r="H3749" s="211" t="s">
        <v>20</v>
      </c>
      <c r="I3749" s="212"/>
      <c r="J3749" s="207"/>
      <c r="K3749" s="207"/>
      <c r="L3749" s="213"/>
      <c r="M3749" s="214"/>
      <c r="N3749" s="215"/>
      <c r="O3749" s="215"/>
      <c r="P3749" s="215"/>
      <c r="Q3749" s="215"/>
      <c r="R3749" s="215"/>
      <c r="S3749" s="215"/>
      <c r="T3749" s="216"/>
      <c r="AT3749" s="217" t="s">
        <v>247</v>
      </c>
      <c r="AU3749" s="217" t="s">
        <v>81</v>
      </c>
      <c r="AV3749" s="12" t="s">
        <v>22</v>
      </c>
      <c r="AW3749" s="12" t="s">
        <v>37</v>
      </c>
      <c r="AX3749" s="12" t="s">
        <v>73</v>
      </c>
      <c r="AY3749" s="217" t="s">
        <v>238</v>
      </c>
    </row>
    <row r="3750" spans="2:65" s="13" customFormat="1" ht="13.5">
      <c r="B3750" s="218"/>
      <c r="C3750" s="219"/>
      <c r="D3750" s="220" t="s">
        <v>247</v>
      </c>
      <c r="E3750" s="221" t="s">
        <v>20</v>
      </c>
      <c r="F3750" s="222" t="s">
        <v>3381</v>
      </c>
      <c r="G3750" s="219"/>
      <c r="H3750" s="223">
        <v>18.32</v>
      </c>
      <c r="I3750" s="224"/>
      <c r="J3750" s="219"/>
      <c r="K3750" s="219"/>
      <c r="L3750" s="225"/>
      <c r="M3750" s="226"/>
      <c r="N3750" s="227"/>
      <c r="O3750" s="227"/>
      <c r="P3750" s="227"/>
      <c r="Q3750" s="227"/>
      <c r="R3750" s="227"/>
      <c r="S3750" s="227"/>
      <c r="T3750" s="228"/>
      <c r="AT3750" s="229" t="s">
        <v>247</v>
      </c>
      <c r="AU3750" s="229" t="s">
        <v>81</v>
      </c>
      <c r="AV3750" s="13" t="s">
        <v>81</v>
      </c>
      <c r="AW3750" s="13" t="s">
        <v>37</v>
      </c>
      <c r="AX3750" s="13" t="s">
        <v>73</v>
      </c>
      <c r="AY3750" s="229" t="s">
        <v>238</v>
      </c>
    </row>
    <row r="3751" spans="2:65" s="1" customFormat="1" ht="22.5" customHeight="1">
      <c r="B3751" s="35"/>
      <c r="C3751" s="194" t="s">
        <v>3405</v>
      </c>
      <c r="D3751" s="194" t="s">
        <v>240</v>
      </c>
      <c r="E3751" s="195" t="s">
        <v>3406</v>
      </c>
      <c r="F3751" s="196" t="s">
        <v>3407</v>
      </c>
      <c r="G3751" s="197" t="s">
        <v>375</v>
      </c>
      <c r="H3751" s="198">
        <v>31.55</v>
      </c>
      <c r="I3751" s="199"/>
      <c r="J3751" s="200">
        <f>ROUND(I3751*H3751,2)</f>
        <v>0</v>
      </c>
      <c r="K3751" s="196" t="s">
        <v>244</v>
      </c>
      <c r="L3751" s="55"/>
      <c r="M3751" s="201" t="s">
        <v>20</v>
      </c>
      <c r="N3751" s="202" t="s">
        <v>44</v>
      </c>
      <c r="O3751" s="36"/>
      <c r="P3751" s="203">
        <f>O3751*H3751</f>
        <v>0</v>
      </c>
      <c r="Q3751" s="203">
        <v>1E-4</v>
      </c>
      <c r="R3751" s="203">
        <f>Q3751*H3751</f>
        <v>3.1550000000000003E-3</v>
      </c>
      <c r="S3751" s="203">
        <v>0</v>
      </c>
      <c r="T3751" s="204">
        <f>S3751*H3751</f>
        <v>0</v>
      </c>
      <c r="AR3751" s="18" t="s">
        <v>372</v>
      </c>
      <c r="AT3751" s="18" t="s">
        <v>240</v>
      </c>
      <c r="AU3751" s="18" t="s">
        <v>81</v>
      </c>
      <c r="AY3751" s="18" t="s">
        <v>238</v>
      </c>
      <c r="BE3751" s="205">
        <f>IF(N3751="základní",J3751,0)</f>
        <v>0</v>
      </c>
      <c r="BF3751" s="205">
        <f>IF(N3751="snížená",J3751,0)</f>
        <v>0</v>
      </c>
      <c r="BG3751" s="205">
        <f>IF(N3751="zákl. přenesená",J3751,0)</f>
        <v>0</v>
      </c>
      <c r="BH3751" s="205">
        <f>IF(N3751="sníž. přenesená",J3751,0)</f>
        <v>0</v>
      </c>
      <c r="BI3751" s="205">
        <f>IF(N3751="nulová",J3751,0)</f>
        <v>0</v>
      </c>
      <c r="BJ3751" s="18" t="s">
        <v>22</v>
      </c>
      <c r="BK3751" s="205">
        <f>ROUND(I3751*H3751,2)</f>
        <v>0</v>
      </c>
      <c r="BL3751" s="18" t="s">
        <v>372</v>
      </c>
      <c r="BM3751" s="18" t="s">
        <v>3408</v>
      </c>
    </row>
    <row r="3752" spans="2:65" s="1" customFormat="1" ht="31.5" customHeight="1">
      <c r="B3752" s="35"/>
      <c r="C3752" s="194" t="s">
        <v>3409</v>
      </c>
      <c r="D3752" s="194" t="s">
        <v>240</v>
      </c>
      <c r="E3752" s="195" t="s">
        <v>3410</v>
      </c>
      <c r="F3752" s="196" t="s">
        <v>3411</v>
      </c>
      <c r="G3752" s="197" t="s">
        <v>375</v>
      </c>
      <c r="H3752" s="198">
        <v>654.27</v>
      </c>
      <c r="I3752" s="199"/>
      <c r="J3752" s="200">
        <f>ROUND(I3752*H3752,2)</f>
        <v>0</v>
      </c>
      <c r="K3752" s="196" t="s">
        <v>244</v>
      </c>
      <c r="L3752" s="55"/>
      <c r="M3752" s="201" t="s">
        <v>20</v>
      </c>
      <c r="N3752" s="202" t="s">
        <v>44</v>
      </c>
      <c r="O3752" s="36"/>
      <c r="P3752" s="203">
        <f>O3752*H3752</f>
        <v>0</v>
      </c>
      <c r="Q3752" s="203">
        <v>1.17E-3</v>
      </c>
      <c r="R3752" s="203">
        <f>Q3752*H3752</f>
        <v>0.76549590000000001</v>
      </c>
      <c r="S3752" s="203">
        <v>0</v>
      </c>
      <c r="T3752" s="204">
        <f>S3752*H3752</f>
        <v>0</v>
      </c>
      <c r="AR3752" s="18" t="s">
        <v>372</v>
      </c>
      <c r="AT3752" s="18" t="s">
        <v>240</v>
      </c>
      <c r="AU3752" s="18" t="s">
        <v>81</v>
      </c>
      <c r="AY3752" s="18" t="s">
        <v>238</v>
      </c>
      <c r="BE3752" s="205">
        <f>IF(N3752="základní",J3752,0)</f>
        <v>0</v>
      </c>
      <c r="BF3752" s="205">
        <f>IF(N3752="snížená",J3752,0)</f>
        <v>0</v>
      </c>
      <c r="BG3752" s="205">
        <f>IF(N3752="zákl. přenesená",J3752,0)</f>
        <v>0</v>
      </c>
      <c r="BH3752" s="205">
        <f>IF(N3752="sníž. přenesená",J3752,0)</f>
        <v>0</v>
      </c>
      <c r="BI3752" s="205">
        <f>IF(N3752="nulová",J3752,0)</f>
        <v>0</v>
      </c>
      <c r="BJ3752" s="18" t="s">
        <v>22</v>
      </c>
      <c r="BK3752" s="205">
        <f>ROUND(I3752*H3752,2)</f>
        <v>0</v>
      </c>
      <c r="BL3752" s="18" t="s">
        <v>372</v>
      </c>
      <c r="BM3752" s="18" t="s">
        <v>3412</v>
      </c>
    </row>
    <row r="3753" spans="2:65" s="1" customFormat="1" ht="31.5" customHeight="1">
      <c r="B3753" s="35"/>
      <c r="C3753" s="233" t="s">
        <v>3413</v>
      </c>
      <c r="D3753" s="233" t="s">
        <v>478</v>
      </c>
      <c r="E3753" s="234" t="s">
        <v>3414</v>
      </c>
      <c r="F3753" s="235" t="s">
        <v>3415</v>
      </c>
      <c r="G3753" s="236" t="s">
        <v>375</v>
      </c>
      <c r="H3753" s="237">
        <v>398.57</v>
      </c>
      <c r="I3753" s="238"/>
      <c r="J3753" s="239">
        <f>ROUND(I3753*H3753,2)</f>
        <v>0</v>
      </c>
      <c r="K3753" s="235" t="s">
        <v>20</v>
      </c>
      <c r="L3753" s="240"/>
      <c r="M3753" s="241" t="s">
        <v>20</v>
      </c>
      <c r="N3753" s="242" t="s">
        <v>44</v>
      </c>
      <c r="O3753" s="36"/>
      <c r="P3753" s="203">
        <f>O3753*H3753</f>
        <v>0</v>
      </c>
      <c r="Q3753" s="203">
        <v>1.65E-3</v>
      </c>
      <c r="R3753" s="203">
        <f>Q3753*H3753</f>
        <v>0.65764049999999996</v>
      </c>
      <c r="S3753" s="203">
        <v>0</v>
      </c>
      <c r="T3753" s="204">
        <f>S3753*H3753</f>
        <v>0</v>
      </c>
      <c r="AR3753" s="18" t="s">
        <v>500</v>
      </c>
      <c r="AT3753" s="18" t="s">
        <v>478</v>
      </c>
      <c r="AU3753" s="18" t="s">
        <v>81</v>
      </c>
      <c r="AY3753" s="18" t="s">
        <v>238</v>
      </c>
      <c r="BE3753" s="205">
        <f>IF(N3753="základní",J3753,0)</f>
        <v>0</v>
      </c>
      <c r="BF3753" s="205">
        <f>IF(N3753="snížená",J3753,0)</f>
        <v>0</v>
      </c>
      <c r="BG3753" s="205">
        <f>IF(N3753="zákl. přenesená",J3753,0)</f>
        <v>0</v>
      </c>
      <c r="BH3753" s="205">
        <f>IF(N3753="sníž. přenesená",J3753,0)</f>
        <v>0</v>
      </c>
      <c r="BI3753" s="205">
        <f>IF(N3753="nulová",J3753,0)</f>
        <v>0</v>
      </c>
      <c r="BJ3753" s="18" t="s">
        <v>22</v>
      </c>
      <c r="BK3753" s="205">
        <f>ROUND(I3753*H3753,2)</f>
        <v>0</v>
      </c>
      <c r="BL3753" s="18" t="s">
        <v>372</v>
      </c>
      <c r="BM3753" s="18" t="s">
        <v>3416</v>
      </c>
    </row>
    <row r="3754" spans="2:65" s="12" customFormat="1" ht="27">
      <c r="B3754" s="206"/>
      <c r="C3754" s="207"/>
      <c r="D3754" s="208" t="s">
        <v>247</v>
      </c>
      <c r="E3754" s="209" t="s">
        <v>20</v>
      </c>
      <c r="F3754" s="210" t="s">
        <v>3417</v>
      </c>
      <c r="G3754" s="207"/>
      <c r="H3754" s="211" t="s">
        <v>20</v>
      </c>
      <c r="I3754" s="212"/>
      <c r="J3754" s="207"/>
      <c r="K3754" s="207"/>
      <c r="L3754" s="213"/>
      <c r="M3754" s="214"/>
      <c r="N3754" s="215"/>
      <c r="O3754" s="215"/>
      <c r="P3754" s="215"/>
      <c r="Q3754" s="215"/>
      <c r="R3754" s="215"/>
      <c r="S3754" s="215"/>
      <c r="T3754" s="216"/>
      <c r="AT3754" s="217" t="s">
        <v>247</v>
      </c>
      <c r="AU3754" s="217" t="s">
        <v>81</v>
      </c>
      <c r="AV3754" s="12" t="s">
        <v>22</v>
      </c>
      <c r="AW3754" s="12" t="s">
        <v>37</v>
      </c>
      <c r="AX3754" s="12" t="s">
        <v>73</v>
      </c>
      <c r="AY3754" s="217" t="s">
        <v>238</v>
      </c>
    </row>
    <row r="3755" spans="2:65" s="12" customFormat="1" ht="13.5">
      <c r="B3755" s="206"/>
      <c r="C3755" s="207"/>
      <c r="D3755" s="208" t="s">
        <v>247</v>
      </c>
      <c r="E3755" s="209" t="s">
        <v>20</v>
      </c>
      <c r="F3755" s="210" t="s">
        <v>249</v>
      </c>
      <c r="G3755" s="207"/>
      <c r="H3755" s="211" t="s">
        <v>20</v>
      </c>
      <c r="I3755" s="212"/>
      <c r="J3755" s="207"/>
      <c r="K3755" s="207"/>
      <c r="L3755" s="213"/>
      <c r="M3755" s="214"/>
      <c r="N3755" s="215"/>
      <c r="O3755" s="215"/>
      <c r="P3755" s="215"/>
      <c r="Q3755" s="215"/>
      <c r="R3755" s="215"/>
      <c r="S3755" s="215"/>
      <c r="T3755" s="216"/>
      <c r="AT3755" s="217" t="s">
        <v>247</v>
      </c>
      <c r="AU3755" s="217" t="s">
        <v>81</v>
      </c>
      <c r="AV3755" s="12" t="s">
        <v>22</v>
      </c>
      <c r="AW3755" s="12" t="s">
        <v>37</v>
      </c>
      <c r="AX3755" s="12" t="s">
        <v>73</v>
      </c>
      <c r="AY3755" s="217" t="s">
        <v>238</v>
      </c>
    </row>
    <row r="3756" spans="2:65" s="12" customFormat="1" ht="13.5">
      <c r="B3756" s="206"/>
      <c r="C3756" s="207"/>
      <c r="D3756" s="208" t="s">
        <v>247</v>
      </c>
      <c r="E3756" s="209" t="s">
        <v>20</v>
      </c>
      <c r="F3756" s="210" t="s">
        <v>249</v>
      </c>
      <c r="G3756" s="207"/>
      <c r="H3756" s="211" t="s">
        <v>20</v>
      </c>
      <c r="I3756" s="212"/>
      <c r="J3756" s="207"/>
      <c r="K3756" s="207"/>
      <c r="L3756" s="213"/>
      <c r="M3756" s="214"/>
      <c r="N3756" s="215"/>
      <c r="O3756" s="215"/>
      <c r="P3756" s="215"/>
      <c r="Q3756" s="215"/>
      <c r="R3756" s="215"/>
      <c r="S3756" s="215"/>
      <c r="T3756" s="216"/>
      <c r="AT3756" s="217" t="s">
        <v>247</v>
      </c>
      <c r="AU3756" s="217" t="s">
        <v>81</v>
      </c>
      <c r="AV3756" s="12" t="s">
        <v>22</v>
      </c>
      <c r="AW3756" s="12" t="s">
        <v>37</v>
      </c>
      <c r="AX3756" s="12" t="s">
        <v>73</v>
      </c>
      <c r="AY3756" s="217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692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3" customFormat="1" ht="13.5">
      <c r="B3758" s="218"/>
      <c r="C3758" s="219"/>
      <c r="D3758" s="208" t="s">
        <v>247</v>
      </c>
      <c r="E3758" s="230" t="s">
        <v>20</v>
      </c>
      <c r="F3758" s="231" t="s">
        <v>3418</v>
      </c>
      <c r="G3758" s="219"/>
      <c r="H3758" s="232">
        <v>23.15</v>
      </c>
      <c r="I3758" s="224"/>
      <c r="J3758" s="219"/>
      <c r="K3758" s="219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247</v>
      </c>
      <c r="AU3758" s="229" t="s">
        <v>81</v>
      </c>
      <c r="AV3758" s="13" t="s">
        <v>81</v>
      </c>
      <c r="AW3758" s="13" t="s">
        <v>37</v>
      </c>
      <c r="AX3758" s="13" t="s">
        <v>73</v>
      </c>
      <c r="AY3758" s="229" t="s">
        <v>238</v>
      </c>
    </row>
    <row r="3759" spans="2:65" s="12" customFormat="1" ht="13.5">
      <c r="B3759" s="206"/>
      <c r="C3759" s="207"/>
      <c r="D3759" s="208" t="s">
        <v>247</v>
      </c>
      <c r="E3759" s="209" t="s">
        <v>20</v>
      </c>
      <c r="F3759" s="210" t="s">
        <v>811</v>
      </c>
      <c r="G3759" s="207"/>
      <c r="H3759" s="211" t="s">
        <v>20</v>
      </c>
      <c r="I3759" s="212"/>
      <c r="J3759" s="207"/>
      <c r="K3759" s="207"/>
      <c r="L3759" s="213"/>
      <c r="M3759" s="214"/>
      <c r="N3759" s="215"/>
      <c r="O3759" s="215"/>
      <c r="P3759" s="215"/>
      <c r="Q3759" s="215"/>
      <c r="R3759" s="215"/>
      <c r="S3759" s="215"/>
      <c r="T3759" s="216"/>
      <c r="AT3759" s="217" t="s">
        <v>247</v>
      </c>
      <c r="AU3759" s="217" t="s">
        <v>81</v>
      </c>
      <c r="AV3759" s="12" t="s">
        <v>22</v>
      </c>
      <c r="AW3759" s="12" t="s">
        <v>37</v>
      </c>
      <c r="AX3759" s="12" t="s">
        <v>73</v>
      </c>
      <c r="AY3759" s="217" t="s">
        <v>238</v>
      </c>
    </row>
    <row r="3760" spans="2:65" s="13" customFormat="1" ht="13.5">
      <c r="B3760" s="218"/>
      <c r="C3760" s="219"/>
      <c r="D3760" s="208" t="s">
        <v>247</v>
      </c>
      <c r="E3760" s="230" t="s">
        <v>20</v>
      </c>
      <c r="F3760" s="231" t="s">
        <v>2276</v>
      </c>
      <c r="G3760" s="219"/>
      <c r="H3760" s="232">
        <v>6.37</v>
      </c>
      <c r="I3760" s="224"/>
      <c r="J3760" s="219"/>
      <c r="K3760" s="219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247</v>
      </c>
      <c r="AU3760" s="229" t="s">
        <v>81</v>
      </c>
      <c r="AV3760" s="13" t="s">
        <v>81</v>
      </c>
      <c r="AW3760" s="13" t="s">
        <v>37</v>
      </c>
      <c r="AX3760" s="13" t="s">
        <v>73</v>
      </c>
      <c r="AY3760" s="229" t="s">
        <v>238</v>
      </c>
    </row>
    <row r="3761" spans="2:51" s="13" customFormat="1" ht="13.5">
      <c r="B3761" s="218"/>
      <c r="C3761" s="219"/>
      <c r="D3761" s="208" t="s">
        <v>247</v>
      </c>
      <c r="E3761" s="230" t="s">
        <v>20</v>
      </c>
      <c r="F3761" s="231" t="s">
        <v>2277</v>
      </c>
      <c r="G3761" s="219"/>
      <c r="H3761" s="232">
        <v>5.32</v>
      </c>
      <c r="I3761" s="224"/>
      <c r="J3761" s="219"/>
      <c r="K3761" s="219"/>
      <c r="L3761" s="225"/>
      <c r="M3761" s="226"/>
      <c r="N3761" s="227"/>
      <c r="O3761" s="227"/>
      <c r="P3761" s="227"/>
      <c r="Q3761" s="227"/>
      <c r="R3761" s="227"/>
      <c r="S3761" s="227"/>
      <c r="T3761" s="228"/>
      <c r="AT3761" s="229" t="s">
        <v>247</v>
      </c>
      <c r="AU3761" s="229" t="s">
        <v>81</v>
      </c>
      <c r="AV3761" s="13" t="s">
        <v>81</v>
      </c>
      <c r="AW3761" s="13" t="s">
        <v>37</v>
      </c>
      <c r="AX3761" s="13" t="s">
        <v>73</v>
      </c>
      <c r="AY3761" s="229" t="s">
        <v>238</v>
      </c>
    </row>
    <row r="3762" spans="2:51" s="13" customFormat="1" ht="13.5">
      <c r="B3762" s="218"/>
      <c r="C3762" s="219"/>
      <c r="D3762" s="208" t="s">
        <v>247</v>
      </c>
      <c r="E3762" s="230" t="s">
        <v>20</v>
      </c>
      <c r="F3762" s="231" t="s">
        <v>2213</v>
      </c>
      <c r="G3762" s="219"/>
      <c r="H3762" s="232">
        <v>4.25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51" s="13" customFormat="1" ht="13.5">
      <c r="B3763" s="218"/>
      <c r="C3763" s="219"/>
      <c r="D3763" s="208" t="s">
        <v>247</v>
      </c>
      <c r="E3763" s="230" t="s">
        <v>20</v>
      </c>
      <c r="F3763" s="231" t="s">
        <v>3419</v>
      </c>
      <c r="G3763" s="219"/>
      <c r="H3763" s="232">
        <v>31.37</v>
      </c>
      <c r="I3763" s="224"/>
      <c r="J3763" s="219"/>
      <c r="K3763" s="219"/>
      <c r="L3763" s="225"/>
      <c r="M3763" s="226"/>
      <c r="N3763" s="227"/>
      <c r="O3763" s="227"/>
      <c r="P3763" s="227"/>
      <c r="Q3763" s="227"/>
      <c r="R3763" s="227"/>
      <c r="S3763" s="227"/>
      <c r="T3763" s="228"/>
      <c r="AT3763" s="229" t="s">
        <v>247</v>
      </c>
      <c r="AU3763" s="229" t="s">
        <v>81</v>
      </c>
      <c r="AV3763" s="13" t="s">
        <v>81</v>
      </c>
      <c r="AW3763" s="13" t="s">
        <v>37</v>
      </c>
      <c r="AX3763" s="13" t="s">
        <v>73</v>
      </c>
      <c r="AY3763" s="229" t="s">
        <v>238</v>
      </c>
    </row>
    <row r="3764" spans="2:51" s="13" customFormat="1" ht="13.5">
      <c r="B3764" s="218"/>
      <c r="C3764" s="219"/>
      <c r="D3764" s="208" t="s">
        <v>247</v>
      </c>
      <c r="E3764" s="230" t="s">
        <v>20</v>
      </c>
      <c r="F3764" s="231" t="s">
        <v>2256</v>
      </c>
      <c r="G3764" s="219"/>
      <c r="H3764" s="232">
        <v>7.61</v>
      </c>
      <c r="I3764" s="224"/>
      <c r="J3764" s="219"/>
      <c r="K3764" s="219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247</v>
      </c>
      <c r="AU3764" s="229" t="s">
        <v>81</v>
      </c>
      <c r="AV3764" s="13" t="s">
        <v>81</v>
      </c>
      <c r="AW3764" s="13" t="s">
        <v>37</v>
      </c>
      <c r="AX3764" s="13" t="s">
        <v>73</v>
      </c>
      <c r="AY3764" s="229" t="s">
        <v>238</v>
      </c>
    </row>
    <row r="3765" spans="2:51" s="13" customFormat="1" ht="13.5">
      <c r="B3765" s="218"/>
      <c r="C3765" s="219"/>
      <c r="D3765" s="208" t="s">
        <v>247</v>
      </c>
      <c r="E3765" s="230" t="s">
        <v>20</v>
      </c>
      <c r="F3765" s="231" t="s">
        <v>3420</v>
      </c>
      <c r="G3765" s="219"/>
      <c r="H3765" s="232">
        <v>6.25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51" s="13" customFormat="1" ht="13.5">
      <c r="B3766" s="218"/>
      <c r="C3766" s="219"/>
      <c r="D3766" s="208" t="s">
        <v>247</v>
      </c>
      <c r="E3766" s="230" t="s">
        <v>20</v>
      </c>
      <c r="F3766" s="231" t="s">
        <v>3421</v>
      </c>
      <c r="G3766" s="219"/>
      <c r="H3766" s="232">
        <v>5.67</v>
      </c>
      <c r="I3766" s="224"/>
      <c r="J3766" s="219"/>
      <c r="K3766" s="219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247</v>
      </c>
      <c r="AU3766" s="229" t="s">
        <v>81</v>
      </c>
      <c r="AV3766" s="13" t="s">
        <v>81</v>
      </c>
      <c r="AW3766" s="13" t="s">
        <v>37</v>
      </c>
      <c r="AX3766" s="13" t="s">
        <v>73</v>
      </c>
      <c r="AY3766" s="229" t="s">
        <v>238</v>
      </c>
    </row>
    <row r="3767" spans="2:51" s="13" customFormat="1" ht="13.5">
      <c r="B3767" s="218"/>
      <c r="C3767" s="219"/>
      <c r="D3767" s="208" t="s">
        <v>247</v>
      </c>
      <c r="E3767" s="230" t="s">
        <v>20</v>
      </c>
      <c r="F3767" s="231" t="s">
        <v>3422</v>
      </c>
      <c r="G3767" s="219"/>
      <c r="H3767" s="232">
        <v>7.56</v>
      </c>
      <c r="I3767" s="224"/>
      <c r="J3767" s="219"/>
      <c r="K3767" s="219"/>
      <c r="L3767" s="225"/>
      <c r="M3767" s="226"/>
      <c r="N3767" s="227"/>
      <c r="O3767" s="227"/>
      <c r="P3767" s="227"/>
      <c r="Q3767" s="227"/>
      <c r="R3767" s="227"/>
      <c r="S3767" s="227"/>
      <c r="T3767" s="228"/>
      <c r="AT3767" s="229" t="s">
        <v>247</v>
      </c>
      <c r="AU3767" s="229" t="s">
        <v>81</v>
      </c>
      <c r="AV3767" s="13" t="s">
        <v>81</v>
      </c>
      <c r="AW3767" s="13" t="s">
        <v>37</v>
      </c>
      <c r="AX3767" s="13" t="s">
        <v>73</v>
      </c>
      <c r="AY3767" s="229" t="s">
        <v>238</v>
      </c>
    </row>
    <row r="3768" spans="2:51" s="13" customFormat="1" ht="13.5">
      <c r="B3768" s="218"/>
      <c r="C3768" s="219"/>
      <c r="D3768" s="208" t="s">
        <v>247</v>
      </c>
      <c r="E3768" s="230" t="s">
        <v>20</v>
      </c>
      <c r="F3768" s="231" t="s">
        <v>3423</v>
      </c>
      <c r="G3768" s="219"/>
      <c r="H3768" s="232">
        <v>49.44</v>
      </c>
      <c r="I3768" s="224"/>
      <c r="J3768" s="219"/>
      <c r="K3768" s="219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247</v>
      </c>
      <c r="AU3768" s="229" t="s">
        <v>81</v>
      </c>
      <c r="AV3768" s="13" t="s">
        <v>81</v>
      </c>
      <c r="AW3768" s="13" t="s">
        <v>37</v>
      </c>
      <c r="AX3768" s="13" t="s">
        <v>73</v>
      </c>
      <c r="AY3768" s="229" t="s">
        <v>238</v>
      </c>
    </row>
    <row r="3769" spans="2:51" s="13" customFormat="1" ht="13.5">
      <c r="B3769" s="218"/>
      <c r="C3769" s="219"/>
      <c r="D3769" s="208" t="s">
        <v>247</v>
      </c>
      <c r="E3769" s="230" t="s">
        <v>20</v>
      </c>
      <c r="F3769" s="231" t="s">
        <v>3424</v>
      </c>
      <c r="G3769" s="219"/>
      <c r="H3769" s="232">
        <v>15.91</v>
      </c>
      <c r="I3769" s="224"/>
      <c r="J3769" s="219"/>
      <c r="K3769" s="219"/>
      <c r="L3769" s="225"/>
      <c r="M3769" s="226"/>
      <c r="N3769" s="227"/>
      <c r="O3769" s="227"/>
      <c r="P3769" s="227"/>
      <c r="Q3769" s="227"/>
      <c r="R3769" s="227"/>
      <c r="S3769" s="227"/>
      <c r="T3769" s="228"/>
      <c r="AT3769" s="229" t="s">
        <v>247</v>
      </c>
      <c r="AU3769" s="229" t="s">
        <v>81</v>
      </c>
      <c r="AV3769" s="13" t="s">
        <v>81</v>
      </c>
      <c r="AW3769" s="13" t="s">
        <v>37</v>
      </c>
      <c r="AX3769" s="13" t="s">
        <v>73</v>
      </c>
      <c r="AY3769" s="229" t="s">
        <v>238</v>
      </c>
    </row>
    <row r="3770" spans="2:51" s="13" customFormat="1" ht="13.5">
      <c r="B3770" s="218"/>
      <c r="C3770" s="219"/>
      <c r="D3770" s="208" t="s">
        <v>247</v>
      </c>
      <c r="E3770" s="230" t="s">
        <v>20</v>
      </c>
      <c r="F3770" s="231" t="s">
        <v>3425</v>
      </c>
      <c r="G3770" s="219"/>
      <c r="H3770" s="232">
        <v>16.54</v>
      </c>
      <c r="I3770" s="224"/>
      <c r="J3770" s="219"/>
      <c r="K3770" s="219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247</v>
      </c>
      <c r="AU3770" s="229" t="s">
        <v>81</v>
      </c>
      <c r="AV3770" s="13" t="s">
        <v>81</v>
      </c>
      <c r="AW3770" s="13" t="s">
        <v>37</v>
      </c>
      <c r="AX3770" s="13" t="s">
        <v>73</v>
      </c>
      <c r="AY3770" s="229" t="s">
        <v>238</v>
      </c>
    </row>
    <row r="3771" spans="2:51" s="13" customFormat="1" ht="13.5">
      <c r="B3771" s="218"/>
      <c r="C3771" s="219"/>
      <c r="D3771" s="208" t="s">
        <v>247</v>
      </c>
      <c r="E3771" s="230" t="s">
        <v>20</v>
      </c>
      <c r="F3771" s="231" t="s">
        <v>3426</v>
      </c>
      <c r="G3771" s="219"/>
      <c r="H3771" s="232">
        <v>18.5</v>
      </c>
      <c r="I3771" s="224"/>
      <c r="J3771" s="219"/>
      <c r="K3771" s="219"/>
      <c r="L3771" s="225"/>
      <c r="M3771" s="226"/>
      <c r="N3771" s="227"/>
      <c r="O3771" s="227"/>
      <c r="P3771" s="227"/>
      <c r="Q3771" s="227"/>
      <c r="R3771" s="227"/>
      <c r="S3771" s="227"/>
      <c r="T3771" s="228"/>
      <c r="AT3771" s="229" t="s">
        <v>247</v>
      </c>
      <c r="AU3771" s="229" t="s">
        <v>81</v>
      </c>
      <c r="AV3771" s="13" t="s">
        <v>81</v>
      </c>
      <c r="AW3771" s="13" t="s">
        <v>37</v>
      </c>
      <c r="AX3771" s="13" t="s">
        <v>73</v>
      </c>
      <c r="AY3771" s="229" t="s">
        <v>238</v>
      </c>
    </row>
    <row r="3772" spans="2:51" s="13" customFormat="1" ht="13.5">
      <c r="B3772" s="218"/>
      <c r="C3772" s="219"/>
      <c r="D3772" s="208" t="s">
        <v>247</v>
      </c>
      <c r="E3772" s="230" t="s">
        <v>20</v>
      </c>
      <c r="F3772" s="231" t="s">
        <v>3427</v>
      </c>
      <c r="G3772" s="219"/>
      <c r="H3772" s="232">
        <v>5.45</v>
      </c>
      <c r="I3772" s="224"/>
      <c r="J3772" s="219"/>
      <c r="K3772" s="219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247</v>
      </c>
      <c r="AU3772" s="229" t="s">
        <v>81</v>
      </c>
      <c r="AV3772" s="13" t="s">
        <v>81</v>
      </c>
      <c r="AW3772" s="13" t="s">
        <v>37</v>
      </c>
      <c r="AX3772" s="13" t="s">
        <v>73</v>
      </c>
      <c r="AY3772" s="229" t="s">
        <v>238</v>
      </c>
    </row>
    <row r="3773" spans="2:51" s="13" customFormat="1" ht="13.5">
      <c r="B3773" s="218"/>
      <c r="C3773" s="219"/>
      <c r="D3773" s="208" t="s">
        <v>247</v>
      </c>
      <c r="E3773" s="230" t="s">
        <v>20</v>
      </c>
      <c r="F3773" s="231" t="s">
        <v>3428</v>
      </c>
      <c r="G3773" s="219"/>
      <c r="H3773" s="232">
        <v>8.58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51" s="13" customFormat="1" ht="13.5">
      <c r="B3774" s="218"/>
      <c r="C3774" s="219"/>
      <c r="D3774" s="208" t="s">
        <v>247</v>
      </c>
      <c r="E3774" s="230" t="s">
        <v>20</v>
      </c>
      <c r="F3774" s="231" t="s">
        <v>3429</v>
      </c>
      <c r="G3774" s="219"/>
      <c r="H3774" s="232">
        <v>9.2200000000000006</v>
      </c>
      <c r="I3774" s="224"/>
      <c r="J3774" s="219"/>
      <c r="K3774" s="219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247</v>
      </c>
      <c r="AU3774" s="229" t="s">
        <v>81</v>
      </c>
      <c r="AV3774" s="13" t="s">
        <v>81</v>
      </c>
      <c r="AW3774" s="13" t="s">
        <v>37</v>
      </c>
      <c r="AX3774" s="13" t="s">
        <v>73</v>
      </c>
      <c r="AY3774" s="229" t="s">
        <v>238</v>
      </c>
    </row>
    <row r="3775" spans="2:51" s="13" customFormat="1" ht="13.5">
      <c r="B3775" s="218"/>
      <c r="C3775" s="219"/>
      <c r="D3775" s="208" t="s">
        <v>247</v>
      </c>
      <c r="E3775" s="230" t="s">
        <v>20</v>
      </c>
      <c r="F3775" s="231" t="s">
        <v>3430</v>
      </c>
      <c r="G3775" s="219"/>
      <c r="H3775" s="232">
        <v>5.46</v>
      </c>
      <c r="I3775" s="224"/>
      <c r="J3775" s="219"/>
      <c r="K3775" s="219"/>
      <c r="L3775" s="225"/>
      <c r="M3775" s="226"/>
      <c r="N3775" s="227"/>
      <c r="O3775" s="227"/>
      <c r="P3775" s="227"/>
      <c r="Q3775" s="227"/>
      <c r="R3775" s="227"/>
      <c r="S3775" s="227"/>
      <c r="T3775" s="228"/>
      <c r="AT3775" s="229" t="s">
        <v>247</v>
      </c>
      <c r="AU3775" s="229" t="s">
        <v>81</v>
      </c>
      <c r="AV3775" s="13" t="s">
        <v>81</v>
      </c>
      <c r="AW3775" s="13" t="s">
        <v>37</v>
      </c>
      <c r="AX3775" s="13" t="s">
        <v>73</v>
      </c>
      <c r="AY3775" s="229" t="s">
        <v>238</v>
      </c>
    </row>
    <row r="3776" spans="2:51" s="13" customFormat="1" ht="13.5">
      <c r="B3776" s="218"/>
      <c r="C3776" s="219"/>
      <c r="D3776" s="208" t="s">
        <v>247</v>
      </c>
      <c r="E3776" s="230" t="s">
        <v>20</v>
      </c>
      <c r="F3776" s="231" t="s">
        <v>2217</v>
      </c>
      <c r="G3776" s="219"/>
      <c r="H3776" s="232">
        <v>4.28</v>
      </c>
      <c r="I3776" s="224"/>
      <c r="J3776" s="219"/>
      <c r="K3776" s="219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247</v>
      </c>
      <c r="AU3776" s="229" t="s">
        <v>81</v>
      </c>
      <c r="AV3776" s="13" t="s">
        <v>81</v>
      </c>
      <c r="AW3776" s="13" t="s">
        <v>37</v>
      </c>
      <c r="AX3776" s="13" t="s">
        <v>73</v>
      </c>
      <c r="AY3776" s="229" t="s">
        <v>238</v>
      </c>
    </row>
    <row r="3777" spans="2:51" s="13" customFormat="1" ht="13.5">
      <c r="B3777" s="218"/>
      <c r="C3777" s="219"/>
      <c r="D3777" s="208" t="s">
        <v>247</v>
      </c>
      <c r="E3777" s="230" t="s">
        <v>20</v>
      </c>
      <c r="F3777" s="231" t="s">
        <v>3431</v>
      </c>
      <c r="G3777" s="219"/>
      <c r="H3777" s="232">
        <v>5.4</v>
      </c>
      <c r="I3777" s="224"/>
      <c r="J3777" s="219"/>
      <c r="K3777" s="219"/>
      <c r="L3777" s="225"/>
      <c r="M3777" s="226"/>
      <c r="N3777" s="227"/>
      <c r="O3777" s="227"/>
      <c r="P3777" s="227"/>
      <c r="Q3777" s="227"/>
      <c r="R3777" s="227"/>
      <c r="S3777" s="227"/>
      <c r="T3777" s="228"/>
      <c r="AT3777" s="229" t="s">
        <v>247</v>
      </c>
      <c r="AU3777" s="229" t="s">
        <v>81</v>
      </c>
      <c r="AV3777" s="13" t="s">
        <v>81</v>
      </c>
      <c r="AW3777" s="13" t="s">
        <v>37</v>
      </c>
      <c r="AX3777" s="13" t="s">
        <v>73</v>
      </c>
      <c r="AY3777" s="229" t="s">
        <v>238</v>
      </c>
    </row>
    <row r="3778" spans="2:51" s="13" customFormat="1" ht="13.5">
      <c r="B3778" s="218"/>
      <c r="C3778" s="219"/>
      <c r="D3778" s="208" t="s">
        <v>247</v>
      </c>
      <c r="E3778" s="230" t="s">
        <v>20</v>
      </c>
      <c r="F3778" s="231" t="s">
        <v>3432</v>
      </c>
      <c r="G3778" s="219"/>
      <c r="H3778" s="232">
        <v>9.2200000000000006</v>
      </c>
      <c r="I3778" s="224"/>
      <c r="J3778" s="219"/>
      <c r="K3778" s="219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247</v>
      </c>
      <c r="AU3778" s="229" t="s">
        <v>81</v>
      </c>
      <c r="AV3778" s="13" t="s">
        <v>81</v>
      </c>
      <c r="AW3778" s="13" t="s">
        <v>37</v>
      </c>
      <c r="AX3778" s="13" t="s">
        <v>73</v>
      </c>
      <c r="AY3778" s="229" t="s">
        <v>238</v>
      </c>
    </row>
    <row r="3779" spans="2:51" s="13" customFormat="1" ht="13.5">
      <c r="B3779" s="218"/>
      <c r="C3779" s="219"/>
      <c r="D3779" s="208" t="s">
        <v>247</v>
      </c>
      <c r="E3779" s="230" t="s">
        <v>20</v>
      </c>
      <c r="F3779" s="231" t="s">
        <v>3433</v>
      </c>
      <c r="G3779" s="219"/>
      <c r="H3779" s="232">
        <v>8.58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51" s="13" customFormat="1" ht="13.5">
      <c r="B3780" s="218"/>
      <c r="C3780" s="219"/>
      <c r="D3780" s="208" t="s">
        <v>247</v>
      </c>
      <c r="E3780" s="230" t="s">
        <v>20</v>
      </c>
      <c r="F3780" s="231" t="s">
        <v>3434</v>
      </c>
      <c r="G3780" s="219"/>
      <c r="H3780" s="232">
        <v>5.45</v>
      </c>
      <c r="I3780" s="224"/>
      <c r="J3780" s="219"/>
      <c r="K3780" s="219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247</v>
      </c>
      <c r="AU3780" s="229" t="s">
        <v>81</v>
      </c>
      <c r="AV3780" s="13" t="s">
        <v>81</v>
      </c>
      <c r="AW3780" s="13" t="s">
        <v>37</v>
      </c>
      <c r="AX3780" s="13" t="s">
        <v>73</v>
      </c>
      <c r="AY3780" s="229" t="s">
        <v>238</v>
      </c>
    </row>
    <row r="3781" spans="2:51" s="13" customFormat="1" ht="13.5">
      <c r="B3781" s="218"/>
      <c r="C3781" s="219"/>
      <c r="D3781" s="208" t="s">
        <v>247</v>
      </c>
      <c r="E3781" s="230" t="s">
        <v>20</v>
      </c>
      <c r="F3781" s="231" t="s">
        <v>3435</v>
      </c>
      <c r="G3781" s="219"/>
      <c r="H3781" s="232">
        <v>18.5</v>
      </c>
      <c r="I3781" s="224"/>
      <c r="J3781" s="219"/>
      <c r="K3781" s="219"/>
      <c r="L3781" s="225"/>
      <c r="M3781" s="226"/>
      <c r="N3781" s="227"/>
      <c r="O3781" s="227"/>
      <c r="P3781" s="227"/>
      <c r="Q3781" s="227"/>
      <c r="R3781" s="227"/>
      <c r="S3781" s="227"/>
      <c r="T3781" s="228"/>
      <c r="AT3781" s="229" t="s">
        <v>247</v>
      </c>
      <c r="AU3781" s="229" t="s">
        <v>81</v>
      </c>
      <c r="AV3781" s="13" t="s">
        <v>81</v>
      </c>
      <c r="AW3781" s="13" t="s">
        <v>37</v>
      </c>
      <c r="AX3781" s="13" t="s">
        <v>73</v>
      </c>
      <c r="AY3781" s="229" t="s">
        <v>238</v>
      </c>
    </row>
    <row r="3782" spans="2:51" s="13" customFormat="1" ht="13.5">
      <c r="B3782" s="218"/>
      <c r="C3782" s="219"/>
      <c r="D3782" s="208" t="s">
        <v>247</v>
      </c>
      <c r="E3782" s="230" t="s">
        <v>20</v>
      </c>
      <c r="F3782" s="231" t="s">
        <v>3436</v>
      </c>
      <c r="G3782" s="219"/>
      <c r="H3782" s="232">
        <v>3.69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51" s="13" customFormat="1" ht="13.5">
      <c r="B3783" s="218"/>
      <c r="C3783" s="219"/>
      <c r="D3783" s="208" t="s">
        <v>247</v>
      </c>
      <c r="E3783" s="230" t="s">
        <v>20</v>
      </c>
      <c r="F3783" s="231" t="s">
        <v>3437</v>
      </c>
      <c r="G3783" s="219"/>
      <c r="H3783" s="232">
        <v>8.3699999999999992</v>
      </c>
      <c r="I3783" s="224"/>
      <c r="J3783" s="219"/>
      <c r="K3783" s="219"/>
      <c r="L3783" s="225"/>
      <c r="M3783" s="226"/>
      <c r="N3783" s="227"/>
      <c r="O3783" s="227"/>
      <c r="P3783" s="227"/>
      <c r="Q3783" s="227"/>
      <c r="R3783" s="227"/>
      <c r="S3783" s="227"/>
      <c r="T3783" s="228"/>
      <c r="AT3783" s="229" t="s">
        <v>247</v>
      </c>
      <c r="AU3783" s="229" t="s">
        <v>81</v>
      </c>
      <c r="AV3783" s="13" t="s">
        <v>81</v>
      </c>
      <c r="AW3783" s="13" t="s">
        <v>37</v>
      </c>
      <c r="AX3783" s="13" t="s">
        <v>73</v>
      </c>
      <c r="AY3783" s="229" t="s">
        <v>238</v>
      </c>
    </row>
    <row r="3784" spans="2:51" s="13" customFormat="1" ht="13.5">
      <c r="B3784" s="218"/>
      <c r="C3784" s="219"/>
      <c r="D3784" s="208" t="s">
        <v>247</v>
      </c>
      <c r="E3784" s="230" t="s">
        <v>20</v>
      </c>
      <c r="F3784" s="231" t="s">
        <v>2317</v>
      </c>
      <c r="G3784" s="219"/>
      <c r="H3784" s="232">
        <v>9.6300000000000008</v>
      </c>
      <c r="I3784" s="224"/>
      <c r="J3784" s="219"/>
      <c r="K3784" s="219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247</v>
      </c>
      <c r="AU3784" s="229" t="s">
        <v>81</v>
      </c>
      <c r="AV3784" s="13" t="s">
        <v>81</v>
      </c>
      <c r="AW3784" s="13" t="s">
        <v>37</v>
      </c>
      <c r="AX3784" s="13" t="s">
        <v>73</v>
      </c>
      <c r="AY3784" s="229" t="s">
        <v>238</v>
      </c>
    </row>
    <row r="3785" spans="2:51" s="13" customFormat="1" ht="13.5">
      <c r="B3785" s="218"/>
      <c r="C3785" s="219"/>
      <c r="D3785" s="208" t="s">
        <v>247</v>
      </c>
      <c r="E3785" s="230" t="s">
        <v>20</v>
      </c>
      <c r="F3785" s="231" t="s">
        <v>3438</v>
      </c>
      <c r="G3785" s="219"/>
      <c r="H3785" s="232">
        <v>7</v>
      </c>
      <c r="I3785" s="224"/>
      <c r="J3785" s="219"/>
      <c r="K3785" s="219"/>
      <c r="L3785" s="225"/>
      <c r="M3785" s="226"/>
      <c r="N3785" s="227"/>
      <c r="O3785" s="227"/>
      <c r="P3785" s="227"/>
      <c r="Q3785" s="227"/>
      <c r="R3785" s="227"/>
      <c r="S3785" s="227"/>
      <c r="T3785" s="228"/>
      <c r="AT3785" s="229" t="s">
        <v>247</v>
      </c>
      <c r="AU3785" s="229" t="s">
        <v>81</v>
      </c>
      <c r="AV3785" s="13" t="s">
        <v>81</v>
      </c>
      <c r="AW3785" s="13" t="s">
        <v>37</v>
      </c>
      <c r="AX3785" s="13" t="s">
        <v>73</v>
      </c>
      <c r="AY3785" s="229" t="s">
        <v>238</v>
      </c>
    </row>
    <row r="3786" spans="2:51" s="13" customFormat="1" ht="13.5">
      <c r="B3786" s="218"/>
      <c r="C3786" s="219"/>
      <c r="D3786" s="208" t="s">
        <v>247</v>
      </c>
      <c r="E3786" s="230" t="s">
        <v>20</v>
      </c>
      <c r="F3786" s="231" t="s">
        <v>3439</v>
      </c>
      <c r="G3786" s="219"/>
      <c r="H3786" s="232">
        <v>14.24</v>
      </c>
      <c r="I3786" s="224"/>
      <c r="J3786" s="219"/>
      <c r="K3786" s="219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247</v>
      </c>
      <c r="AU3786" s="229" t="s">
        <v>81</v>
      </c>
      <c r="AV3786" s="13" t="s">
        <v>81</v>
      </c>
      <c r="AW3786" s="13" t="s">
        <v>37</v>
      </c>
      <c r="AX3786" s="13" t="s">
        <v>73</v>
      </c>
      <c r="AY3786" s="229" t="s">
        <v>238</v>
      </c>
    </row>
    <row r="3787" spans="2:51" s="13" customFormat="1" ht="13.5">
      <c r="B3787" s="218"/>
      <c r="C3787" s="219"/>
      <c r="D3787" s="208" t="s">
        <v>247</v>
      </c>
      <c r="E3787" s="230" t="s">
        <v>20</v>
      </c>
      <c r="F3787" s="231" t="s">
        <v>3440</v>
      </c>
      <c r="G3787" s="219"/>
      <c r="H3787" s="232">
        <v>8.5399999999999991</v>
      </c>
      <c r="I3787" s="224"/>
      <c r="J3787" s="219"/>
      <c r="K3787" s="219"/>
      <c r="L3787" s="225"/>
      <c r="M3787" s="226"/>
      <c r="N3787" s="227"/>
      <c r="O3787" s="227"/>
      <c r="P3787" s="227"/>
      <c r="Q3787" s="227"/>
      <c r="R3787" s="227"/>
      <c r="S3787" s="227"/>
      <c r="T3787" s="228"/>
      <c r="AT3787" s="229" t="s">
        <v>247</v>
      </c>
      <c r="AU3787" s="229" t="s">
        <v>81</v>
      </c>
      <c r="AV3787" s="13" t="s">
        <v>81</v>
      </c>
      <c r="AW3787" s="13" t="s">
        <v>37</v>
      </c>
      <c r="AX3787" s="13" t="s">
        <v>73</v>
      </c>
      <c r="AY3787" s="229" t="s">
        <v>238</v>
      </c>
    </row>
    <row r="3788" spans="2:51" s="13" customFormat="1" ht="13.5">
      <c r="B3788" s="218"/>
      <c r="C3788" s="219"/>
      <c r="D3788" s="208" t="s">
        <v>247</v>
      </c>
      <c r="E3788" s="230" t="s">
        <v>20</v>
      </c>
      <c r="F3788" s="231" t="s">
        <v>3441</v>
      </c>
      <c r="G3788" s="219"/>
      <c r="H3788" s="232">
        <v>8.5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51" s="13" customFormat="1" ht="13.5">
      <c r="B3789" s="218"/>
      <c r="C3789" s="219"/>
      <c r="D3789" s="208" t="s">
        <v>247</v>
      </c>
      <c r="E3789" s="230" t="s">
        <v>20</v>
      </c>
      <c r="F3789" s="231" t="s">
        <v>2325</v>
      </c>
      <c r="G3789" s="219"/>
      <c r="H3789" s="232">
        <v>19.43</v>
      </c>
      <c r="I3789" s="224"/>
      <c r="J3789" s="219"/>
      <c r="K3789" s="219"/>
      <c r="L3789" s="225"/>
      <c r="M3789" s="226"/>
      <c r="N3789" s="227"/>
      <c r="O3789" s="227"/>
      <c r="P3789" s="227"/>
      <c r="Q3789" s="227"/>
      <c r="R3789" s="227"/>
      <c r="S3789" s="227"/>
      <c r="T3789" s="228"/>
      <c r="AT3789" s="229" t="s">
        <v>247</v>
      </c>
      <c r="AU3789" s="229" t="s">
        <v>81</v>
      </c>
      <c r="AV3789" s="13" t="s">
        <v>81</v>
      </c>
      <c r="AW3789" s="13" t="s">
        <v>37</v>
      </c>
      <c r="AX3789" s="13" t="s">
        <v>73</v>
      </c>
      <c r="AY3789" s="229" t="s">
        <v>238</v>
      </c>
    </row>
    <row r="3790" spans="2:51" s="13" customFormat="1" ht="13.5">
      <c r="B3790" s="218"/>
      <c r="C3790" s="219"/>
      <c r="D3790" s="208" t="s">
        <v>247</v>
      </c>
      <c r="E3790" s="230" t="s">
        <v>20</v>
      </c>
      <c r="F3790" s="231" t="s">
        <v>3442</v>
      </c>
      <c r="G3790" s="219"/>
      <c r="H3790" s="232">
        <v>14.89</v>
      </c>
      <c r="I3790" s="224"/>
      <c r="J3790" s="219"/>
      <c r="K3790" s="219"/>
      <c r="L3790" s="225"/>
      <c r="M3790" s="226"/>
      <c r="N3790" s="227"/>
      <c r="O3790" s="227"/>
      <c r="P3790" s="227"/>
      <c r="Q3790" s="227"/>
      <c r="R3790" s="227"/>
      <c r="S3790" s="227"/>
      <c r="T3790" s="228"/>
      <c r="AT3790" s="229" t="s">
        <v>247</v>
      </c>
      <c r="AU3790" s="229" t="s">
        <v>81</v>
      </c>
      <c r="AV3790" s="13" t="s">
        <v>81</v>
      </c>
      <c r="AW3790" s="13" t="s">
        <v>37</v>
      </c>
      <c r="AX3790" s="13" t="s">
        <v>73</v>
      </c>
      <c r="AY3790" s="229" t="s">
        <v>238</v>
      </c>
    </row>
    <row r="3791" spans="2:51" s="13" customFormat="1" ht="13.5">
      <c r="B3791" s="218"/>
      <c r="C3791" s="219"/>
      <c r="D3791" s="208" t="s">
        <v>247</v>
      </c>
      <c r="E3791" s="230" t="s">
        <v>20</v>
      </c>
      <c r="F3791" s="231" t="s">
        <v>2327</v>
      </c>
      <c r="G3791" s="219"/>
      <c r="H3791" s="232">
        <v>7.22</v>
      </c>
      <c r="I3791" s="224"/>
      <c r="J3791" s="219"/>
      <c r="K3791" s="219"/>
      <c r="L3791" s="225"/>
      <c r="M3791" s="226"/>
      <c r="N3791" s="227"/>
      <c r="O3791" s="227"/>
      <c r="P3791" s="227"/>
      <c r="Q3791" s="227"/>
      <c r="R3791" s="227"/>
      <c r="S3791" s="227"/>
      <c r="T3791" s="228"/>
      <c r="AT3791" s="229" t="s">
        <v>247</v>
      </c>
      <c r="AU3791" s="229" t="s">
        <v>81</v>
      </c>
      <c r="AV3791" s="13" t="s">
        <v>81</v>
      </c>
      <c r="AW3791" s="13" t="s">
        <v>37</v>
      </c>
      <c r="AX3791" s="13" t="s">
        <v>73</v>
      </c>
      <c r="AY3791" s="229" t="s">
        <v>238</v>
      </c>
    </row>
    <row r="3792" spans="2:51" s="13" customFormat="1" ht="13.5">
      <c r="B3792" s="218"/>
      <c r="C3792" s="219"/>
      <c r="D3792" s="220" t="s">
        <v>247</v>
      </c>
      <c r="E3792" s="219"/>
      <c r="F3792" s="222" t="s">
        <v>3443</v>
      </c>
      <c r="G3792" s="219"/>
      <c r="H3792" s="223">
        <v>398.57</v>
      </c>
      <c r="I3792" s="224"/>
      <c r="J3792" s="219"/>
      <c r="K3792" s="219"/>
      <c r="L3792" s="225"/>
      <c r="M3792" s="226"/>
      <c r="N3792" s="227"/>
      <c r="O3792" s="227"/>
      <c r="P3792" s="227"/>
      <c r="Q3792" s="227"/>
      <c r="R3792" s="227"/>
      <c r="S3792" s="227"/>
      <c r="T3792" s="228"/>
      <c r="AT3792" s="229" t="s">
        <v>247</v>
      </c>
      <c r="AU3792" s="229" t="s">
        <v>81</v>
      </c>
      <c r="AV3792" s="13" t="s">
        <v>81</v>
      </c>
      <c r="AW3792" s="13" t="s">
        <v>4</v>
      </c>
      <c r="AX3792" s="13" t="s">
        <v>22</v>
      </c>
      <c r="AY3792" s="229" t="s">
        <v>238</v>
      </c>
    </row>
    <row r="3793" spans="2:65" s="1" customFormat="1" ht="31.5" customHeight="1">
      <c r="B3793" s="35"/>
      <c r="C3793" s="233" t="s">
        <v>3444</v>
      </c>
      <c r="D3793" s="233" t="s">
        <v>478</v>
      </c>
      <c r="E3793" s="234" t="s">
        <v>3445</v>
      </c>
      <c r="F3793" s="235" t="s">
        <v>3446</v>
      </c>
      <c r="G3793" s="236" t="s">
        <v>375</v>
      </c>
      <c r="H3793" s="237">
        <v>164.46199999999999</v>
      </c>
      <c r="I3793" s="238"/>
      <c r="J3793" s="239">
        <f>ROUND(I3793*H3793,2)</f>
        <v>0</v>
      </c>
      <c r="K3793" s="235" t="s">
        <v>20</v>
      </c>
      <c r="L3793" s="240"/>
      <c r="M3793" s="241" t="s">
        <v>20</v>
      </c>
      <c r="N3793" s="242" t="s">
        <v>44</v>
      </c>
      <c r="O3793" s="36"/>
      <c r="P3793" s="203">
        <f>O3793*H3793</f>
        <v>0</v>
      </c>
      <c r="Q3793" s="203">
        <v>1.65E-3</v>
      </c>
      <c r="R3793" s="203">
        <f>Q3793*H3793</f>
        <v>0.2713623</v>
      </c>
      <c r="S3793" s="203">
        <v>0</v>
      </c>
      <c r="T3793" s="204">
        <f>S3793*H3793</f>
        <v>0</v>
      </c>
      <c r="AR3793" s="18" t="s">
        <v>500</v>
      </c>
      <c r="AT3793" s="18" t="s">
        <v>478</v>
      </c>
      <c r="AU3793" s="18" t="s">
        <v>81</v>
      </c>
      <c r="AY3793" s="18" t="s">
        <v>238</v>
      </c>
      <c r="BE3793" s="205">
        <f>IF(N3793="základní",J3793,0)</f>
        <v>0</v>
      </c>
      <c r="BF3793" s="205">
        <f>IF(N3793="snížená",J3793,0)</f>
        <v>0</v>
      </c>
      <c r="BG3793" s="205">
        <f>IF(N3793="zákl. přenesená",J3793,0)</f>
        <v>0</v>
      </c>
      <c r="BH3793" s="205">
        <f>IF(N3793="sníž. přenesená",J3793,0)</f>
        <v>0</v>
      </c>
      <c r="BI3793" s="205">
        <f>IF(N3793="nulová",J3793,0)</f>
        <v>0</v>
      </c>
      <c r="BJ3793" s="18" t="s">
        <v>22</v>
      </c>
      <c r="BK3793" s="205">
        <f>ROUND(I3793*H3793,2)</f>
        <v>0</v>
      </c>
      <c r="BL3793" s="18" t="s">
        <v>372</v>
      </c>
      <c r="BM3793" s="18" t="s">
        <v>3447</v>
      </c>
    </row>
    <row r="3794" spans="2:65" s="12" customFormat="1" ht="27">
      <c r="B3794" s="206"/>
      <c r="C3794" s="207"/>
      <c r="D3794" s="208" t="s">
        <v>247</v>
      </c>
      <c r="E3794" s="209" t="s">
        <v>20</v>
      </c>
      <c r="F3794" s="210" t="s">
        <v>3448</v>
      </c>
      <c r="G3794" s="207"/>
      <c r="H3794" s="211" t="s">
        <v>20</v>
      </c>
      <c r="I3794" s="212"/>
      <c r="J3794" s="207"/>
      <c r="K3794" s="207"/>
      <c r="L3794" s="213"/>
      <c r="M3794" s="214"/>
      <c r="N3794" s="215"/>
      <c r="O3794" s="215"/>
      <c r="P3794" s="215"/>
      <c r="Q3794" s="215"/>
      <c r="R3794" s="215"/>
      <c r="S3794" s="215"/>
      <c r="T3794" s="216"/>
      <c r="AT3794" s="217" t="s">
        <v>247</v>
      </c>
      <c r="AU3794" s="217" t="s">
        <v>81</v>
      </c>
      <c r="AV3794" s="12" t="s">
        <v>22</v>
      </c>
      <c r="AW3794" s="12" t="s">
        <v>37</v>
      </c>
      <c r="AX3794" s="12" t="s">
        <v>73</v>
      </c>
      <c r="AY3794" s="217" t="s">
        <v>238</v>
      </c>
    </row>
    <row r="3795" spans="2:65" s="12" customFormat="1" ht="13.5">
      <c r="B3795" s="206"/>
      <c r="C3795" s="207"/>
      <c r="D3795" s="208" t="s">
        <v>247</v>
      </c>
      <c r="E3795" s="209" t="s">
        <v>20</v>
      </c>
      <c r="F3795" s="210" t="s">
        <v>249</v>
      </c>
      <c r="G3795" s="207"/>
      <c r="H3795" s="211" t="s">
        <v>20</v>
      </c>
      <c r="I3795" s="212"/>
      <c r="J3795" s="207"/>
      <c r="K3795" s="207"/>
      <c r="L3795" s="213"/>
      <c r="M3795" s="214"/>
      <c r="N3795" s="215"/>
      <c r="O3795" s="215"/>
      <c r="P3795" s="215"/>
      <c r="Q3795" s="215"/>
      <c r="R3795" s="215"/>
      <c r="S3795" s="215"/>
      <c r="T3795" s="216"/>
      <c r="AT3795" s="217" t="s">
        <v>247</v>
      </c>
      <c r="AU3795" s="217" t="s">
        <v>81</v>
      </c>
      <c r="AV3795" s="12" t="s">
        <v>22</v>
      </c>
      <c r="AW3795" s="12" t="s">
        <v>37</v>
      </c>
      <c r="AX3795" s="12" t="s">
        <v>73</v>
      </c>
      <c r="AY3795" s="217" t="s">
        <v>238</v>
      </c>
    </row>
    <row r="3796" spans="2:65" s="12" customFormat="1" ht="13.5">
      <c r="B3796" s="206"/>
      <c r="C3796" s="207"/>
      <c r="D3796" s="208" t="s">
        <v>247</v>
      </c>
      <c r="E3796" s="209" t="s">
        <v>20</v>
      </c>
      <c r="F3796" s="210" t="s">
        <v>249</v>
      </c>
      <c r="G3796" s="207"/>
      <c r="H3796" s="211" t="s">
        <v>20</v>
      </c>
      <c r="I3796" s="212"/>
      <c r="J3796" s="207"/>
      <c r="K3796" s="207"/>
      <c r="L3796" s="213"/>
      <c r="M3796" s="214"/>
      <c r="N3796" s="215"/>
      <c r="O3796" s="215"/>
      <c r="P3796" s="215"/>
      <c r="Q3796" s="215"/>
      <c r="R3796" s="215"/>
      <c r="S3796" s="215"/>
      <c r="T3796" s="216"/>
      <c r="AT3796" s="217" t="s">
        <v>247</v>
      </c>
      <c r="AU3796" s="217" t="s">
        <v>81</v>
      </c>
      <c r="AV3796" s="12" t="s">
        <v>22</v>
      </c>
      <c r="AW3796" s="12" t="s">
        <v>37</v>
      </c>
      <c r="AX3796" s="12" t="s">
        <v>73</v>
      </c>
      <c r="AY3796" s="217" t="s">
        <v>238</v>
      </c>
    </row>
    <row r="3797" spans="2:65" s="12" customFormat="1" ht="13.5">
      <c r="B3797" s="206"/>
      <c r="C3797" s="207"/>
      <c r="D3797" s="208" t="s">
        <v>247</v>
      </c>
      <c r="E3797" s="209" t="s">
        <v>20</v>
      </c>
      <c r="F3797" s="210" t="s">
        <v>811</v>
      </c>
      <c r="G3797" s="207"/>
      <c r="H3797" s="211" t="s">
        <v>20</v>
      </c>
      <c r="I3797" s="212"/>
      <c r="J3797" s="207"/>
      <c r="K3797" s="207"/>
      <c r="L3797" s="213"/>
      <c r="M3797" s="214"/>
      <c r="N3797" s="215"/>
      <c r="O3797" s="215"/>
      <c r="P3797" s="215"/>
      <c r="Q3797" s="215"/>
      <c r="R3797" s="215"/>
      <c r="S3797" s="215"/>
      <c r="T3797" s="216"/>
      <c r="AT3797" s="217" t="s">
        <v>247</v>
      </c>
      <c r="AU3797" s="217" t="s">
        <v>81</v>
      </c>
      <c r="AV3797" s="12" t="s">
        <v>22</v>
      </c>
      <c r="AW3797" s="12" t="s">
        <v>37</v>
      </c>
      <c r="AX3797" s="12" t="s">
        <v>73</v>
      </c>
      <c r="AY3797" s="217" t="s">
        <v>238</v>
      </c>
    </row>
    <row r="3798" spans="2:65" s="13" customFormat="1" ht="13.5">
      <c r="B3798" s="218"/>
      <c r="C3798" s="219"/>
      <c r="D3798" s="208" t="s">
        <v>247</v>
      </c>
      <c r="E3798" s="230" t="s">
        <v>20</v>
      </c>
      <c r="F3798" s="231" t="s">
        <v>3449</v>
      </c>
      <c r="G3798" s="219"/>
      <c r="H3798" s="232">
        <v>29.38</v>
      </c>
      <c r="I3798" s="224"/>
      <c r="J3798" s="219"/>
      <c r="K3798" s="219"/>
      <c r="L3798" s="225"/>
      <c r="M3798" s="226"/>
      <c r="N3798" s="227"/>
      <c r="O3798" s="227"/>
      <c r="P3798" s="227"/>
      <c r="Q3798" s="227"/>
      <c r="R3798" s="227"/>
      <c r="S3798" s="227"/>
      <c r="T3798" s="228"/>
      <c r="AT3798" s="229" t="s">
        <v>247</v>
      </c>
      <c r="AU3798" s="229" t="s">
        <v>81</v>
      </c>
      <c r="AV3798" s="13" t="s">
        <v>81</v>
      </c>
      <c r="AW3798" s="13" t="s">
        <v>37</v>
      </c>
      <c r="AX3798" s="13" t="s">
        <v>73</v>
      </c>
      <c r="AY3798" s="229" t="s">
        <v>238</v>
      </c>
    </row>
    <row r="3799" spans="2:65" s="13" customFormat="1" ht="13.5">
      <c r="B3799" s="218"/>
      <c r="C3799" s="219"/>
      <c r="D3799" s="208" t="s">
        <v>247</v>
      </c>
      <c r="E3799" s="230" t="s">
        <v>20</v>
      </c>
      <c r="F3799" s="231" t="s">
        <v>3450</v>
      </c>
      <c r="G3799" s="219"/>
      <c r="H3799" s="232">
        <v>33.14</v>
      </c>
      <c r="I3799" s="224"/>
      <c r="J3799" s="219"/>
      <c r="K3799" s="219"/>
      <c r="L3799" s="225"/>
      <c r="M3799" s="226"/>
      <c r="N3799" s="227"/>
      <c r="O3799" s="227"/>
      <c r="P3799" s="227"/>
      <c r="Q3799" s="227"/>
      <c r="R3799" s="227"/>
      <c r="S3799" s="227"/>
      <c r="T3799" s="228"/>
      <c r="AT3799" s="229" t="s">
        <v>247</v>
      </c>
      <c r="AU3799" s="229" t="s">
        <v>81</v>
      </c>
      <c r="AV3799" s="13" t="s">
        <v>81</v>
      </c>
      <c r="AW3799" s="13" t="s">
        <v>37</v>
      </c>
      <c r="AX3799" s="13" t="s">
        <v>73</v>
      </c>
      <c r="AY3799" s="229" t="s">
        <v>238</v>
      </c>
    </row>
    <row r="3800" spans="2:65" s="13" customFormat="1" ht="13.5">
      <c r="B3800" s="218"/>
      <c r="C3800" s="219"/>
      <c r="D3800" s="208" t="s">
        <v>247</v>
      </c>
      <c r="E3800" s="230" t="s">
        <v>20</v>
      </c>
      <c r="F3800" s="231" t="s">
        <v>3451</v>
      </c>
      <c r="G3800" s="219"/>
      <c r="H3800" s="232">
        <v>47.57</v>
      </c>
      <c r="I3800" s="224"/>
      <c r="J3800" s="219"/>
      <c r="K3800" s="219"/>
      <c r="L3800" s="225"/>
      <c r="M3800" s="226"/>
      <c r="N3800" s="227"/>
      <c r="O3800" s="227"/>
      <c r="P3800" s="227"/>
      <c r="Q3800" s="227"/>
      <c r="R3800" s="227"/>
      <c r="S3800" s="227"/>
      <c r="T3800" s="228"/>
      <c r="AT3800" s="229" t="s">
        <v>247</v>
      </c>
      <c r="AU3800" s="229" t="s">
        <v>81</v>
      </c>
      <c r="AV3800" s="13" t="s">
        <v>81</v>
      </c>
      <c r="AW3800" s="13" t="s">
        <v>37</v>
      </c>
      <c r="AX3800" s="13" t="s">
        <v>73</v>
      </c>
      <c r="AY3800" s="229" t="s">
        <v>238</v>
      </c>
    </row>
    <row r="3801" spans="2:65" s="13" customFormat="1" ht="13.5">
      <c r="B3801" s="218"/>
      <c r="C3801" s="219"/>
      <c r="D3801" s="208" t="s">
        <v>247</v>
      </c>
      <c r="E3801" s="230" t="s">
        <v>20</v>
      </c>
      <c r="F3801" s="231" t="s">
        <v>3452</v>
      </c>
      <c r="G3801" s="219"/>
      <c r="H3801" s="232">
        <v>35.42</v>
      </c>
      <c r="I3801" s="224"/>
      <c r="J3801" s="219"/>
      <c r="K3801" s="219"/>
      <c r="L3801" s="225"/>
      <c r="M3801" s="226"/>
      <c r="N3801" s="227"/>
      <c r="O3801" s="227"/>
      <c r="P3801" s="227"/>
      <c r="Q3801" s="227"/>
      <c r="R3801" s="227"/>
      <c r="S3801" s="227"/>
      <c r="T3801" s="228"/>
      <c r="AT3801" s="229" t="s">
        <v>247</v>
      </c>
      <c r="AU3801" s="229" t="s">
        <v>81</v>
      </c>
      <c r="AV3801" s="13" t="s">
        <v>81</v>
      </c>
      <c r="AW3801" s="13" t="s">
        <v>37</v>
      </c>
      <c r="AX3801" s="13" t="s">
        <v>73</v>
      </c>
      <c r="AY3801" s="229" t="s">
        <v>238</v>
      </c>
    </row>
    <row r="3802" spans="2:65" s="13" customFormat="1" ht="13.5">
      <c r="B3802" s="218"/>
      <c r="C3802" s="219"/>
      <c r="D3802" s="208" t="s">
        <v>247</v>
      </c>
      <c r="E3802" s="230" t="s">
        <v>20</v>
      </c>
      <c r="F3802" s="231" t="s">
        <v>3436</v>
      </c>
      <c r="G3802" s="219"/>
      <c r="H3802" s="232">
        <v>3.69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37</v>
      </c>
      <c r="AX3802" s="13" t="s">
        <v>73</v>
      </c>
      <c r="AY3802" s="229" t="s">
        <v>238</v>
      </c>
    </row>
    <row r="3803" spans="2:65" s="13" customFormat="1" ht="13.5">
      <c r="B3803" s="218"/>
      <c r="C3803" s="219"/>
      <c r="D3803" s="208" t="s">
        <v>247</v>
      </c>
      <c r="E3803" s="230" t="s">
        <v>20</v>
      </c>
      <c r="F3803" s="231" t="s">
        <v>3453</v>
      </c>
      <c r="G3803" s="219"/>
      <c r="H3803" s="232">
        <v>7.43</v>
      </c>
      <c r="I3803" s="224"/>
      <c r="J3803" s="219"/>
      <c r="K3803" s="219"/>
      <c r="L3803" s="225"/>
      <c r="M3803" s="226"/>
      <c r="N3803" s="227"/>
      <c r="O3803" s="227"/>
      <c r="P3803" s="227"/>
      <c r="Q3803" s="227"/>
      <c r="R3803" s="227"/>
      <c r="S3803" s="227"/>
      <c r="T3803" s="228"/>
      <c r="AT3803" s="229" t="s">
        <v>247</v>
      </c>
      <c r="AU3803" s="229" t="s">
        <v>81</v>
      </c>
      <c r="AV3803" s="13" t="s">
        <v>81</v>
      </c>
      <c r="AW3803" s="13" t="s">
        <v>37</v>
      </c>
      <c r="AX3803" s="13" t="s">
        <v>73</v>
      </c>
      <c r="AY3803" s="229" t="s">
        <v>238</v>
      </c>
    </row>
    <row r="3804" spans="2:65" s="13" customFormat="1" ht="13.5">
      <c r="B3804" s="218"/>
      <c r="C3804" s="219"/>
      <c r="D3804" s="220" t="s">
        <v>247</v>
      </c>
      <c r="E3804" s="219"/>
      <c r="F3804" s="222" t="s">
        <v>3454</v>
      </c>
      <c r="G3804" s="219"/>
      <c r="H3804" s="223">
        <v>164.46199999999999</v>
      </c>
      <c r="I3804" s="224"/>
      <c r="J3804" s="219"/>
      <c r="K3804" s="219"/>
      <c r="L3804" s="225"/>
      <c r="M3804" s="226"/>
      <c r="N3804" s="227"/>
      <c r="O3804" s="227"/>
      <c r="P3804" s="227"/>
      <c r="Q3804" s="227"/>
      <c r="R3804" s="227"/>
      <c r="S3804" s="227"/>
      <c r="T3804" s="228"/>
      <c r="AT3804" s="229" t="s">
        <v>247</v>
      </c>
      <c r="AU3804" s="229" t="s">
        <v>81</v>
      </c>
      <c r="AV3804" s="13" t="s">
        <v>81</v>
      </c>
      <c r="AW3804" s="13" t="s">
        <v>4</v>
      </c>
      <c r="AX3804" s="13" t="s">
        <v>22</v>
      </c>
      <c r="AY3804" s="229" t="s">
        <v>238</v>
      </c>
    </row>
    <row r="3805" spans="2:65" s="1" customFormat="1" ht="31.5" customHeight="1">
      <c r="B3805" s="35"/>
      <c r="C3805" s="233" t="s">
        <v>3455</v>
      </c>
      <c r="D3805" s="233" t="s">
        <v>478</v>
      </c>
      <c r="E3805" s="234" t="s">
        <v>3456</v>
      </c>
      <c r="F3805" s="235" t="s">
        <v>3457</v>
      </c>
      <c r="G3805" s="236" t="s">
        <v>375</v>
      </c>
      <c r="H3805" s="237">
        <v>123.953</v>
      </c>
      <c r="I3805" s="238"/>
      <c r="J3805" s="239">
        <f>ROUND(I3805*H3805,2)</f>
        <v>0</v>
      </c>
      <c r="K3805" s="235" t="s">
        <v>20</v>
      </c>
      <c r="L3805" s="240"/>
      <c r="M3805" s="241" t="s">
        <v>20</v>
      </c>
      <c r="N3805" s="242" t="s">
        <v>44</v>
      </c>
      <c r="O3805" s="36"/>
      <c r="P3805" s="203">
        <f>O3805*H3805</f>
        <v>0</v>
      </c>
      <c r="Q3805" s="203">
        <v>1.32E-3</v>
      </c>
      <c r="R3805" s="203">
        <f>Q3805*H3805</f>
        <v>0.16361796000000001</v>
      </c>
      <c r="S3805" s="203">
        <v>0</v>
      </c>
      <c r="T3805" s="204">
        <f>S3805*H3805</f>
        <v>0</v>
      </c>
      <c r="AR3805" s="18" t="s">
        <v>500</v>
      </c>
      <c r="AT3805" s="18" t="s">
        <v>478</v>
      </c>
      <c r="AU3805" s="18" t="s">
        <v>81</v>
      </c>
      <c r="AY3805" s="18" t="s">
        <v>238</v>
      </c>
      <c r="BE3805" s="205">
        <f>IF(N3805="základní",J3805,0)</f>
        <v>0</v>
      </c>
      <c r="BF3805" s="205">
        <f>IF(N3805="snížená",J3805,0)</f>
        <v>0</v>
      </c>
      <c r="BG3805" s="205">
        <f>IF(N3805="zákl. přenesená",J3805,0)</f>
        <v>0</v>
      </c>
      <c r="BH3805" s="205">
        <f>IF(N3805="sníž. přenesená",J3805,0)</f>
        <v>0</v>
      </c>
      <c r="BI3805" s="205">
        <f>IF(N3805="nulová",J3805,0)</f>
        <v>0</v>
      </c>
      <c r="BJ3805" s="18" t="s">
        <v>22</v>
      </c>
      <c r="BK3805" s="205">
        <f>ROUND(I3805*H3805,2)</f>
        <v>0</v>
      </c>
      <c r="BL3805" s="18" t="s">
        <v>372</v>
      </c>
      <c r="BM3805" s="18" t="s">
        <v>3458</v>
      </c>
    </row>
    <row r="3806" spans="2:65" s="12" customFormat="1" ht="27">
      <c r="B3806" s="206"/>
      <c r="C3806" s="207"/>
      <c r="D3806" s="208" t="s">
        <v>247</v>
      </c>
      <c r="E3806" s="209" t="s">
        <v>20</v>
      </c>
      <c r="F3806" s="210" t="s">
        <v>3417</v>
      </c>
      <c r="G3806" s="207"/>
      <c r="H3806" s="211" t="s">
        <v>20</v>
      </c>
      <c r="I3806" s="212"/>
      <c r="J3806" s="207"/>
      <c r="K3806" s="207"/>
      <c r="L3806" s="213"/>
      <c r="M3806" s="214"/>
      <c r="N3806" s="215"/>
      <c r="O3806" s="215"/>
      <c r="P3806" s="215"/>
      <c r="Q3806" s="215"/>
      <c r="R3806" s="215"/>
      <c r="S3806" s="215"/>
      <c r="T3806" s="216"/>
      <c r="AT3806" s="217" t="s">
        <v>247</v>
      </c>
      <c r="AU3806" s="217" t="s">
        <v>81</v>
      </c>
      <c r="AV3806" s="12" t="s">
        <v>22</v>
      </c>
      <c r="AW3806" s="12" t="s">
        <v>37</v>
      </c>
      <c r="AX3806" s="12" t="s">
        <v>73</v>
      </c>
      <c r="AY3806" s="217" t="s">
        <v>238</v>
      </c>
    </row>
    <row r="3807" spans="2:65" s="12" customFormat="1" ht="13.5">
      <c r="B3807" s="206"/>
      <c r="C3807" s="207"/>
      <c r="D3807" s="208" t="s">
        <v>247</v>
      </c>
      <c r="E3807" s="209" t="s">
        <v>20</v>
      </c>
      <c r="F3807" s="210" t="s">
        <v>249</v>
      </c>
      <c r="G3807" s="207"/>
      <c r="H3807" s="211" t="s">
        <v>20</v>
      </c>
      <c r="I3807" s="212"/>
      <c r="J3807" s="207"/>
      <c r="K3807" s="207"/>
      <c r="L3807" s="213"/>
      <c r="M3807" s="214"/>
      <c r="N3807" s="215"/>
      <c r="O3807" s="215"/>
      <c r="P3807" s="215"/>
      <c r="Q3807" s="215"/>
      <c r="R3807" s="215"/>
      <c r="S3807" s="215"/>
      <c r="T3807" s="216"/>
      <c r="AT3807" s="217" t="s">
        <v>247</v>
      </c>
      <c r="AU3807" s="217" t="s">
        <v>81</v>
      </c>
      <c r="AV3807" s="12" t="s">
        <v>22</v>
      </c>
      <c r="AW3807" s="12" t="s">
        <v>37</v>
      </c>
      <c r="AX3807" s="12" t="s">
        <v>73</v>
      </c>
      <c r="AY3807" s="217" t="s">
        <v>238</v>
      </c>
    </row>
    <row r="3808" spans="2:65" s="12" customFormat="1" ht="13.5">
      <c r="B3808" s="206"/>
      <c r="C3808" s="207"/>
      <c r="D3808" s="208" t="s">
        <v>247</v>
      </c>
      <c r="E3808" s="209" t="s">
        <v>20</v>
      </c>
      <c r="F3808" s="210" t="s">
        <v>249</v>
      </c>
      <c r="G3808" s="207"/>
      <c r="H3808" s="211" t="s">
        <v>20</v>
      </c>
      <c r="I3808" s="212"/>
      <c r="J3808" s="207"/>
      <c r="K3808" s="207"/>
      <c r="L3808" s="213"/>
      <c r="M3808" s="214"/>
      <c r="N3808" s="215"/>
      <c r="O3808" s="215"/>
      <c r="P3808" s="215"/>
      <c r="Q3808" s="215"/>
      <c r="R3808" s="215"/>
      <c r="S3808" s="215"/>
      <c r="T3808" s="216"/>
      <c r="AT3808" s="217" t="s">
        <v>247</v>
      </c>
      <c r="AU3808" s="217" t="s">
        <v>81</v>
      </c>
      <c r="AV3808" s="12" t="s">
        <v>22</v>
      </c>
      <c r="AW3808" s="12" t="s">
        <v>37</v>
      </c>
      <c r="AX3808" s="12" t="s">
        <v>73</v>
      </c>
      <c r="AY3808" s="217" t="s">
        <v>238</v>
      </c>
    </row>
    <row r="3809" spans="2:65" s="12" customFormat="1" ht="13.5">
      <c r="B3809" s="206"/>
      <c r="C3809" s="207"/>
      <c r="D3809" s="208" t="s">
        <v>247</v>
      </c>
      <c r="E3809" s="209" t="s">
        <v>20</v>
      </c>
      <c r="F3809" s="210" t="s">
        <v>692</v>
      </c>
      <c r="G3809" s="207"/>
      <c r="H3809" s="211" t="s">
        <v>20</v>
      </c>
      <c r="I3809" s="212"/>
      <c r="J3809" s="207"/>
      <c r="K3809" s="207"/>
      <c r="L3809" s="213"/>
      <c r="M3809" s="214"/>
      <c r="N3809" s="215"/>
      <c r="O3809" s="215"/>
      <c r="P3809" s="215"/>
      <c r="Q3809" s="215"/>
      <c r="R3809" s="215"/>
      <c r="S3809" s="215"/>
      <c r="T3809" s="216"/>
      <c r="AT3809" s="217" t="s">
        <v>247</v>
      </c>
      <c r="AU3809" s="217" t="s">
        <v>81</v>
      </c>
      <c r="AV3809" s="12" t="s">
        <v>22</v>
      </c>
      <c r="AW3809" s="12" t="s">
        <v>37</v>
      </c>
      <c r="AX3809" s="12" t="s">
        <v>73</v>
      </c>
      <c r="AY3809" s="217" t="s">
        <v>238</v>
      </c>
    </row>
    <row r="3810" spans="2:65" s="13" customFormat="1" ht="13.5">
      <c r="B3810" s="218"/>
      <c r="C3810" s="219"/>
      <c r="D3810" s="208" t="s">
        <v>247</v>
      </c>
      <c r="E3810" s="230" t="s">
        <v>20</v>
      </c>
      <c r="F3810" s="231" t="s">
        <v>2199</v>
      </c>
      <c r="G3810" s="219"/>
      <c r="H3810" s="232">
        <v>12.81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65" s="13" customFormat="1" ht="13.5">
      <c r="B3811" s="218"/>
      <c r="C3811" s="219"/>
      <c r="D3811" s="208" t="s">
        <v>247</v>
      </c>
      <c r="E3811" s="230" t="s">
        <v>20</v>
      </c>
      <c r="F3811" s="231" t="s">
        <v>2200</v>
      </c>
      <c r="G3811" s="219"/>
      <c r="H3811" s="232">
        <v>9.9499999999999993</v>
      </c>
      <c r="I3811" s="224"/>
      <c r="J3811" s="219"/>
      <c r="K3811" s="219"/>
      <c r="L3811" s="225"/>
      <c r="M3811" s="226"/>
      <c r="N3811" s="227"/>
      <c r="O3811" s="227"/>
      <c r="P3811" s="227"/>
      <c r="Q3811" s="227"/>
      <c r="R3811" s="227"/>
      <c r="S3811" s="227"/>
      <c r="T3811" s="228"/>
      <c r="AT3811" s="229" t="s">
        <v>247</v>
      </c>
      <c r="AU3811" s="229" t="s">
        <v>81</v>
      </c>
      <c r="AV3811" s="13" t="s">
        <v>81</v>
      </c>
      <c r="AW3811" s="13" t="s">
        <v>37</v>
      </c>
      <c r="AX3811" s="13" t="s">
        <v>73</v>
      </c>
      <c r="AY3811" s="229" t="s">
        <v>238</v>
      </c>
    </row>
    <row r="3812" spans="2:65" s="13" customFormat="1" ht="13.5">
      <c r="B3812" s="218"/>
      <c r="C3812" s="219"/>
      <c r="D3812" s="208" t="s">
        <v>247</v>
      </c>
      <c r="E3812" s="230" t="s">
        <v>20</v>
      </c>
      <c r="F3812" s="231" t="s">
        <v>3459</v>
      </c>
      <c r="G3812" s="219"/>
      <c r="H3812" s="232">
        <v>9.9499999999999993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65" s="12" customFormat="1" ht="13.5">
      <c r="B3813" s="206"/>
      <c r="C3813" s="207"/>
      <c r="D3813" s="208" t="s">
        <v>247</v>
      </c>
      <c r="E3813" s="209" t="s">
        <v>20</v>
      </c>
      <c r="F3813" s="210" t="s">
        <v>811</v>
      </c>
      <c r="G3813" s="207"/>
      <c r="H3813" s="211" t="s">
        <v>20</v>
      </c>
      <c r="I3813" s="212"/>
      <c r="J3813" s="207"/>
      <c r="K3813" s="207"/>
      <c r="L3813" s="213"/>
      <c r="M3813" s="214"/>
      <c r="N3813" s="215"/>
      <c r="O3813" s="215"/>
      <c r="P3813" s="215"/>
      <c r="Q3813" s="215"/>
      <c r="R3813" s="215"/>
      <c r="S3813" s="215"/>
      <c r="T3813" s="216"/>
      <c r="AT3813" s="217" t="s">
        <v>247</v>
      </c>
      <c r="AU3813" s="217" t="s">
        <v>81</v>
      </c>
      <c r="AV3813" s="12" t="s">
        <v>22</v>
      </c>
      <c r="AW3813" s="12" t="s">
        <v>37</v>
      </c>
      <c r="AX3813" s="12" t="s">
        <v>73</v>
      </c>
      <c r="AY3813" s="217" t="s">
        <v>238</v>
      </c>
    </row>
    <row r="3814" spans="2:65" s="13" customFormat="1" ht="13.5">
      <c r="B3814" s="218"/>
      <c r="C3814" s="219"/>
      <c r="D3814" s="208" t="s">
        <v>247</v>
      </c>
      <c r="E3814" s="230" t="s">
        <v>20</v>
      </c>
      <c r="F3814" s="231" t="s">
        <v>3460</v>
      </c>
      <c r="G3814" s="219"/>
      <c r="H3814" s="232">
        <v>6.89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65" s="13" customFormat="1" ht="13.5">
      <c r="B3815" s="218"/>
      <c r="C3815" s="219"/>
      <c r="D3815" s="208" t="s">
        <v>247</v>
      </c>
      <c r="E3815" s="230" t="s">
        <v>20</v>
      </c>
      <c r="F3815" s="231" t="s">
        <v>2255</v>
      </c>
      <c r="G3815" s="219"/>
      <c r="H3815" s="232">
        <v>16.78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65" s="13" customFormat="1" ht="13.5">
      <c r="B3816" s="218"/>
      <c r="C3816" s="219"/>
      <c r="D3816" s="208" t="s">
        <v>247</v>
      </c>
      <c r="E3816" s="230" t="s">
        <v>20</v>
      </c>
      <c r="F3816" s="231" t="s">
        <v>2258</v>
      </c>
      <c r="G3816" s="219"/>
      <c r="H3816" s="232">
        <v>29.17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65" s="13" customFormat="1" ht="13.5">
      <c r="B3817" s="218"/>
      <c r="C3817" s="219"/>
      <c r="D3817" s="208" t="s">
        <v>247</v>
      </c>
      <c r="E3817" s="230" t="s">
        <v>20</v>
      </c>
      <c r="F3817" s="231" t="s">
        <v>2259</v>
      </c>
      <c r="G3817" s="219"/>
      <c r="H3817" s="232">
        <v>16.98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37</v>
      </c>
      <c r="AX3817" s="13" t="s">
        <v>73</v>
      </c>
      <c r="AY3817" s="229" t="s">
        <v>238</v>
      </c>
    </row>
    <row r="3818" spans="2:65" s="13" customFormat="1" ht="13.5">
      <c r="B3818" s="218"/>
      <c r="C3818" s="219"/>
      <c r="D3818" s="208" t="s">
        <v>247</v>
      </c>
      <c r="E3818" s="230" t="s">
        <v>20</v>
      </c>
      <c r="F3818" s="231" t="s">
        <v>2260</v>
      </c>
      <c r="G3818" s="219"/>
      <c r="H3818" s="232">
        <v>15.52</v>
      </c>
      <c r="I3818" s="224"/>
      <c r="J3818" s="219"/>
      <c r="K3818" s="219"/>
      <c r="L3818" s="225"/>
      <c r="M3818" s="226"/>
      <c r="N3818" s="227"/>
      <c r="O3818" s="227"/>
      <c r="P3818" s="227"/>
      <c r="Q3818" s="227"/>
      <c r="R3818" s="227"/>
      <c r="S3818" s="227"/>
      <c r="T3818" s="228"/>
      <c r="AT3818" s="229" t="s">
        <v>247</v>
      </c>
      <c r="AU3818" s="229" t="s">
        <v>81</v>
      </c>
      <c r="AV3818" s="13" t="s">
        <v>81</v>
      </c>
      <c r="AW3818" s="13" t="s">
        <v>37</v>
      </c>
      <c r="AX3818" s="13" t="s">
        <v>73</v>
      </c>
      <c r="AY3818" s="229" t="s">
        <v>238</v>
      </c>
    </row>
    <row r="3819" spans="2:65" s="13" customFormat="1" ht="13.5">
      <c r="B3819" s="218"/>
      <c r="C3819" s="219"/>
      <c r="D3819" s="220" t="s">
        <v>247</v>
      </c>
      <c r="E3819" s="219"/>
      <c r="F3819" s="222" t="s">
        <v>3461</v>
      </c>
      <c r="G3819" s="219"/>
      <c r="H3819" s="223">
        <v>123.953</v>
      </c>
      <c r="I3819" s="224"/>
      <c r="J3819" s="219"/>
      <c r="K3819" s="219"/>
      <c r="L3819" s="225"/>
      <c r="M3819" s="226"/>
      <c r="N3819" s="227"/>
      <c r="O3819" s="227"/>
      <c r="P3819" s="227"/>
      <c r="Q3819" s="227"/>
      <c r="R3819" s="227"/>
      <c r="S3819" s="227"/>
      <c r="T3819" s="228"/>
      <c r="AT3819" s="229" t="s">
        <v>247</v>
      </c>
      <c r="AU3819" s="229" t="s">
        <v>81</v>
      </c>
      <c r="AV3819" s="13" t="s">
        <v>81</v>
      </c>
      <c r="AW3819" s="13" t="s">
        <v>4</v>
      </c>
      <c r="AX3819" s="13" t="s">
        <v>22</v>
      </c>
      <c r="AY3819" s="229" t="s">
        <v>238</v>
      </c>
    </row>
    <row r="3820" spans="2:65" s="1" customFormat="1" ht="31.5" customHeight="1">
      <c r="B3820" s="35"/>
      <c r="C3820" s="194" t="s">
        <v>3462</v>
      </c>
      <c r="D3820" s="194" t="s">
        <v>240</v>
      </c>
      <c r="E3820" s="195" t="s">
        <v>3463</v>
      </c>
      <c r="F3820" s="196" t="s">
        <v>3464</v>
      </c>
      <c r="G3820" s="197" t="s">
        <v>375</v>
      </c>
      <c r="H3820" s="198">
        <v>163.15</v>
      </c>
      <c r="I3820" s="199"/>
      <c r="J3820" s="200">
        <f>ROUND(I3820*H3820,2)</f>
        <v>0</v>
      </c>
      <c r="K3820" s="196" t="s">
        <v>244</v>
      </c>
      <c r="L3820" s="55"/>
      <c r="M3820" s="201" t="s">
        <v>20</v>
      </c>
      <c r="N3820" s="202" t="s">
        <v>44</v>
      </c>
      <c r="O3820" s="36"/>
      <c r="P3820" s="203">
        <f>O3820*H3820</f>
        <v>0</v>
      </c>
      <c r="Q3820" s="203">
        <v>1.17E-3</v>
      </c>
      <c r="R3820" s="203">
        <f>Q3820*H3820</f>
        <v>0.19088550000000001</v>
      </c>
      <c r="S3820" s="203">
        <v>0</v>
      </c>
      <c r="T3820" s="204">
        <f>S3820*H3820</f>
        <v>0</v>
      </c>
      <c r="AR3820" s="18" t="s">
        <v>372</v>
      </c>
      <c r="AT3820" s="18" t="s">
        <v>240</v>
      </c>
      <c r="AU3820" s="18" t="s">
        <v>81</v>
      </c>
      <c r="AY3820" s="18" t="s">
        <v>238</v>
      </c>
      <c r="BE3820" s="205">
        <f>IF(N3820="základní",J3820,0)</f>
        <v>0</v>
      </c>
      <c r="BF3820" s="205">
        <f>IF(N3820="snížená",J3820,0)</f>
        <v>0</v>
      </c>
      <c r="BG3820" s="205">
        <f>IF(N3820="zákl. přenesená",J3820,0)</f>
        <v>0</v>
      </c>
      <c r="BH3820" s="205">
        <f>IF(N3820="sníž. přenesená",J3820,0)</f>
        <v>0</v>
      </c>
      <c r="BI3820" s="205">
        <f>IF(N3820="nulová",J3820,0)</f>
        <v>0</v>
      </c>
      <c r="BJ3820" s="18" t="s">
        <v>22</v>
      </c>
      <c r="BK3820" s="205">
        <f>ROUND(I3820*H3820,2)</f>
        <v>0</v>
      </c>
      <c r="BL3820" s="18" t="s">
        <v>372</v>
      </c>
      <c r="BM3820" s="18" t="s">
        <v>3465</v>
      </c>
    </row>
    <row r="3821" spans="2:65" s="1" customFormat="1" ht="31.5" customHeight="1">
      <c r="B3821" s="35"/>
      <c r="C3821" s="233" t="s">
        <v>3466</v>
      </c>
      <c r="D3821" s="233" t="s">
        <v>478</v>
      </c>
      <c r="E3821" s="234" t="s">
        <v>3467</v>
      </c>
      <c r="F3821" s="235" t="s">
        <v>3468</v>
      </c>
      <c r="G3821" s="236" t="s">
        <v>375</v>
      </c>
      <c r="H3821" s="237">
        <v>171.30799999999999</v>
      </c>
      <c r="I3821" s="238"/>
      <c r="J3821" s="239">
        <f>ROUND(I3821*H3821,2)</f>
        <v>0</v>
      </c>
      <c r="K3821" s="235" t="s">
        <v>20</v>
      </c>
      <c r="L3821" s="240"/>
      <c r="M3821" s="241" t="s">
        <v>20</v>
      </c>
      <c r="N3821" s="242" t="s">
        <v>44</v>
      </c>
      <c r="O3821" s="36"/>
      <c r="P3821" s="203">
        <f>O3821*H3821</f>
        <v>0</v>
      </c>
      <c r="Q3821" s="203">
        <v>1.65E-3</v>
      </c>
      <c r="R3821" s="203">
        <f>Q3821*H3821</f>
        <v>0.28265819999999997</v>
      </c>
      <c r="S3821" s="203">
        <v>0</v>
      </c>
      <c r="T3821" s="204">
        <f>S3821*H3821</f>
        <v>0</v>
      </c>
      <c r="AR3821" s="18" t="s">
        <v>500</v>
      </c>
      <c r="AT3821" s="18" t="s">
        <v>478</v>
      </c>
      <c r="AU3821" s="18" t="s">
        <v>81</v>
      </c>
      <c r="AY3821" s="18" t="s">
        <v>238</v>
      </c>
      <c r="BE3821" s="205">
        <f>IF(N3821="základní",J3821,0)</f>
        <v>0</v>
      </c>
      <c r="BF3821" s="205">
        <f>IF(N3821="snížená",J3821,0)</f>
        <v>0</v>
      </c>
      <c r="BG3821" s="205">
        <f>IF(N3821="zákl. přenesená",J3821,0)</f>
        <v>0</v>
      </c>
      <c r="BH3821" s="205">
        <f>IF(N3821="sníž. přenesená",J3821,0)</f>
        <v>0</v>
      </c>
      <c r="BI3821" s="205">
        <f>IF(N3821="nulová",J3821,0)</f>
        <v>0</v>
      </c>
      <c r="BJ3821" s="18" t="s">
        <v>22</v>
      </c>
      <c r="BK3821" s="205">
        <f>ROUND(I3821*H3821,2)</f>
        <v>0</v>
      </c>
      <c r="BL3821" s="18" t="s">
        <v>372</v>
      </c>
      <c r="BM3821" s="18" t="s">
        <v>3469</v>
      </c>
    </row>
    <row r="3822" spans="2:65" s="12" customFormat="1" ht="27">
      <c r="B3822" s="206"/>
      <c r="C3822" s="207"/>
      <c r="D3822" s="208" t="s">
        <v>247</v>
      </c>
      <c r="E3822" s="209" t="s">
        <v>20</v>
      </c>
      <c r="F3822" s="210" t="s">
        <v>3470</v>
      </c>
      <c r="G3822" s="207"/>
      <c r="H3822" s="211" t="s">
        <v>20</v>
      </c>
      <c r="I3822" s="212"/>
      <c r="J3822" s="207"/>
      <c r="K3822" s="207"/>
      <c r="L3822" s="213"/>
      <c r="M3822" s="214"/>
      <c r="N3822" s="215"/>
      <c r="O3822" s="215"/>
      <c r="P3822" s="215"/>
      <c r="Q3822" s="215"/>
      <c r="R3822" s="215"/>
      <c r="S3822" s="215"/>
      <c r="T3822" s="216"/>
      <c r="AT3822" s="217" t="s">
        <v>247</v>
      </c>
      <c r="AU3822" s="217" t="s">
        <v>81</v>
      </c>
      <c r="AV3822" s="12" t="s">
        <v>22</v>
      </c>
      <c r="AW3822" s="12" t="s">
        <v>37</v>
      </c>
      <c r="AX3822" s="12" t="s">
        <v>73</v>
      </c>
      <c r="AY3822" s="217" t="s">
        <v>238</v>
      </c>
    </row>
    <row r="3823" spans="2:65" s="12" customFormat="1" ht="13.5">
      <c r="B3823" s="206"/>
      <c r="C3823" s="207"/>
      <c r="D3823" s="208" t="s">
        <v>247</v>
      </c>
      <c r="E3823" s="209" t="s">
        <v>20</v>
      </c>
      <c r="F3823" s="210" t="s">
        <v>249</v>
      </c>
      <c r="G3823" s="207"/>
      <c r="H3823" s="211" t="s">
        <v>20</v>
      </c>
      <c r="I3823" s="212"/>
      <c r="J3823" s="207"/>
      <c r="K3823" s="207"/>
      <c r="L3823" s="213"/>
      <c r="M3823" s="214"/>
      <c r="N3823" s="215"/>
      <c r="O3823" s="215"/>
      <c r="P3823" s="215"/>
      <c r="Q3823" s="215"/>
      <c r="R3823" s="215"/>
      <c r="S3823" s="215"/>
      <c r="T3823" s="216"/>
      <c r="AT3823" s="217" t="s">
        <v>247</v>
      </c>
      <c r="AU3823" s="217" t="s">
        <v>81</v>
      </c>
      <c r="AV3823" s="12" t="s">
        <v>22</v>
      </c>
      <c r="AW3823" s="12" t="s">
        <v>37</v>
      </c>
      <c r="AX3823" s="12" t="s">
        <v>73</v>
      </c>
      <c r="AY3823" s="217" t="s">
        <v>238</v>
      </c>
    </row>
    <row r="3824" spans="2:65" s="12" customFormat="1" ht="13.5">
      <c r="B3824" s="206"/>
      <c r="C3824" s="207"/>
      <c r="D3824" s="208" t="s">
        <v>247</v>
      </c>
      <c r="E3824" s="209" t="s">
        <v>20</v>
      </c>
      <c r="F3824" s="210" t="s">
        <v>692</v>
      </c>
      <c r="G3824" s="207"/>
      <c r="H3824" s="211" t="s">
        <v>20</v>
      </c>
      <c r="I3824" s="212"/>
      <c r="J3824" s="207"/>
      <c r="K3824" s="207"/>
      <c r="L3824" s="213"/>
      <c r="M3824" s="214"/>
      <c r="N3824" s="215"/>
      <c r="O3824" s="215"/>
      <c r="P3824" s="215"/>
      <c r="Q3824" s="215"/>
      <c r="R3824" s="215"/>
      <c r="S3824" s="215"/>
      <c r="T3824" s="216"/>
      <c r="AT3824" s="217" t="s">
        <v>247</v>
      </c>
      <c r="AU3824" s="217" t="s">
        <v>81</v>
      </c>
      <c r="AV3824" s="12" t="s">
        <v>22</v>
      </c>
      <c r="AW3824" s="12" t="s">
        <v>37</v>
      </c>
      <c r="AX3824" s="12" t="s">
        <v>73</v>
      </c>
      <c r="AY3824" s="217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2266</v>
      </c>
      <c r="G3825" s="219"/>
      <c r="H3825" s="232">
        <v>9.27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3471</v>
      </c>
      <c r="G3826" s="219"/>
      <c r="H3826" s="232">
        <v>15.92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3472</v>
      </c>
      <c r="G3827" s="219"/>
      <c r="H3827" s="232">
        <v>10.7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2269</v>
      </c>
      <c r="G3828" s="219"/>
      <c r="H3828" s="232">
        <v>6.27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3473</v>
      </c>
      <c r="G3829" s="219"/>
      <c r="H3829" s="232">
        <v>16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2228</v>
      </c>
      <c r="G3830" s="219"/>
      <c r="H3830" s="232">
        <v>11.34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2229</v>
      </c>
      <c r="G3831" s="219"/>
      <c r="H3831" s="232">
        <v>10.98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2230</v>
      </c>
      <c r="G3832" s="219"/>
      <c r="H3832" s="232">
        <v>13.73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3474</v>
      </c>
      <c r="G3833" s="219"/>
      <c r="H3833" s="232">
        <v>9.68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2231</v>
      </c>
      <c r="G3834" s="219"/>
      <c r="H3834" s="232">
        <v>13.58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3475</v>
      </c>
      <c r="G3835" s="219"/>
      <c r="H3835" s="232">
        <v>5.84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08" t="s">
        <v>247</v>
      </c>
      <c r="E3836" s="230" t="s">
        <v>20</v>
      </c>
      <c r="F3836" s="231" t="s">
        <v>2232</v>
      </c>
      <c r="G3836" s="219"/>
      <c r="H3836" s="232">
        <v>8.25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37</v>
      </c>
      <c r="AX3836" s="13" t="s">
        <v>73</v>
      </c>
      <c r="AY3836" s="229" t="s">
        <v>238</v>
      </c>
    </row>
    <row r="3837" spans="2:65" s="13" customFormat="1" ht="13.5">
      <c r="B3837" s="218"/>
      <c r="C3837" s="219"/>
      <c r="D3837" s="208" t="s">
        <v>247</v>
      </c>
      <c r="E3837" s="230" t="s">
        <v>20</v>
      </c>
      <c r="F3837" s="231" t="s">
        <v>3476</v>
      </c>
      <c r="G3837" s="219"/>
      <c r="H3837" s="232">
        <v>31.59</v>
      </c>
      <c r="I3837" s="224"/>
      <c r="J3837" s="219"/>
      <c r="K3837" s="219"/>
      <c r="L3837" s="225"/>
      <c r="M3837" s="226"/>
      <c r="N3837" s="227"/>
      <c r="O3837" s="227"/>
      <c r="P3837" s="227"/>
      <c r="Q3837" s="227"/>
      <c r="R3837" s="227"/>
      <c r="S3837" s="227"/>
      <c r="T3837" s="228"/>
      <c r="AT3837" s="229" t="s">
        <v>247</v>
      </c>
      <c r="AU3837" s="229" t="s">
        <v>81</v>
      </c>
      <c r="AV3837" s="13" t="s">
        <v>81</v>
      </c>
      <c r="AW3837" s="13" t="s">
        <v>37</v>
      </c>
      <c r="AX3837" s="13" t="s">
        <v>73</v>
      </c>
      <c r="AY3837" s="229" t="s">
        <v>238</v>
      </c>
    </row>
    <row r="3838" spans="2:65" s="13" customFormat="1" ht="13.5">
      <c r="B3838" s="218"/>
      <c r="C3838" s="219"/>
      <c r="D3838" s="220" t="s">
        <v>247</v>
      </c>
      <c r="E3838" s="219"/>
      <c r="F3838" s="222" t="s">
        <v>3477</v>
      </c>
      <c r="G3838" s="219"/>
      <c r="H3838" s="223">
        <v>171.30799999999999</v>
      </c>
      <c r="I3838" s="224"/>
      <c r="J3838" s="219"/>
      <c r="K3838" s="219"/>
      <c r="L3838" s="225"/>
      <c r="M3838" s="226"/>
      <c r="N3838" s="227"/>
      <c r="O3838" s="227"/>
      <c r="P3838" s="227"/>
      <c r="Q3838" s="227"/>
      <c r="R3838" s="227"/>
      <c r="S3838" s="227"/>
      <c r="T3838" s="228"/>
      <c r="AT3838" s="229" t="s">
        <v>247</v>
      </c>
      <c r="AU3838" s="229" t="s">
        <v>81</v>
      </c>
      <c r="AV3838" s="13" t="s">
        <v>81</v>
      </c>
      <c r="AW3838" s="13" t="s">
        <v>4</v>
      </c>
      <c r="AX3838" s="13" t="s">
        <v>22</v>
      </c>
      <c r="AY3838" s="229" t="s">
        <v>238</v>
      </c>
    </row>
    <row r="3839" spans="2:65" s="1" customFormat="1" ht="31.5" customHeight="1">
      <c r="B3839" s="35"/>
      <c r="C3839" s="194" t="s">
        <v>3478</v>
      </c>
      <c r="D3839" s="194" t="s">
        <v>240</v>
      </c>
      <c r="E3839" s="195" t="s">
        <v>3479</v>
      </c>
      <c r="F3839" s="196" t="s">
        <v>3480</v>
      </c>
      <c r="G3839" s="197" t="s">
        <v>375</v>
      </c>
      <c r="H3839" s="198">
        <v>323.11</v>
      </c>
      <c r="I3839" s="199"/>
      <c r="J3839" s="200">
        <f>ROUND(I3839*H3839,2)</f>
        <v>0</v>
      </c>
      <c r="K3839" s="196" t="s">
        <v>244</v>
      </c>
      <c r="L3839" s="55"/>
      <c r="M3839" s="201" t="s">
        <v>20</v>
      </c>
      <c r="N3839" s="202" t="s">
        <v>44</v>
      </c>
      <c r="O3839" s="36"/>
      <c r="P3839" s="203">
        <f>O3839*H3839</f>
        <v>0</v>
      </c>
      <c r="Q3839" s="203">
        <v>1.17E-3</v>
      </c>
      <c r="R3839" s="203">
        <f>Q3839*H3839</f>
        <v>0.37803870000000001</v>
      </c>
      <c r="S3839" s="203">
        <v>0</v>
      </c>
      <c r="T3839" s="204">
        <f>S3839*H3839</f>
        <v>0</v>
      </c>
      <c r="AR3839" s="18" t="s">
        <v>372</v>
      </c>
      <c r="AT3839" s="18" t="s">
        <v>240</v>
      </c>
      <c r="AU3839" s="18" t="s">
        <v>81</v>
      </c>
      <c r="AY3839" s="18" t="s">
        <v>238</v>
      </c>
      <c r="BE3839" s="205">
        <f>IF(N3839="základní",J3839,0)</f>
        <v>0</v>
      </c>
      <c r="BF3839" s="205">
        <f>IF(N3839="snížená",J3839,0)</f>
        <v>0</v>
      </c>
      <c r="BG3839" s="205">
        <f>IF(N3839="zákl. přenesená",J3839,0)</f>
        <v>0</v>
      </c>
      <c r="BH3839" s="205">
        <f>IF(N3839="sníž. přenesená",J3839,0)</f>
        <v>0</v>
      </c>
      <c r="BI3839" s="205">
        <f>IF(N3839="nulová",J3839,0)</f>
        <v>0</v>
      </c>
      <c r="BJ3839" s="18" t="s">
        <v>22</v>
      </c>
      <c r="BK3839" s="205">
        <f>ROUND(I3839*H3839,2)</f>
        <v>0</v>
      </c>
      <c r="BL3839" s="18" t="s">
        <v>372</v>
      </c>
      <c r="BM3839" s="18" t="s">
        <v>3481</v>
      </c>
    </row>
    <row r="3840" spans="2:65" s="1" customFormat="1" ht="44.25" customHeight="1">
      <c r="B3840" s="35"/>
      <c r="C3840" s="233" t="s">
        <v>3482</v>
      </c>
      <c r="D3840" s="233" t="s">
        <v>478</v>
      </c>
      <c r="E3840" s="234" t="s">
        <v>3483</v>
      </c>
      <c r="F3840" s="235" t="s">
        <v>3484</v>
      </c>
      <c r="G3840" s="236" t="s">
        <v>375</v>
      </c>
      <c r="H3840" s="237">
        <v>339.26600000000002</v>
      </c>
      <c r="I3840" s="238"/>
      <c r="J3840" s="239">
        <f>ROUND(I3840*H3840,2)</f>
        <v>0</v>
      </c>
      <c r="K3840" s="235" t="s">
        <v>20</v>
      </c>
      <c r="L3840" s="240"/>
      <c r="M3840" s="241" t="s">
        <v>20</v>
      </c>
      <c r="N3840" s="242" t="s">
        <v>44</v>
      </c>
      <c r="O3840" s="36"/>
      <c r="P3840" s="203">
        <f>O3840*H3840</f>
        <v>0</v>
      </c>
      <c r="Q3840" s="203">
        <v>1.32E-3</v>
      </c>
      <c r="R3840" s="203">
        <f>Q3840*H3840</f>
        <v>0.44783112000000003</v>
      </c>
      <c r="S3840" s="203">
        <v>0</v>
      </c>
      <c r="T3840" s="204">
        <f>S3840*H3840</f>
        <v>0</v>
      </c>
      <c r="AR3840" s="18" t="s">
        <v>500</v>
      </c>
      <c r="AT3840" s="18" t="s">
        <v>478</v>
      </c>
      <c r="AU3840" s="18" t="s">
        <v>81</v>
      </c>
      <c r="AY3840" s="18" t="s">
        <v>238</v>
      </c>
      <c r="BE3840" s="205">
        <f>IF(N3840="základní",J3840,0)</f>
        <v>0</v>
      </c>
      <c r="BF3840" s="205">
        <f>IF(N3840="snížená",J3840,0)</f>
        <v>0</v>
      </c>
      <c r="BG3840" s="205">
        <f>IF(N3840="zákl. přenesená",J3840,0)</f>
        <v>0</v>
      </c>
      <c r="BH3840" s="205">
        <f>IF(N3840="sníž. přenesená",J3840,0)</f>
        <v>0</v>
      </c>
      <c r="BI3840" s="205">
        <f>IF(N3840="nulová",J3840,0)</f>
        <v>0</v>
      </c>
      <c r="BJ3840" s="18" t="s">
        <v>22</v>
      </c>
      <c r="BK3840" s="205">
        <f>ROUND(I3840*H3840,2)</f>
        <v>0</v>
      </c>
      <c r="BL3840" s="18" t="s">
        <v>372</v>
      </c>
      <c r="BM3840" s="18" t="s">
        <v>3485</v>
      </c>
    </row>
    <row r="3841" spans="2:65" s="12" customFormat="1" ht="27">
      <c r="B3841" s="206"/>
      <c r="C3841" s="207"/>
      <c r="D3841" s="208" t="s">
        <v>247</v>
      </c>
      <c r="E3841" s="209" t="s">
        <v>20</v>
      </c>
      <c r="F3841" s="210" t="s">
        <v>3448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2" customFormat="1" ht="13.5">
      <c r="B3842" s="206"/>
      <c r="C3842" s="207"/>
      <c r="D3842" s="208" t="s">
        <v>247</v>
      </c>
      <c r="E3842" s="209" t="s">
        <v>20</v>
      </c>
      <c r="F3842" s="210" t="s">
        <v>249</v>
      </c>
      <c r="G3842" s="207"/>
      <c r="H3842" s="211" t="s">
        <v>20</v>
      </c>
      <c r="I3842" s="212"/>
      <c r="J3842" s="207"/>
      <c r="K3842" s="207"/>
      <c r="L3842" s="213"/>
      <c r="M3842" s="214"/>
      <c r="N3842" s="215"/>
      <c r="O3842" s="215"/>
      <c r="P3842" s="215"/>
      <c r="Q3842" s="215"/>
      <c r="R3842" s="215"/>
      <c r="S3842" s="215"/>
      <c r="T3842" s="216"/>
      <c r="AT3842" s="217" t="s">
        <v>247</v>
      </c>
      <c r="AU3842" s="217" t="s">
        <v>81</v>
      </c>
      <c r="AV3842" s="12" t="s">
        <v>22</v>
      </c>
      <c r="AW3842" s="12" t="s">
        <v>37</v>
      </c>
      <c r="AX3842" s="12" t="s">
        <v>73</v>
      </c>
      <c r="AY3842" s="217" t="s">
        <v>238</v>
      </c>
    </row>
    <row r="3843" spans="2:65" s="12" customFormat="1" ht="13.5">
      <c r="B3843" s="206"/>
      <c r="C3843" s="207"/>
      <c r="D3843" s="208" t="s">
        <v>247</v>
      </c>
      <c r="E3843" s="209" t="s">
        <v>20</v>
      </c>
      <c r="F3843" s="210" t="s">
        <v>811</v>
      </c>
      <c r="G3843" s="207"/>
      <c r="H3843" s="211" t="s">
        <v>20</v>
      </c>
      <c r="I3843" s="212"/>
      <c r="J3843" s="207"/>
      <c r="K3843" s="207"/>
      <c r="L3843" s="213"/>
      <c r="M3843" s="214"/>
      <c r="N3843" s="215"/>
      <c r="O3843" s="215"/>
      <c r="P3843" s="215"/>
      <c r="Q3843" s="215"/>
      <c r="R3843" s="215"/>
      <c r="S3843" s="215"/>
      <c r="T3843" s="216"/>
      <c r="AT3843" s="217" t="s">
        <v>247</v>
      </c>
      <c r="AU3843" s="217" t="s">
        <v>81</v>
      </c>
      <c r="AV3843" s="12" t="s">
        <v>22</v>
      </c>
      <c r="AW3843" s="12" t="s">
        <v>37</v>
      </c>
      <c r="AX3843" s="12" t="s">
        <v>73</v>
      </c>
      <c r="AY3843" s="217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2287</v>
      </c>
      <c r="G3844" s="219"/>
      <c r="H3844" s="232">
        <v>11.91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3486</v>
      </c>
      <c r="G3845" s="219"/>
      <c r="H3845" s="232">
        <v>81.239999999999995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3487</v>
      </c>
      <c r="G3846" s="219"/>
      <c r="H3846" s="232">
        <v>81.44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08" t="s">
        <v>247</v>
      </c>
      <c r="E3847" s="230" t="s">
        <v>20</v>
      </c>
      <c r="F3847" s="231" t="s">
        <v>3488</v>
      </c>
      <c r="G3847" s="219"/>
      <c r="H3847" s="232">
        <v>103.38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37</v>
      </c>
      <c r="AX3847" s="13" t="s">
        <v>73</v>
      </c>
      <c r="AY3847" s="229" t="s">
        <v>238</v>
      </c>
    </row>
    <row r="3848" spans="2:65" s="13" customFormat="1" ht="13.5">
      <c r="B3848" s="218"/>
      <c r="C3848" s="219"/>
      <c r="D3848" s="208" t="s">
        <v>247</v>
      </c>
      <c r="E3848" s="230" t="s">
        <v>20</v>
      </c>
      <c r="F3848" s="231" t="s">
        <v>3489</v>
      </c>
      <c r="G3848" s="219"/>
      <c r="H3848" s="232">
        <v>45.14</v>
      </c>
      <c r="I3848" s="224"/>
      <c r="J3848" s="219"/>
      <c r="K3848" s="219"/>
      <c r="L3848" s="225"/>
      <c r="M3848" s="226"/>
      <c r="N3848" s="227"/>
      <c r="O3848" s="227"/>
      <c r="P3848" s="227"/>
      <c r="Q3848" s="227"/>
      <c r="R3848" s="227"/>
      <c r="S3848" s="227"/>
      <c r="T3848" s="228"/>
      <c r="AT3848" s="229" t="s">
        <v>247</v>
      </c>
      <c r="AU3848" s="229" t="s">
        <v>81</v>
      </c>
      <c r="AV3848" s="13" t="s">
        <v>81</v>
      </c>
      <c r="AW3848" s="13" t="s">
        <v>37</v>
      </c>
      <c r="AX3848" s="13" t="s">
        <v>73</v>
      </c>
      <c r="AY3848" s="229" t="s">
        <v>238</v>
      </c>
    </row>
    <row r="3849" spans="2:65" s="13" customFormat="1" ht="13.5">
      <c r="B3849" s="218"/>
      <c r="C3849" s="219"/>
      <c r="D3849" s="220" t="s">
        <v>247</v>
      </c>
      <c r="E3849" s="219"/>
      <c r="F3849" s="222" t="s">
        <v>3490</v>
      </c>
      <c r="G3849" s="219"/>
      <c r="H3849" s="223">
        <v>339.26600000000002</v>
      </c>
      <c r="I3849" s="224"/>
      <c r="J3849" s="219"/>
      <c r="K3849" s="219"/>
      <c r="L3849" s="225"/>
      <c r="M3849" s="226"/>
      <c r="N3849" s="227"/>
      <c r="O3849" s="227"/>
      <c r="P3849" s="227"/>
      <c r="Q3849" s="227"/>
      <c r="R3849" s="227"/>
      <c r="S3849" s="227"/>
      <c r="T3849" s="228"/>
      <c r="AT3849" s="229" t="s">
        <v>247</v>
      </c>
      <c r="AU3849" s="229" t="s">
        <v>81</v>
      </c>
      <c r="AV3849" s="13" t="s">
        <v>81</v>
      </c>
      <c r="AW3849" s="13" t="s">
        <v>4</v>
      </c>
      <c r="AX3849" s="13" t="s">
        <v>22</v>
      </c>
      <c r="AY3849" s="229" t="s">
        <v>238</v>
      </c>
    </row>
    <row r="3850" spans="2:65" s="1" customFormat="1" ht="31.5" customHeight="1">
      <c r="B3850" s="35"/>
      <c r="C3850" s="194" t="s">
        <v>3491</v>
      </c>
      <c r="D3850" s="194" t="s">
        <v>240</v>
      </c>
      <c r="E3850" s="195" t="s">
        <v>3492</v>
      </c>
      <c r="F3850" s="196" t="s">
        <v>3493</v>
      </c>
      <c r="G3850" s="197" t="s">
        <v>375</v>
      </c>
      <c r="H3850" s="198">
        <v>122.17</v>
      </c>
      <c r="I3850" s="199"/>
      <c r="J3850" s="200">
        <f>ROUND(I3850*H3850,2)</f>
        <v>0</v>
      </c>
      <c r="K3850" s="196" t="s">
        <v>20</v>
      </c>
      <c r="L3850" s="55"/>
      <c r="M3850" s="201" t="s">
        <v>20</v>
      </c>
      <c r="N3850" s="202" t="s">
        <v>44</v>
      </c>
      <c r="O3850" s="36"/>
      <c r="P3850" s="203">
        <f>O3850*H3850</f>
        <v>0</v>
      </c>
      <c r="Q3850" s="203">
        <v>1.2999999999999999E-3</v>
      </c>
      <c r="R3850" s="203">
        <f>Q3850*H3850</f>
        <v>0.15882099999999999</v>
      </c>
      <c r="S3850" s="203">
        <v>0</v>
      </c>
      <c r="T3850" s="204">
        <f>S3850*H3850</f>
        <v>0</v>
      </c>
      <c r="AR3850" s="18" t="s">
        <v>372</v>
      </c>
      <c r="AT3850" s="18" t="s">
        <v>240</v>
      </c>
      <c r="AU3850" s="18" t="s">
        <v>81</v>
      </c>
      <c r="AY3850" s="18" t="s">
        <v>238</v>
      </c>
      <c r="BE3850" s="205">
        <f>IF(N3850="základní",J3850,0)</f>
        <v>0</v>
      </c>
      <c r="BF3850" s="205">
        <f>IF(N3850="snížená",J3850,0)</f>
        <v>0</v>
      </c>
      <c r="BG3850" s="205">
        <f>IF(N3850="zákl. přenesená",J3850,0)</f>
        <v>0</v>
      </c>
      <c r="BH3850" s="205">
        <f>IF(N3850="sníž. přenesená",J3850,0)</f>
        <v>0</v>
      </c>
      <c r="BI3850" s="205">
        <f>IF(N3850="nulová",J3850,0)</f>
        <v>0</v>
      </c>
      <c r="BJ3850" s="18" t="s">
        <v>22</v>
      </c>
      <c r="BK3850" s="205">
        <f>ROUND(I3850*H3850,2)</f>
        <v>0</v>
      </c>
      <c r="BL3850" s="18" t="s">
        <v>372</v>
      </c>
      <c r="BM3850" s="18" t="s">
        <v>3494</v>
      </c>
    </row>
    <row r="3851" spans="2:65" s="1" customFormat="1" ht="44.25" customHeight="1">
      <c r="B3851" s="35"/>
      <c r="C3851" s="233" t="s">
        <v>3495</v>
      </c>
      <c r="D3851" s="233" t="s">
        <v>478</v>
      </c>
      <c r="E3851" s="234" t="s">
        <v>3496</v>
      </c>
      <c r="F3851" s="235" t="s">
        <v>3497</v>
      </c>
      <c r="G3851" s="236" t="s">
        <v>375</v>
      </c>
      <c r="H3851" s="237">
        <v>128.279</v>
      </c>
      <c r="I3851" s="238"/>
      <c r="J3851" s="239">
        <f>ROUND(I3851*H3851,2)</f>
        <v>0</v>
      </c>
      <c r="K3851" s="235" t="s">
        <v>20</v>
      </c>
      <c r="L3851" s="240"/>
      <c r="M3851" s="241" t="s">
        <v>20</v>
      </c>
      <c r="N3851" s="242" t="s">
        <v>44</v>
      </c>
      <c r="O3851" s="36"/>
      <c r="P3851" s="203">
        <f>O3851*H3851</f>
        <v>0</v>
      </c>
      <c r="Q3851" s="203">
        <v>1.32E-3</v>
      </c>
      <c r="R3851" s="203">
        <f>Q3851*H3851</f>
        <v>0.16932828</v>
      </c>
      <c r="S3851" s="203">
        <v>0</v>
      </c>
      <c r="T3851" s="204">
        <f>S3851*H3851</f>
        <v>0</v>
      </c>
      <c r="AR3851" s="18" t="s">
        <v>500</v>
      </c>
      <c r="AT3851" s="18" t="s">
        <v>478</v>
      </c>
      <c r="AU3851" s="18" t="s">
        <v>81</v>
      </c>
      <c r="AY3851" s="18" t="s">
        <v>238</v>
      </c>
      <c r="BE3851" s="205">
        <f>IF(N3851="základní",J3851,0)</f>
        <v>0</v>
      </c>
      <c r="BF3851" s="205">
        <f>IF(N3851="snížená",J3851,0)</f>
        <v>0</v>
      </c>
      <c r="BG3851" s="205">
        <f>IF(N3851="zákl. přenesená",J3851,0)</f>
        <v>0</v>
      </c>
      <c r="BH3851" s="205">
        <f>IF(N3851="sníž. přenesená",J3851,0)</f>
        <v>0</v>
      </c>
      <c r="BI3851" s="205">
        <f>IF(N3851="nulová",J3851,0)</f>
        <v>0</v>
      </c>
      <c r="BJ3851" s="18" t="s">
        <v>22</v>
      </c>
      <c r="BK3851" s="205">
        <f>ROUND(I3851*H3851,2)</f>
        <v>0</v>
      </c>
      <c r="BL3851" s="18" t="s">
        <v>372</v>
      </c>
      <c r="BM3851" s="18" t="s">
        <v>3498</v>
      </c>
    </row>
    <row r="3852" spans="2:65" s="12" customFormat="1" ht="27">
      <c r="B3852" s="206"/>
      <c r="C3852" s="207"/>
      <c r="D3852" s="208" t="s">
        <v>247</v>
      </c>
      <c r="E3852" s="209" t="s">
        <v>20</v>
      </c>
      <c r="F3852" s="210" t="s">
        <v>3448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2" customFormat="1" ht="13.5">
      <c r="B3853" s="206"/>
      <c r="C3853" s="207"/>
      <c r="D3853" s="208" t="s">
        <v>247</v>
      </c>
      <c r="E3853" s="209" t="s">
        <v>20</v>
      </c>
      <c r="F3853" s="210" t="s">
        <v>249</v>
      </c>
      <c r="G3853" s="207"/>
      <c r="H3853" s="211" t="s">
        <v>20</v>
      </c>
      <c r="I3853" s="212"/>
      <c r="J3853" s="207"/>
      <c r="K3853" s="207"/>
      <c r="L3853" s="213"/>
      <c r="M3853" s="214"/>
      <c r="N3853" s="215"/>
      <c r="O3853" s="215"/>
      <c r="P3853" s="215"/>
      <c r="Q3853" s="215"/>
      <c r="R3853" s="215"/>
      <c r="S3853" s="215"/>
      <c r="T3853" s="216"/>
      <c r="AT3853" s="217" t="s">
        <v>247</v>
      </c>
      <c r="AU3853" s="217" t="s">
        <v>81</v>
      </c>
      <c r="AV3853" s="12" t="s">
        <v>22</v>
      </c>
      <c r="AW3853" s="12" t="s">
        <v>37</v>
      </c>
      <c r="AX3853" s="12" t="s">
        <v>73</v>
      </c>
      <c r="AY3853" s="217" t="s">
        <v>238</v>
      </c>
    </row>
    <row r="3854" spans="2:65" s="12" customFormat="1" ht="13.5">
      <c r="B3854" s="206"/>
      <c r="C3854" s="207"/>
      <c r="D3854" s="208" t="s">
        <v>247</v>
      </c>
      <c r="E3854" s="209" t="s">
        <v>20</v>
      </c>
      <c r="F3854" s="210" t="s">
        <v>811</v>
      </c>
      <c r="G3854" s="207"/>
      <c r="H3854" s="211" t="s">
        <v>20</v>
      </c>
      <c r="I3854" s="212"/>
      <c r="J3854" s="207"/>
      <c r="K3854" s="207"/>
      <c r="L3854" s="213"/>
      <c r="M3854" s="214"/>
      <c r="N3854" s="215"/>
      <c r="O3854" s="215"/>
      <c r="P3854" s="215"/>
      <c r="Q3854" s="215"/>
      <c r="R3854" s="215"/>
      <c r="S3854" s="215"/>
      <c r="T3854" s="216"/>
      <c r="AT3854" s="217" t="s">
        <v>247</v>
      </c>
      <c r="AU3854" s="217" t="s">
        <v>81</v>
      </c>
      <c r="AV3854" s="12" t="s">
        <v>22</v>
      </c>
      <c r="AW3854" s="12" t="s">
        <v>37</v>
      </c>
      <c r="AX3854" s="12" t="s">
        <v>73</v>
      </c>
      <c r="AY3854" s="217" t="s">
        <v>238</v>
      </c>
    </row>
    <row r="3855" spans="2:65" s="13" customFormat="1" ht="13.5">
      <c r="B3855" s="218"/>
      <c r="C3855" s="219"/>
      <c r="D3855" s="208" t="s">
        <v>247</v>
      </c>
      <c r="E3855" s="230" t="s">
        <v>20</v>
      </c>
      <c r="F3855" s="231" t="s">
        <v>3499</v>
      </c>
      <c r="G3855" s="219"/>
      <c r="H3855" s="232">
        <v>63.23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37</v>
      </c>
      <c r="AX3855" s="13" t="s">
        <v>73</v>
      </c>
      <c r="AY3855" s="229" t="s">
        <v>238</v>
      </c>
    </row>
    <row r="3856" spans="2:65" s="13" customFormat="1" ht="13.5">
      <c r="B3856" s="218"/>
      <c r="C3856" s="219"/>
      <c r="D3856" s="208" t="s">
        <v>247</v>
      </c>
      <c r="E3856" s="230" t="s">
        <v>20</v>
      </c>
      <c r="F3856" s="231" t="s">
        <v>3500</v>
      </c>
      <c r="G3856" s="219"/>
      <c r="H3856" s="232">
        <v>58.94</v>
      </c>
      <c r="I3856" s="224"/>
      <c r="J3856" s="219"/>
      <c r="K3856" s="219"/>
      <c r="L3856" s="225"/>
      <c r="M3856" s="226"/>
      <c r="N3856" s="227"/>
      <c r="O3856" s="227"/>
      <c r="P3856" s="227"/>
      <c r="Q3856" s="227"/>
      <c r="R3856" s="227"/>
      <c r="S3856" s="227"/>
      <c r="T3856" s="228"/>
      <c r="AT3856" s="229" t="s">
        <v>247</v>
      </c>
      <c r="AU3856" s="229" t="s">
        <v>81</v>
      </c>
      <c r="AV3856" s="13" t="s">
        <v>81</v>
      </c>
      <c r="AW3856" s="13" t="s">
        <v>37</v>
      </c>
      <c r="AX3856" s="13" t="s">
        <v>73</v>
      </c>
      <c r="AY3856" s="229" t="s">
        <v>238</v>
      </c>
    </row>
    <row r="3857" spans="2:65" s="13" customFormat="1" ht="13.5">
      <c r="B3857" s="218"/>
      <c r="C3857" s="219"/>
      <c r="D3857" s="220" t="s">
        <v>247</v>
      </c>
      <c r="E3857" s="219"/>
      <c r="F3857" s="222" t="s">
        <v>3501</v>
      </c>
      <c r="G3857" s="219"/>
      <c r="H3857" s="223">
        <v>128.279</v>
      </c>
      <c r="I3857" s="224"/>
      <c r="J3857" s="219"/>
      <c r="K3857" s="219"/>
      <c r="L3857" s="225"/>
      <c r="M3857" s="226"/>
      <c r="N3857" s="227"/>
      <c r="O3857" s="227"/>
      <c r="P3857" s="227"/>
      <c r="Q3857" s="227"/>
      <c r="R3857" s="227"/>
      <c r="S3857" s="227"/>
      <c r="T3857" s="228"/>
      <c r="AT3857" s="229" t="s">
        <v>247</v>
      </c>
      <c r="AU3857" s="229" t="s">
        <v>81</v>
      </c>
      <c r="AV3857" s="13" t="s">
        <v>81</v>
      </c>
      <c r="AW3857" s="13" t="s">
        <v>4</v>
      </c>
      <c r="AX3857" s="13" t="s">
        <v>22</v>
      </c>
      <c r="AY3857" s="229" t="s">
        <v>238</v>
      </c>
    </row>
    <row r="3858" spans="2:65" s="1" customFormat="1" ht="31.5" customHeight="1">
      <c r="B3858" s="35"/>
      <c r="C3858" s="194" t="s">
        <v>3502</v>
      </c>
      <c r="D3858" s="194" t="s">
        <v>240</v>
      </c>
      <c r="E3858" s="195" t="s">
        <v>3503</v>
      </c>
      <c r="F3858" s="196" t="s">
        <v>3504</v>
      </c>
      <c r="G3858" s="197" t="s">
        <v>375</v>
      </c>
      <c r="H3858" s="198">
        <v>13.85</v>
      </c>
      <c r="I3858" s="199"/>
      <c r="J3858" s="200">
        <f>ROUND(I3858*H3858,2)</f>
        <v>0</v>
      </c>
      <c r="K3858" s="196" t="s">
        <v>244</v>
      </c>
      <c r="L3858" s="55"/>
      <c r="M3858" s="201" t="s">
        <v>20</v>
      </c>
      <c r="N3858" s="202" t="s">
        <v>44</v>
      </c>
      <c r="O3858" s="36"/>
      <c r="P3858" s="203">
        <f>O3858*H3858</f>
        <v>0</v>
      </c>
      <c r="Q3858" s="203">
        <v>9.5E-4</v>
      </c>
      <c r="R3858" s="203">
        <f>Q3858*H3858</f>
        <v>1.3157499999999999E-2</v>
      </c>
      <c r="S3858" s="203">
        <v>0</v>
      </c>
      <c r="T3858" s="204">
        <f>S3858*H3858</f>
        <v>0</v>
      </c>
      <c r="AR3858" s="18" t="s">
        <v>372</v>
      </c>
      <c r="AT3858" s="18" t="s">
        <v>240</v>
      </c>
      <c r="AU3858" s="18" t="s">
        <v>81</v>
      </c>
      <c r="AY3858" s="18" t="s">
        <v>238</v>
      </c>
      <c r="BE3858" s="205">
        <f>IF(N3858="základní",J3858,0)</f>
        <v>0</v>
      </c>
      <c r="BF3858" s="205">
        <f>IF(N3858="snížená",J3858,0)</f>
        <v>0</v>
      </c>
      <c r="BG3858" s="205">
        <f>IF(N3858="zákl. přenesená",J3858,0)</f>
        <v>0</v>
      </c>
      <c r="BH3858" s="205">
        <f>IF(N3858="sníž. přenesená",J3858,0)</f>
        <v>0</v>
      </c>
      <c r="BI3858" s="205">
        <f>IF(N3858="nulová",J3858,0)</f>
        <v>0</v>
      </c>
      <c r="BJ3858" s="18" t="s">
        <v>22</v>
      </c>
      <c r="BK3858" s="205">
        <f>ROUND(I3858*H3858,2)</f>
        <v>0</v>
      </c>
      <c r="BL3858" s="18" t="s">
        <v>372</v>
      </c>
      <c r="BM3858" s="18" t="s">
        <v>3505</v>
      </c>
    </row>
    <row r="3859" spans="2:65" s="1" customFormat="1" ht="31.5" customHeight="1">
      <c r="B3859" s="35"/>
      <c r="C3859" s="233" t="s">
        <v>3506</v>
      </c>
      <c r="D3859" s="233" t="s">
        <v>478</v>
      </c>
      <c r="E3859" s="234" t="s">
        <v>3507</v>
      </c>
      <c r="F3859" s="235" t="s">
        <v>3508</v>
      </c>
      <c r="G3859" s="236" t="s">
        <v>375</v>
      </c>
      <c r="H3859" s="237">
        <v>14.542999999999999</v>
      </c>
      <c r="I3859" s="238"/>
      <c r="J3859" s="239">
        <f>ROUND(I3859*H3859,2)</f>
        <v>0</v>
      </c>
      <c r="K3859" s="235" t="s">
        <v>20</v>
      </c>
      <c r="L3859" s="240"/>
      <c r="M3859" s="241" t="s">
        <v>20</v>
      </c>
      <c r="N3859" s="242" t="s">
        <v>44</v>
      </c>
      <c r="O3859" s="36"/>
      <c r="P3859" s="203">
        <f>O3859*H3859</f>
        <v>0</v>
      </c>
      <c r="Q3859" s="203">
        <v>1.65E-3</v>
      </c>
      <c r="R3859" s="203">
        <f>Q3859*H3859</f>
        <v>2.3995949999999999E-2</v>
      </c>
      <c r="S3859" s="203">
        <v>0</v>
      </c>
      <c r="T3859" s="204">
        <f>S3859*H3859</f>
        <v>0</v>
      </c>
      <c r="AR3859" s="18" t="s">
        <v>500</v>
      </c>
      <c r="AT3859" s="18" t="s">
        <v>478</v>
      </c>
      <c r="AU3859" s="18" t="s">
        <v>81</v>
      </c>
      <c r="AY3859" s="18" t="s">
        <v>238</v>
      </c>
      <c r="BE3859" s="205">
        <f>IF(N3859="základní",J3859,0)</f>
        <v>0</v>
      </c>
      <c r="BF3859" s="205">
        <f>IF(N3859="snížená",J3859,0)</f>
        <v>0</v>
      </c>
      <c r="BG3859" s="205">
        <f>IF(N3859="zákl. přenesená",J3859,0)</f>
        <v>0</v>
      </c>
      <c r="BH3859" s="205">
        <f>IF(N3859="sníž. přenesená",J3859,0)</f>
        <v>0</v>
      </c>
      <c r="BI3859" s="205">
        <f>IF(N3859="nulová",J3859,0)</f>
        <v>0</v>
      </c>
      <c r="BJ3859" s="18" t="s">
        <v>22</v>
      </c>
      <c r="BK3859" s="205">
        <f>ROUND(I3859*H3859,2)</f>
        <v>0</v>
      </c>
      <c r="BL3859" s="18" t="s">
        <v>372</v>
      </c>
      <c r="BM3859" s="18" t="s">
        <v>3509</v>
      </c>
    </row>
    <row r="3860" spans="2:65" s="12" customFormat="1" ht="27">
      <c r="B3860" s="206"/>
      <c r="C3860" s="207"/>
      <c r="D3860" s="208" t="s">
        <v>247</v>
      </c>
      <c r="E3860" s="209" t="s">
        <v>20</v>
      </c>
      <c r="F3860" s="210" t="s">
        <v>3470</v>
      </c>
      <c r="G3860" s="207"/>
      <c r="H3860" s="211" t="s">
        <v>20</v>
      </c>
      <c r="I3860" s="212"/>
      <c r="J3860" s="207"/>
      <c r="K3860" s="207"/>
      <c r="L3860" s="213"/>
      <c r="M3860" s="214"/>
      <c r="N3860" s="215"/>
      <c r="O3860" s="215"/>
      <c r="P3860" s="215"/>
      <c r="Q3860" s="215"/>
      <c r="R3860" s="215"/>
      <c r="S3860" s="215"/>
      <c r="T3860" s="216"/>
      <c r="AT3860" s="217" t="s">
        <v>247</v>
      </c>
      <c r="AU3860" s="217" t="s">
        <v>81</v>
      </c>
      <c r="AV3860" s="12" t="s">
        <v>22</v>
      </c>
      <c r="AW3860" s="12" t="s">
        <v>37</v>
      </c>
      <c r="AX3860" s="12" t="s">
        <v>73</v>
      </c>
      <c r="AY3860" s="217" t="s">
        <v>238</v>
      </c>
    </row>
    <row r="3861" spans="2:65" s="12" customFormat="1" ht="13.5">
      <c r="B3861" s="206"/>
      <c r="C3861" s="207"/>
      <c r="D3861" s="208" t="s">
        <v>247</v>
      </c>
      <c r="E3861" s="209" t="s">
        <v>20</v>
      </c>
      <c r="F3861" s="210" t="s">
        <v>249</v>
      </c>
      <c r="G3861" s="207"/>
      <c r="H3861" s="211" t="s">
        <v>20</v>
      </c>
      <c r="I3861" s="212"/>
      <c r="J3861" s="207"/>
      <c r="K3861" s="207"/>
      <c r="L3861" s="213"/>
      <c r="M3861" s="214"/>
      <c r="N3861" s="215"/>
      <c r="O3861" s="215"/>
      <c r="P3861" s="215"/>
      <c r="Q3861" s="215"/>
      <c r="R3861" s="215"/>
      <c r="S3861" s="215"/>
      <c r="T3861" s="216"/>
      <c r="AT3861" s="217" t="s">
        <v>247</v>
      </c>
      <c r="AU3861" s="217" t="s">
        <v>81</v>
      </c>
      <c r="AV3861" s="12" t="s">
        <v>22</v>
      </c>
      <c r="AW3861" s="12" t="s">
        <v>37</v>
      </c>
      <c r="AX3861" s="12" t="s">
        <v>73</v>
      </c>
      <c r="AY3861" s="217" t="s">
        <v>238</v>
      </c>
    </row>
    <row r="3862" spans="2:65" s="12" customFormat="1" ht="13.5">
      <c r="B3862" s="206"/>
      <c r="C3862" s="207"/>
      <c r="D3862" s="208" t="s">
        <v>247</v>
      </c>
      <c r="E3862" s="209" t="s">
        <v>20</v>
      </c>
      <c r="F3862" s="210" t="s">
        <v>692</v>
      </c>
      <c r="G3862" s="207"/>
      <c r="H3862" s="211" t="s">
        <v>20</v>
      </c>
      <c r="I3862" s="212"/>
      <c r="J3862" s="207"/>
      <c r="K3862" s="207"/>
      <c r="L3862" s="213"/>
      <c r="M3862" s="214"/>
      <c r="N3862" s="215"/>
      <c r="O3862" s="215"/>
      <c r="P3862" s="215"/>
      <c r="Q3862" s="215"/>
      <c r="R3862" s="215"/>
      <c r="S3862" s="215"/>
      <c r="T3862" s="216"/>
      <c r="AT3862" s="217" t="s">
        <v>247</v>
      </c>
      <c r="AU3862" s="217" t="s">
        <v>81</v>
      </c>
      <c r="AV3862" s="12" t="s">
        <v>22</v>
      </c>
      <c r="AW3862" s="12" t="s">
        <v>37</v>
      </c>
      <c r="AX3862" s="12" t="s">
        <v>73</v>
      </c>
      <c r="AY3862" s="217" t="s">
        <v>238</v>
      </c>
    </row>
    <row r="3863" spans="2:65" s="13" customFormat="1" ht="13.5">
      <c r="B3863" s="218"/>
      <c r="C3863" s="219"/>
      <c r="D3863" s="208" t="s">
        <v>247</v>
      </c>
      <c r="E3863" s="230" t="s">
        <v>20</v>
      </c>
      <c r="F3863" s="231" t="s">
        <v>3510</v>
      </c>
      <c r="G3863" s="219"/>
      <c r="H3863" s="232">
        <v>13.85</v>
      </c>
      <c r="I3863" s="224"/>
      <c r="J3863" s="219"/>
      <c r="K3863" s="219"/>
      <c r="L3863" s="225"/>
      <c r="M3863" s="226"/>
      <c r="N3863" s="227"/>
      <c r="O3863" s="227"/>
      <c r="P3863" s="227"/>
      <c r="Q3863" s="227"/>
      <c r="R3863" s="227"/>
      <c r="S3863" s="227"/>
      <c r="T3863" s="228"/>
      <c r="AT3863" s="229" t="s">
        <v>247</v>
      </c>
      <c r="AU3863" s="229" t="s">
        <v>81</v>
      </c>
      <c r="AV3863" s="13" t="s">
        <v>81</v>
      </c>
      <c r="AW3863" s="13" t="s">
        <v>37</v>
      </c>
      <c r="AX3863" s="13" t="s">
        <v>73</v>
      </c>
      <c r="AY3863" s="229" t="s">
        <v>238</v>
      </c>
    </row>
    <row r="3864" spans="2:65" s="13" customFormat="1" ht="13.5">
      <c r="B3864" s="218"/>
      <c r="C3864" s="219"/>
      <c r="D3864" s="220" t="s">
        <v>247</v>
      </c>
      <c r="E3864" s="219"/>
      <c r="F3864" s="222" t="s">
        <v>3511</v>
      </c>
      <c r="G3864" s="219"/>
      <c r="H3864" s="223">
        <v>14.542999999999999</v>
      </c>
      <c r="I3864" s="224"/>
      <c r="J3864" s="219"/>
      <c r="K3864" s="219"/>
      <c r="L3864" s="225"/>
      <c r="M3864" s="226"/>
      <c r="N3864" s="227"/>
      <c r="O3864" s="227"/>
      <c r="P3864" s="227"/>
      <c r="Q3864" s="227"/>
      <c r="R3864" s="227"/>
      <c r="S3864" s="227"/>
      <c r="T3864" s="228"/>
      <c r="AT3864" s="229" t="s">
        <v>247</v>
      </c>
      <c r="AU3864" s="229" t="s">
        <v>81</v>
      </c>
      <c r="AV3864" s="13" t="s">
        <v>81</v>
      </c>
      <c r="AW3864" s="13" t="s">
        <v>4</v>
      </c>
      <c r="AX3864" s="13" t="s">
        <v>22</v>
      </c>
      <c r="AY3864" s="229" t="s">
        <v>238</v>
      </c>
    </row>
    <row r="3865" spans="2:65" s="1" customFormat="1" ht="31.5" customHeight="1">
      <c r="B3865" s="35"/>
      <c r="C3865" s="194" t="s">
        <v>3512</v>
      </c>
      <c r="D3865" s="194" t="s">
        <v>240</v>
      </c>
      <c r="E3865" s="195" t="s">
        <v>3513</v>
      </c>
      <c r="F3865" s="196" t="s">
        <v>3514</v>
      </c>
      <c r="G3865" s="197" t="s">
        <v>375</v>
      </c>
      <c r="H3865" s="198">
        <v>369.01</v>
      </c>
      <c r="I3865" s="199"/>
      <c r="J3865" s="200">
        <f>ROUND(I3865*H3865,2)</f>
        <v>0</v>
      </c>
      <c r="K3865" s="196" t="s">
        <v>244</v>
      </c>
      <c r="L3865" s="55"/>
      <c r="M3865" s="201" t="s">
        <v>20</v>
      </c>
      <c r="N3865" s="202" t="s">
        <v>44</v>
      </c>
      <c r="O3865" s="36"/>
      <c r="P3865" s="203">
        <f>O3865*H3865</f>
        <v>0</v>
      </c>
      <c r="Q3865" s="203">
        <v>1.4999999999999999E-4</v>
      </c>
      <c r="R3865" s="203">
        <f>Q3865*H3865</f>
        <v>5.5351499999999991E-2</v>
      </c>
      <c r="S3865" s="203">
        <v>0</v>
      </c>
      <c r="T3865" s="204">
        <f>S3865*H3865</f>
        <v>0</v>
      </c>
      <c r="AR3865" s="18" t="s">
        <v>3515</v>
      </c>
      <c r="AT3865" s="18" t="s">
        <v>240</v>
      </c>
      <c r="AU3865" s="18" t="s">
        <v>81</v>
      </c>
      <c r="AY3865" s="18" t="s">
        <v>238</v>
      </c>
      <c r="BE3865" s="205">
        <f>IF(N3865="základní",J3865,0)</f>
        <v>0</v>
      </c>
      <c r="BF3865" s="205">
        <f>IF(N3865="snížená",J3865,0)</f>
        <v>0</v>
      </c>
      <c r="BG3865" s="205">
        <f>IF(N3865="zákl. přenesená",J3865,0)</f>
        <v>0</v>
      </c>
      <c r="BH3865" s="205">
        <f>IF(N3865="sníž. přenesená",J3865,0)</f>
        <v>0</v>
      </c>
      <c r="BI3865" s="205">
        <f>IF(N3865="nulová",J3865,0)</f>
        <v>0</v>
      </c>
      <c r="BJ3865" s="18" t="s">
        <v>22</v>
      </c>
      <c r="BK3865" s="205">
        <f>ROUND(I3865*H3865,2)</f>
        <v>0</v>
      </c>
      <c r="BL3865" s="18" t="s">
        <v>3515</v>
      </c>
      <c r="BM3865" s="18" t="s">
        <v>3516</v>
      </c>
    </row>
    <row r="3866" spans="2:65" s="12" customFormat="1" ht="27">
      <c r="B3866" s="206"/>
      <c r="C3866" s="207"/>
      <c r="D3866" s="208" t="s">
        <v>247</v>
      </c>
      <c r="E3866" s="209" t="s">
        <v>20</v>
      </c>
      <c r="F3866" s="210" t="s">
        <v>3470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249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2" customFormat="1" ht="13.5">
      <c r="B3868" s="206"/>
      <c r="C3868" s="207"/>
      <c r="D3868" s="208" t="s">
        <v>247</v>
      </c>
      <c r="E3868" s="209" t="s">
        <v>20</v>
      </c>
      <c r="F3868" s="210" t="s">
        <v>692</v>
      </c>
      <c r="G3868" s="207"/>
      <c r="H3868" s="211" t="s">
        <v>20</v>
      </c>
      <c r="I3868" s="212"/>
      <c r="J3868" s="207"/>
      <c r="K3868" s="207"/>
      <c r="L3868" s="213"/>
      <c r="M3868" s="214"/>
      <c r="N3868" s="215"/>
      <c r="O3868" s="215"/>
      <c r="P3868" s="215"/>
      <c r="Q3868" s="215"/>
      <c r="R3868" s="215"/>
      <c r="S3868" s="215"/>
      <c r="T3868" s="216"/>
      <c r="AT3868" s="217" t="s">
        <v>247</v>
      </c>
      <c r="AU3868" s="217" t="s">
        <v>81</v>
      </c>
      <c r="AV3868" s="12" t="s">
        <v>22</v>
      </c>
      <c r="AW3868" s="12" t="s">
        <v>37</v>
      </c>
      <c r="AX3868" s="12" t="s">
        <v>73</v>
      </c>
      <c r="AY3868" s="217" t="s">
        <v>238</v>
      </c>
    </row>
    <row r="3869" spans="2:65" s="12" customFormat="1" ht="13.5">
      <c r="B3869" s="206"/>
      <c r="C3869" s="207"/>
      <c r="D3869" s="208" t="s">
        <v>247</v>
      </c>
      <c r="E3869" s="209" t="s">
        <v>20</v>
      </c>
      <c r="F3869" s="210" t="s">
        <v>3517</v>
      </c>
      <c r="G3869" s="207"/>
      <c r="H3869" s="211" t="s">
        <v>20</v>
      </c>
      <c r="I3869" s="212"/>
      <c r="J3869" s="207"/>
      <c r="K3869" s="207"/>
      <c r="L3869" s="213"/>
      <c r="M3869" s="214"/>
      <c r="N3869" s="215"/>
      <c r="O3869" s="215"/>
      <c r="P3869" s="215"/>
      <c r="Q3869" s="215"/>
      <c r="R3869" s="215"/>
      <c r="S3869" s="215"/>
      <c r="T3869" s="216"/>
      <c r="AT3869" s="217" t="s">
        <v>247</v>
      </c>
      <c r="AU3869" s="217" t="s">
        <v>81</v>
      </c>
      <c r="AV3869" s="12" t="s">
        <v>22</v>
      </c>
      <c r="AW3869" s="12" t="s">
        <v>37</v>
      </c>
      <c r="AX3869" s="12" t="s">
        <v>73</v>
      </c>
      <c r="AY3869" s="217" t="s">
        <v>238</v>
      </c>
    </row>
    <row r="3870" spans="2:65" s="13" customFormat="1" ht="27">
      <c r="B3870" s="218"/>
      <c r="C3870" s="219"/>
      <c r="D3870" s="220" t="s">
        <v>247</v>
      </c>
      <c r="E3870" s="221" t="s">
        <v>20</v>
      </c>
      <c r="F3870" s="222" t="s">
        <v>3518</v>
      </c>
      <c r="G3870" s="219"/>
      <c r="H3870" s="223">
        <v>369.01</v>
      </c>
      <c r="I3870" s="224"/>
      <c r="J3870" s="219"/>
      <c r="K3870" s="219"/>
      <c r="L3870" s="225"/>
      <c r="M3870" s="226"/>
      <c r="N3870" s="227"/>
      <c r="O3870" s="227"/>
      <c r="P3870" s="227"/>
      <c r="Q3870" s="227"/>
      <c r="R3870" s="227"/>
      <c r="S3870" s="227"/>
      <c r="T3870" s="228"/>
      <c r="AT3870" s="229" t="s">
        <v>247</v>
      </c>
      <c r="AU3870" s="229" t="s">
        <v>81</v>
      </c>
      <c r="AV3870" s="13" t="s">
        <v>81</v>
      </c>
      <c r="AW3870" s="13" t="s">
        <v>37</v>
      </c>
      <c r="AX3870" s="13" t="s">
        <v>73</v>
      </c>
      <c r="AY3870" s="229" t="s">
        <v>238</v>
      </c>
    </row>
    <row r="3871" spans="2:65" s="1" customFormat="1" ht="22.5" customHeight="1">
      <c r="B3871" s="35"/>
      <c r="C3871" s="194" t="s">
        <v>3519</v>
      </c>
      <c r="D3871" s="194" t="s">
        <v>240</v>
      </c>
      <c r="E3871" s="195" t="s">
        <v>3520</v>
      </c>
      <c r="F3871" s="196" t="s">
        <v>3521</v>
      </c>
      <c r="G3871" s="197" t="s">
        <v>375</v>
      </c>
      <c r="H3871" s="198">
        <v>1017.91</v>
      </c>
      <c r="I3871" s="199"/>
      <c r="J3871" s="200">
        <f>ROUND(I3871*H3871,2)</f>
        <v>0</v>
      </c>
      <c r="K3871" s="196" t="s">
        <v>244</v>
      </c>
      <c r="L3871" s="55"/>
      <c r="M3871" s="201" t="s">
        <v>20</v>
      </c>
      <c r="N3871" s="202" t="s">
        <v>44</v>
      </c>
      <c r="O3871" s="36"/>
      <c r="P3871" s="203">
        <f>O3871*H3871</f>
        <v>0</v>
      </c>
      <c r="Q3871" s="203">
        <v>2.9999999999999997E-4</v>
      </c>
      <c r="R3871" s="203">
        <f>Q3871*H3871</f>
        <v>0.30537299999999995</v>
      </c>
      <c r="S3871" s="203">
        <v>0</v>
      </c>
      <c r="T3871" s="204">
        <f>S3871*H3871</f>
        <v>0</v>
      </c>
      <c r="AR3871" s="18" t="s">
        <v>3515</v>
      </c>
      <c r="AT3871" s="18" t="s">
        <v>240</v>
      </c>
      <c r="AU3871" s="18" t="s">
        <v>81</v>
      </c>
      <c r="AY3871" s="18" t="s">
        <v>238</v>
      </c>
      <c r="BE3871" s="205">
        <f>IF(N3871="základní",J3871,0)</f>
        <v>0</v>
      </c>
      <c r="BF3871" s="205">
        <f>IF(N3871="snížená",J3871,0)</f>
        <v>0</v>
      </c>
      <c r="BG3871" s="205">
        <f>IF(N3871="zákl. přenesená",J3871,0)</f>
        <v>0</v>
      </c>
      <c r="BH3871" s="205">
        <f>IF(N3871="sníž. přenesená",J3871,0)</f>
        <v>0</v>
      </c>
      <c r="BI3871" s="205">
        <f>IF(N3871="nulová",J3871,0)</f>
        <v>0</v>
      </c>
      <c r="BJ3871" s="18" t="s">
        <v>22</v>
      </c>
      <c r="BK3871" s="205">
        <f>ROUND(I3871*H3871,2)</f>
        <v>0</v>
      </c>
      <c r="BL3871" s="18" t="s">
        <v>3515</v>
      </c>
      <c r="BM3871" s="18" t="s">
        <v>3522</v>
      </c>
    </row>
    <row r="3872" spans="2:65" s="12" customFormat="1" ht="27">
      <c r="B3872" s="206"/>
      <c r="C3872" s="207"/>
      <c r="D3872" s="208" t="s">
        <v>247</v>
      </c>
      <c r="E3872" s="209" t="s">
        <v>20</v>
      </c>
      <c r="F3872" s="210" t="s">
        <v>3448</v>
      </c>
      <c r="G3872" s="207"/>
      <c r="H3872" s="211" t="s">
        <v>20</v>
      </c>
      <c r="I3872" s="212"/>
      <c r="J3872" s="207"/>
      <c r="K3872" s="207"/>
      <c r="L3872" s="213"/>
      <c r="M3872" s="214"/>
      <c r="N3872" s="215"/>
      <c r="O3872" s="215"/>
      <c r="P3872" s="215"/>
      <c r="Q3872" s="215"/>
      <c r="R3872" s="215"/>
      <c r="S3872" s="215"/>
      <c r="T3872" s="216"/>
      <c r="AT3872" s="217" t="s">
        <v>247</v>
      </c>
      <c r="AU3872" s="217" t="s">
        <v>81</v>
      </c>
      <c r="AV3872" s="12" t="s">
        <v>22</v>
      </c>
      <c r="AW3872" s="12" t="s">
        <v>37</v>
      </c>
      <c r="AX3872" s="12" t="s">
        <v>73</v>
      </c>
      <c r="AY3872" s="217" t="s">
        <v>238</v>
      </c>
    </row>
    <row r="3873" spans="2:65" s="12" customFormat="1" ht="13.5">
      <c r="B3873" s="206"/>
      <c r="C3873" s="207"/>
      <c r="D3873" s="208" t="s">
        <v>247</v>
      </c>
      <c r="E3873" s="209" t="s">
        <v>20</v>
      </c>
      <c r="F3873" s="210" t="s">
        <v>249</v>
      </c>
      <c r="G3873" s="207"/>
      <c r="H3873" s="211" t="s">
        <v>20</v>
      </c>
      <c r="I3873" s="212"/>
      <c r="J3873" s="207"/>
      <c r="K3873" s="207"/>
      <c r="L3873" s="213"/>
      <c r="M3873" s="214"/>
      <c r="N3873" s="215"/>
      <c r="O3873" s="215"/>
      <c r="P3873" s="215"/>
      <c r="Q3873" s="215"/>
      <c r="R3873" s="215"/>
      <c r="S3873" s="215"/>
      <c r="T3873" s="216"/>
      <c r="AT3873" s="217" t="s">
        <v>247</v>
      </c>
      <c r="AU3873" s="217" t="s">
        <v>81</v>
      </c>
      <c r="AV3873" s="12" t="s">
        <v>22</v>
      </c>
      <c r="AW3873" s="12" t="s">
        <v>37</v>
      </c>
      <c r="AX3873" s="12" t="s">
        <v>73</v>
      </c>
      <c r="AY3873" s="217" t="s">
        <v>238</v>
      </c>
    </row>
    <row r="3874" spans="2:65" s="12" customFormat="1" ht="13.5">
      <c r="B3874" s="206"/>
      <c r="C3874" s="207"/>
      <c r="D3874" s="208" t="s">
        <v>247</v>
      </c>
      <c r="E3874" s="209" t="s">
        <v>20</v>
      </c>
      <c r="F3874" s="210" t="s">
        <v>811</v>
      </c>
      <c r="G3874" s="207"/>
      <c r="H3874" s="211" t="s">
        <v>20</v>
      </c>
      <c r="I3874" s="212"/>
      <c r="J3874" s="207"/>
      <c r="K3874" s="207"/>
      <c r="L3874" s="213"/>
      <c r="M3874" s="214"/>
      <c r="N3874" s="215"/>
      <c r="O3874" s="215"/>
      <c r="P3874" s="215"/>
      <c r="Q3874" s="215"/>
      <c r="R3874" s="215"/>
      <c r="S3874" s="215"/>
      <c r="T3874" s="216"/>
      <c r="AT3874" s="217" t="s">
        <v>247</v>
      </c>
      <c r="AU3874" s="217" t="s">
        <v>81</v>
      </c>
      <c r="AV3874" s="12" t="s">
        <v>22</v>
      </c>
      <c r="AW3874" s="12" t="s">
        <v>37</v>
      </c>
      <c r="AX3874" s="12" t="s">
        <v>73</v>
      </c>
      <c r="AY3874" s="217" t="s">
        <v>238</v>
      </c>
    </row>
    <row r="3875" spans="2:65" s="12" customFormat="1" ht="13.5">
      <c r="B3875" s="206"/>
      <c r="C3875" s="207"/>
      <c r="D3875" s="208" t="s">
        <v>247</v>
      </c>
      <c r="E3875" s="209" t="s">
        <v>20</v>
      </c>
      <c r="F3875" s="210" t="s">
        <v>3523</v>
      </c>
      <c r="G3875" s="207"/>
      <c r="H3875" s="211" t="s">
        <v>20</v>
      </c>
      <c r="I3875" s="212"/>
      <c r="J3875" s="207"/>
      <c r="K3875" s="207"/>
      <c r="L3875" s="213"/>
      <c r="M3875" s="214"/>
      <c r="N3875" s="215"/>
      <c r="O3875" s="215"/>
      <c r="P3875" s="215"/>
      <c r="Q3875" s="215"/>
      <c r="R3875" s="215"/>
      <c r="S3875" s="215"/>
      <c r="T3875" s="216"/>
      <c r="AT3875" s="217" t="s">
        <v>247</v>
      </c>
      <c r="AU3875" s="217" t="s">
        <v>81</v>
      </c>
      <c r="AV3875" s="12" t="s">
        <v>22</v>
      </c>
      <c r="AW3875" s="12" t="s">
        <v>37</v>
      </c>
      <c r="AX3875" s="12" t="s">
        <v>73</v>
      </c>
      <c r="AY3875" s="217" t="s">
        <v>238</v>
      </c>
    </row>
    <row r="3876" spans="2:65" s="13" customFormat="1" ht="13.5">
      <c r="B3876" s="218"/>
      <c r="C3876" s="219"/>
      <c r="D3876" s="208" t="s">
        <v>247</v>
      </c>
      <c r="E3876" s="230" t="s">
        <v>20</v>
      </c>
      <c r="F3876" s="231" t="s">
        <v>3524</v>
      </c>
      <c r="G3876" s="219"/>
      <c r="H3876" s="232">
        <v>295.06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3" customFormat="1" ht="27">
      <c r="B3877" s="218"/>
      <c r="C3877" s="219"/>
      <c r="D3877" s="208" t="s">
        <v>247</v>
      </c>
      <c r="E3877" s="230" t="s">
        <v>20</v>
      </c>
      <c r="F3877" s="231" t="s">
        <v>3525</v>
      </c>
      <c r="G3877" s="219"/>
      <c r="H3877" s="232">
        <v>370.82</v>
      </c>
      <c r="I3877" s="224"/>
      <c r="J3877" s="219"/>
      <c r="K3877" s="219"/>
      <c r="L3877" s="225"/>
      <c r="M3877" s="226"/>
      <c r="N3877" s="227"/>
      <c r="O3877" s="227"/>
      <c r="P3877" s="227"/>
      <c r="Q3877" s="227"/>
      <c r="R3877" s="227"/>
      <c r="S3877" s="227"/>
      <c r="T3877" s="228"/>
      <c r="AT3877" s="229" t="s">
        <v>247</v>
      </c>
      <c r="AU3877" s="229" t="s">
        <v>81</v>
      </c>
      <c r="AV3877" s="13" t="s">
        <v>81</v>
      </c>
      <c r="AW3877" s="13" t="s">
        <v>37</v>
      </c>
      <c r="AX3877" s="13" t="s">
        <v>73</v>
      </c>
      <c r="AY3877" s="229" t="s">
        <v>238</v>
      </c>
    </row>
    <row r="3878" spans="2:65" s="13" customFormat="1" ht="13.5">
      <c r="B3878" s="218"/>
      <c r="C3878" s="219"/>
      <c r="D3878" s="220" t="s">
        <v>247</v>
      </c>
      <c r="E3878" s="221" t="s">
        <v>20</v>
      </c>
      <c r="F3878" s="222" t="s">
        <v>3526</v>
      </c>
      <c r="G3878" s="219"/>
      <c r="H3878" s="223">
        <v>352.03</v>
      </c>
      <c r="I3878" s="224"/>
      <c r="J3878" s="219"/>
      <c r="K3878" s="219"/>
      <c r="L3878" s="225"/>
      <c r="M3878" s="226"/>
      <c r="N3878" s="227"/>
      <c r="O3878" s="227"/>
      <c r="P3878" s="227"/>
      <c r="Q3878" s="227"/>
      <c r="R3878" s="227"/>
      <c r="S3878" s="227"/>
      <c r="T3878" s="228"/>
      <c r="AT3878" s="229" t="s">
        <v>247</v>
      </c>
      <c r="AU3878" s="229" t="s">
        <v>81</v>
      </c>
      <c r="AV3878" s="13" t="s">
        <v>81</v>
      </c>
      <c r="AW3878" s="13" t="s">
        <v>37</v>
      </c>
      <c r="AX3878" s="13" t="s">
        <v>73</v>
      </c>
      <c r="AY3878" s="229" t="s">
        <v>238</v>
      </c>
    </row>
    <row r="3879" spans="2:65" s="1" customFormat="1" ht="31.5" customHeight="1">
      <c r="B3879" s="35"/>
      <c r="C3879" s="194" t="s">
        <v>3527</v>
      </c>
      <c r="D3879" s="194" t="s">
        <v>240</v>
      </c>
      <c r="E3879" s="195" t="s">
        <v>3528</v>
      </c>
      <c r="F3879" s="196" t="s">
        <v>3529</v>
      </c>
      <c r="G3879" s="197" t="s">
        <v>375</v>
      </c>
      <c r="H3879" s="198">
        <v>41.749000000000002</v>
      </c>
      <c r="I3879" s="199"/>
      <c r="J3879" s="200">
        <f>ROUND(I3879*H3879,2)</f>
        <v>0</v>
      </c>
      <c r="K3879" s="196" t="s">
        <v>20</v>
      </c>
      <c r="L3879" s="55"/>
      <c r="M3879" s="201" t="s">
        <v>20</v>
      </c>
      <c r="N3879" s="202" t="s">
        <v>44</v>
      </c>
      <c r="O3879" s="36"/>
      <c r="P3879" s="203">
        <f>O3879*H3879</f>
        <v>0</v>
      </c>
      <c r="Q3879" s="203">
        <v>0</v>
      </c>
      <c r="R3879" s="203">
        <f>Q3879*H3879</f>
        <v>0</v>
      </c>
      <c r="S3879" s="203">
        <v>0</v>
      </c>
      <c r="T3879" s="204">
        <f>S3879*H3879</f>
        <v>0</v>
      </c>
      <c r="AR3879" s="18" t="s">
        <v>3515</v>
      </c>
      <c r="AT3879" s="18" t="s">
        <v>240</v>
      </c>
      <c r="AU3879" s="18" t="s">
        <v>81</v>
      </c>
      <c r="AY3879" s="18" t="s">
        <v>238</v>
      </c>
      <c r="BE3879" s="205">
        <f>IF(N3879="základní",J3879,0)</f>
        <v>0</v>
      </c>
      <c r="BF3879" s="205">
        <f>IF(N3879="snížená",J3879,0)</f>
        <v>0</v>
      </c>
      <c r="BG3879" s="205">
        <f>IF(N3879="zákl. přenesená",J3879,0)</f>
        <v>0</v>
      </c>
      <c r="BH3879" s="205">
        <f>IF(N3879="sníž. přenesená",J3879,0)</f>
        <v>0</v>
      </c>
      <c r="BI3879" s="205">
        <f>IF(N3879="nulová",J3879,0)</f>
        <v>0</v>
      </c>
      <c r="BJ3879" s="18" t="s">
        <v>22</v>
      </c>
      <c r="BK3879" s="205">
        <f>ROUND(I3879*H3879,2)</f>
        <v>0</v>
      </c>
      <c r="BL3879" s="18" t="s">
        <v>3515</v>
      </c>
      <c r="BM3879" s="18" t="s">
        <v>3530</v>
      </c>
    </row>
    <row r="3880" spans="2:65" s="12" customFormat="1" ht="27">
      <c r="B3880" s="206"/>
      <c r="C3880" s="207"/>
      <c r="D3880" s="208" t="s">
        <v>247</v>
      </c>
      <c r="E3880" s="209" t="s">
        <v>20</v>
      </c>
      <c r="F3880" s="210" t="s">
        <v>3531</v>
      </c>
      <c r="G3880" s="207"/>
      <c r="H3880" s="211" t="s">
        <v>20</v>
      </c>
      <c r="I3880" s="212"/>
      <c r="J3880" s="207"/>
      <c r="K3880" s="207"/>
      <c r="L3880" s="213"/>
      <c r="M3880" s="214"/>
      <c r="N3880" s="215"/>
      <c r="O3880" s="215"/>
      <c r="P3880" s="215"/>
      <c r="Q3880" s="215"/>
      <c r="R3880" s="215"/>
      <c r="S3880" s="215"/>
      <c r="T3880" s="216"/>
      <c r="AT3880" s="217" t="s">
        <v>247</v>
      </c>
      <c r="AU3880" s="217" t="s">
        <v>81</v>
      </c>
      <c r="AV3880" s="12" t="s">
        <v>22</v>
      </c>
      <c r="AW3880" s="12" t="s">
        <v>37</v>
      </c>
      <c r="AX3880" s="12" t="s">
        <v>73</v>
      </c>
      <c r="AY3880" s="217" t="s">
        <v>238</v>
      </c>
    </row>
    <row r="3881" spans="2:65" s="12" customFormat="1" ht="13.5">
      <c r="B3881" s="206"/>
      <c r="C3881" s="207"/>
      <c r="D3881" s="208" t="s">
        <v>247</v>
      </c>
      <c r="E3881" s="209" t="s">
        <v>20</v>
      </c>
      <c r="F3881" s="210" t="s">
        <v>249</v>
      </c>
      <c r="G3881" s="207"/>
      <c r="H3881" s="211" t="s">
        <v>20</v>
      </c>
      <c r="I3881" s="212"/>
      <c r="J3881" s="207"/>
      <c r="K3881" s="207"/>
      <c r="L3881" s="213"/>
      <c r="M3881" s="214"/>
      <c r="N3881" s="215"/>
      <c r="O3881" s="215"/>
      <c r="P3881" s="215"/>
      <c r="Q3881" s="215"/>
      <c r="R3881" s="215"/>
      <c r="S3881" s="215"/>
      <c r="T3881" s="216"/>
      <c r="AT3881" s="217" t="s">
        <v>247</v>
      </c>
      <c r="AU3881" s="217" t="s">
        <v>81</v>
      </c>
      <c r="AV3881" s="12" t="s">
        <v>22</v>
      </c>
      <c r="AW3881" s="12" t="s">
        <v>37</v>
      </c>
      <c r="AX3881" s="12" t="s">
        <v>73</v>
      </c>
      <c r="AY3881" s="217" t="s">
        <v>238</v>
      </c>
    </row>
    <row r="3882" spans="2:65" s="12" customFormat="1" ht="13.5">
      <c r="B3882" s="206"/>
      <c r="C3882" s="207"/>
      <c r="D3882" s="208" t="s">
        <v>247</v>
      </c>
      <c r="E3882" s="209" t="s">
        <v>20</v>
      </c>
      <c r="F3882" s="210" t="s">
        <v>3532</v>
      </c>
      <c r="G3882" s="207"/>
      <c r="H3882" s="211" t="s">
        <v>20</v>
      </c>
      <c r="I3882" s="212"/>
      <c r="J3882" s="207"/>
      <c r="K3882" s="207"/>
      <c r="L3882" s="213"/>
      <c r="M3882" s="214"/>
      <c r="N3882" s="215"/>
      <c r="O3882" s="215"/>
      <c r="P3882" s="215"/>
      <c r="Q3882" s="215"/>
      <c r="R3882" s="215"/>
      <c r="S3882" s="215"/>
      <c r="T3882" s="216"/>
      <c r="AT3882" s="217" t="s">
        <v>247</v>
      </c>
      <c r="AU3882" s="217" t="s">
        <v>81</v>
      </c>
      <c r="AV3882" s="12" t="s">
        <v>22</v>
      </c>
      <c r="AW3882" s="12" t="s">
        <v>37</v>
      </c>
      <c r="AX3882" s="12" t="s">
        <v>73</v>
      </c>
      <c r="AY3882" s="217" t="s">
        <v>238</v>
      </c>
    </row>
    <row r="3883" spans="2:65" s="12" customFormat="1" ht="13.5">
      <c r="B3883" s="206"/>
      <c r="C3883" s="207"/>
      <c r="D3883" s="208" t="s">
        <v>247</v>
      </c>
      <c r="E3883" s="209" t="s">
        <v>20</v>
      </c>
      <c r="F3883" s="210" t="s">
        <v>3533</v>
      </c>
      <c r="G3883" s="207"/>
      <c r="H3883" s="211" t="s">
        <v>20</v>
      </c>
      <c r="I3883" s="212"/>
      <c r="J3883" s="207"/>
      <c r="K3883" s="207"/>
      <c r="L3883" s="213"/>
      <c r="M3883" s="214"/>
      <c r="N3883" s="215"/>
      <c r="O3883" s="215"/>
      <c r="P3883" s="215"/>
      <c r="Q3883" s="215"/>
      <c r="R3883" s="215"/>
      <c r="S3883" s="215"/>
      <c r="T3883" s="216"/>
      <c r="AT3883" s="217" t="s">
        <v>247</v>
      </c>
      <c r="AU3883" s="217" t="s">
        <v>81</v>
      </c>
      <c r="AV3883" s="12" t="s">
        <v>22</v>
      </c>
      <c r="AW3883" s="12" t="s">
        <v>37</v>
      </c>
      <c r="AX3883" s="12" t="s">
        <v>73</v>
      </c>
      <c r="AY3883" s="217" t="s">
        <v>238</v>
      </c>
    </row>
    <row r="3884" spans="2:65" s="12" customFormat="1" ht="13.5">
      <c r="B3884" s="206"/>
      <c r="C3884" s="207"/>
      <c r="D3884" s="208" t="s">
        <v>247</v>
      </c>
      <c r="E3884" s="209" t="s">
        <v>20</v>
      </c>
      <c r="F3884" s="210" t="s">
        <v>249</v>
      </c>
      <c r="G3884" s="207"/>
      <c r="H3884" s="211" t="s">
        <v>20</v>
      </c>
      <c r="I3884" s="212"/>
      <c r="J3884" s="207"/>
      <c r="K3884" s="207"/>
      <c r="L3884" s="213"/>
      <c r="M3884" s="214"/>
      <c r="N3884" s="215"/>
      <c r="O3884" s="215"/>
      <c r="P3884" s="215"/>
      <c r="Q3884" s="215"/>
      <c r="R3884" s="215"/>
      <c r="S3884" s="215"/>
      <c r="T3884" s="216"/>
      <c r="AT3884" s="217" t="s">
        <v>247</v>
      </c>
      <c r="AU3884" s="217" t="s">
        <v>81</v>
      </c>
      <c r="AV3884" s="12" t="s">
        <v>22</v>
      </c>
      <c r="AW3884" s="12" t="s">
        <v>37</v>
      </c>
      <c r="AX3884" s="12" t="s">
        <v>73</v>
      </c>
      <c r="AY3884" s="217" t="s">
        <v>238</v>
      </c>
    </row>
    <row r="3885" spans="2:65" s="12" customFormat="1" ht="13.5">
      <c r="B3885" s="206"/>
      <c r="C3885" s="207"/>
      <c r="D3885" s="208" t="s">
        <v>247</v>
      </c>
      <c r="E3885" s="209" t="s">
        <v>20</v>
      </c>
      <c r="F3885" s="210" t="s">
        <v>3534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3535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3536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2" customFormat="1" ht="13.5">
      <c r="B3888" s="206"/>
      <c r="C3888" s="207"/>
      <c r="D3888" s="208" t="s">
        <v>247</v>
      </c>
      <c r="E3888" s="209" t="s">
        <v>20</v>
      </c>
      <c r="F3888" s="210" t="s">
        <v>3537</v>
      </c>
      <c r="G3888" s="207"/>
      <c r="H3888" s="211" t="s">
        <v>20</v>
      </c>
      <c r="I3888" s="212"/>
      <c r="J3888" s="207"/>
      <c r="K3888" s="207"/>
      <c r="L3888" s="213"/>
      <c r="M3888" s="214"/>
      <c r="N3888" s="215"/>
      <c r="O3888" s="215"/>
      <c r="P3888" s="215"/>
      <c r="Q3888" s="215"/>
      <c r="R3888" s="215"/>
      <c r="S3888" s="215"/>
      <c r="T3888" s="216"/>
      <c r="AT3888" s="217" t="s">
        <v>247</v>
      </c>
      <c r="AU3888" s="217" t="s">
        <v>81</v>
      </c>
      <c r="AV3888" s="12" t="s">
        <v>22</v>
      </c>
      <c r="AW3888" s="12" t="s">
        <v>37</v>
      </c>
      <c r="AX3888" s="12" t="s">
        <v>73</v>
      </c>
      <c r="AY3888" s="217" t="s">
        <v>238</v>
      </c>
    </row>
    <row r="3889" spans="2:65" s="12" customFormat="1" ht="13.5">
      <c r="B3889" s="206"/>
      <c r="C3889" s="207"/>
      <c r="D3889" s="208" t="s">
        <v>247</v>
      </c>
      <c r="E3889" s="209" t="s">
        <v>20</v>
      </c>
      <c r="F3889" s="210" t="s">
        <v>3538</v>
      </c>
      <c r="G3889" s="207"/>
      <c r="H3889" s="211" t="s">
        <v>20</v>
      </c>
      <c r="I3889" s="212"/>
      <c r="J3889" s="207"/>
      <c r="K3889" s="207"/>
      <c r="L3889" s="213"/>
      <c r="M3889" s="214"/>
      <c r="N3889" s="215"/>
      <c r="O3889" s="215"/>
      <c r="P3889" s="215"/>
      <c r="Q3889" s="215"/>
      <c r="R3889" s="215"/>
      <c r="S3889" s="215"/>
      <c r="T3889" s="216"/>
      <c r="AT3889" s="217" t="s">
        <v>247</v>
      </c>
      <c r="AU3889" s="217" t="s">
        <v>81</v>
      </c>
      <c r="AV3889" s="12" t="s">
        <v>22</v>
      </c>
      <c r="AW3889" s="12" t="s">
        <v>37</v>
      </c>
      <c r="AX3889" s="12" t="s">
        <v>73</v>
      </c>
      <c r="AY3889" s="217" t="s">
        <v>238</v>
      </c>
    </row>
    <row r="3890" spans="2:65" s="12" customFormat="1" ht="13.5">
      <c r="B3890" s="206"/>
      <c r="C3890" s="207"/>
      <c r="D3890" s="208" t="s">
        <v>247</v>
      </c>
      <c r="E3890" s="209" t="s">
        <v>20</v>
      </c>
      <c r="F3890" s="210" t="s">
        <v>3539</v>
      </c>
      <c r="G3890" s="207"/>
      <c r="H3890" s="211" t="s">
        <v>20</v>
      </c>
      <c r="I3890" s="212"/>
      <c r="J3890" s="207"/>
      <c r="K3890" s="207"/>
      <c r="L3890" s="213"/>
      <c r="M3890" s="214"/>
      <c r="N3890" s="215"/>
      <c r="O3890" s="215"/>
      <c r="P3890" s="215"/>
      <c r="Q3890" s="215"/>
      <c r="R3890" s="215"/>
      <c r="S3890" s="215"/>
      <c r="T3890" s="216"/>
      <c r="AT3890" s="217" t="s">
        <v>247</v>
      </c>
      <c r="AU3890" s="217" t="s">
        <v>81</v>
      </c>
      <c r="AV3890" s="12" t="s">
        <v>22</v>
      </c>
      <c r="AW3890" s="12" t="s">
        <v>37</v>
      </c>
      <c r="AX3890" s="12" t="s">
        <v>73</v>
      </c>
      <c r="AY3890" s="217" t="s">
        <v>238</v>
      </c>
    </row>
    <row r="3891" spans="2:65" s="12" customFormat="1" ht="13.5">
      <c r="B3891" s="206"/>
      <c r="C3891" s="207"/>
      <c r="D3891" s="208" t="s">
        <v>247</v>
      </c>
      <c r="E3891" s="209" t="s">
        <v>20</v>
      </c>
      <c r="F3891" s="210" t="s">
        <v>249</v>
      </c>
      <c r="G3891" s="207"/>
      <c r="H3891" s="211" t="s">
        <v>20</v>
      </c>
      <c r="I3891" s="212"/>
      <c r="J3891" s="207"/>
      <c r="K3891" s="207"/>
      <c r="L3891" s="213"/>
      <c r="M3891" s="214"/>
      <c r="N3891" s="215"/>
      <c r="O3891" s="215"/>
      <c r="P3891" s="215"/>
      <c r="Q3891" s="215"/>
      <c r="R3891" s="215"/>
      <c r="S3891" s="215"/>
      <c r="T3891" s="216"/>
      <c r="AT3891" s="217" t="s">
        <v>247</v>
      </c>
      <c r="AU3891" s="217" t="s">
        <v>81</v>
      </c>
      <c r="AV3891" s="12" t="s">
        <v>22</v>
      </c>
      <c r="AW3891" s="12" t="s">
        <v>37</v>
      </c>
      <c r="AX3891" s="12" t="s">
        <v>73</v>
      </c>
      <c r="AY3891" s="217" t="s">
        <v>238</v>
      </c>
    </row>
    <row r="3892" spans="2:65" s="12" customFormat="1" ht="13.5">
      <c r="B3892" s="206"/>
      <c r="C3892" s="207"/>
      <c r="D3892" s="208" t="s">
        <v>247</v>
      </c>
      <c r="E3892" s="209" t="s">
        <v>20</v>
      </c>
      <c r="F3892" s="210" t="s">
        <v>695</v>
      </c>
      <c r="G3892" s="207"/>
      <c r="H3892" s="211" t="s">
        <v>20</v>
      </c>
      <c r="I3892" s="212"/>
      <c r="J3892" s="207"/>
      <c r="K3892" s="207"/>
      <c r="L3892" s="213"/>
      <c r="M3892" s="214"/>
      <c r="N3892" s="215"/>
      <c r="O3892" s="215"/>
      <c r="P3892" s="215"/>
      <c r="Q3892" s="215"/>
      <c r="R3892" s="215"/>
      <c r="S3892" s="215"/>
      <c r="T3892" s="216"/>
      <c r="AT3892" s="217" t="s">
        <v>247</v>
      </c>
      <c r="AU3892" s="217" t="s">
        <v>81</v>
      </c>
      <c r="AV3892" s="12" t="s">
        <v>22</v>
      </c>
      <c r="AW3892" s="12" t="s">
        <v>37</v>
      </c>
      <c r="AX3892" s="12" t="s">
        <v>73</v>
      </c>
      <c r="AY3892" s="217" t="s">
        <v>238</v>
      </c>
    </row>
    <row r="3893" spans="2:65" s="13" customFormat="1" ht="13.5">
      <c r="B3893" s="218"/>
      <c r="C3893" s="219"/>
      <c r="D3893" s="208" t="s">
        <v>247</v>
      </c>
      <c r="E3893" s="230" t="s">
        <v>20</v>
      </c>
      <c r="F3893" s="231" t="s">
        <v>3540</v>
      </c>
      <c r="G3893" s="219"/>
      <c r="H3893" s="232">
        <v>20.347000000000001</v>
      </c>
      <c r="I3893" s="224"/>
      <c r="J3893" s="219"/>
      <c r="K3893" s="219"/>
      <c r="L3893" s="225"/>
      <c r="M3893" s="226"/>
      <c r="N3893" s="227"/>
      <c r="O3893" s="227"/>
      <c r="P3893" s="227"/>
      <c r="Q3893" s="227"/>
      <c r="R3893" s="227"/>
      <c r="S3893" s="227"/>
      <c r="T3893" s="228"/>
      <c r="AT3893" s="229" t="s">
        <v>247</v>
      </c>
      <c r="AU3893" s="229" t="s">
        <v>81</v>
      </c>
      <c r="AV3893" s="13" t="s">
        <v>81</v>
      </c>
      <c r="AW3893" s="13" t="s">
        <v>37</v>
      </c>
      <c r="AX3893" s="13" t="s">
        <v>73</v>
      </c>
      <c r="AY3893" s="229" t="s">
        <v>238</v>
      </c>
    </row>
    <row r="3894" spans="2:65" s="13" customFormat="1" ht="13.5">
      <c r="B3894" s="218"/>
      <c r="C3894" s="219"/>
      <c r="D3894" s="220" t="s">
        <v>247</v>
      </c>
      <c r="E3894" s="221" t="s">
        <v>20</v>
      </c>
      <c r="F3894" s="222" t="s">
        <v>3541</v>
      </c>
      <c r="G3894" s="219"/>
      <c r="H3894" s="223">
        <v>21.402000000000001</v>
      </c>
      <c r="I3894" s="224"/>
      <c r="J3894" s="219"/>
      <c r="K3894" s="219"/>
      <c r="L3894" s="225"/>
      <c r="M3894" s="226"/>
      <c r="N3894" s="227"/>
      <c r="O3894" s="227"/>
      <c r="P3894" s="227"/>
      <c r="Q3894" s="227"/>
      <c r="R3894" s="227"/>
      <c r="S3894" s="227"/>
      <c r="T3894" s="228"/>
      <c r="AT3894" s="229" t="s">
        <v>247</v>
      </c>
      <c r="AU3894" s="229" t="s">
        <v>81</v>
      </c>
      <c r="AV3894" s="13" t="s">
        <v>81</v>
      </c>
      <c r="AW3894" s="13" t="s">
        <v>37</v>
      </c>
      <c r="AX3894" s="13" t="s">
        <v>73</v>
      </c>
      <c r="AY3894" s="229" t="s">
        <v>238</v>
      </c>
    </row>
    <row r="3895" spans="2:65" s="1" customFormat="1" ht="22.5" customHeight="1">
      <c r="B3895" s="35"/>
      <c r="C3895" s="194" t="s">
        <v>3542</v>
      </c>
      <c r="D3895" s="194" t="s">
        <v>240</v>
      </c>
      <c r="E3895" s="195" t="s">
        <v>3543</v>
      </c>
      <c r="F3895" s="196" t="s">
        <v>3544</v>
      </c>
      <c r="G3895" s="197" t="s">
        <v>2797</v>
      </c>
      <c r="H3895" s="245"/>
      <c r="I3895" s="199"/>
      <c r="J3895" s="200">
        <f>ROUND(I3895*H3895,2)</f>
        <v>0</v>
      </c>
      <c r="K3895" s="196" t="s">
        <v>244</v>
      </c>
      <c r="L3895" s="55"/>
      <c r="M3895" s="201" t="s">
        <v>20</v>
      </c>
      <c r="N3895" s="202" t="s">
        <v>44</v>
      </c>
      <c r="O3895" s="36"/>
      <c r="P3895" s="203">
        <f>O3895*H3895</f>
        <v>0</v>
      </c>
      <c r="Q3895" s="203">
        <v>0</v>
      </c>
      <c r="R3895" s="203">
        <f>Q3895*H3895</f>
        <v>0</v>
      </c>
      <c r="S3895" s="203">
        <v>0</v>
      </c>
      <c r="T3895" s="204">
        <f>S3895*H3895</f>
        <v>0</v>
      </c>
      <c r="AR3895" s="18" t="s">
        <v>372</v>
      </c>
      <c r="AT3895" s="18" t="s">
        <v>240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3545</v>
      </c>
    </row>
    <row r="3896" spans="2:65" s="11" customFormat="1" ht="29.85" customHeight="1">
      <c r="B3896" s="177"/>
      <c r="C3896" s="178"/>
      <c r="D3896" s="191" t="s">
        <v>72</v>
      </c>
      <c r="E3896" s="192" t="s">
        <v>3546</v>
      </c>
      <c r="F3896" s="192" t="s">
        <v>3547</v>
      </c>
      <c r="G3896" s="178"/>
      <c r="H3896" s="178"/>
      <c r="I3896" s="181"/>
      <c r="J3896" s="193">
        <f>BK3896</f>
        <v>0</v>
      </c>
      <c r="K3896" s="178"/>
      <c r="L3896" s="183"/>
      <c r="M3896" s="184"/>
      <c r="N3896" s="185"/>
      <c r="O3896" s="185"/>
      <c r="P3896" s="186">
        <f>SUM(P3897:P3922)</f>
        <v>0</v>
      </c>
      <c r="Q3896" s="185"/>
      <c r="R3896" s="186">
        <f>SUM(R3897:R3922)</f>
        <v>0</v>
      </c>
      <c r="S3896" s="185"/>
      <c r="T3896" s="187">
        <f>SUM(T3897:T3922)</f>
        <v>0</v>
      </c>
      <c r="AR3896" s="188" t="s">
        <v>81</v>
      </c>
      <c r="AT3896" s="189" t="s">
        <v>72</v>
      </c>
      <c r="AU3896" s="189" t="s">
        <v>22</v>
      </c>
      <c r="AY3896" s="188" t="s">
        <v>238</v>
      </c>
      <c r="BK3896" s="190">
        <f>SUM(BK3897:BK3922)</f>
        <v>0</v>
      </c>
    </row>
    <row r="3897" spans="2:65" s="1" customFormat="1" ht="31.5" customHeight="1">
      <c r="B3897" s="35"/>
      <c r="C3897" s="194" t="s">
        <v>3548</v>
      </c>
      <c r="D3897" s="194" t="s">
        <v>240</v>
      </c>
      <c r="E3897" s="195" t="s">
        <v>3549</v>
      </c>
      <c r="F3897" s="196" t="s">
        <v>3550</v>
      </c>
      <c r="G3897" s="197" t="s">
        <v>517</v>
      </c>
      <c r="H3897" s="198">
        <v>72.45</v>
      </c>
      <c r="I3897" s="199"/>
      <c r="J3897" s="200">
        <f>ROUND(I3897*H3897,2)</f>
        <v>0</v>
      </c>
      <c r="K3897" s="196" t="s">
        <v>20</v>
      </c>
      <c r="L3897" s="55"/>
      <c r="M3897" s="201" t="s">
        <v>20</v>
      </c>
      <c r="N3897" s="202" t="s">
        <v>44</v>
      </c>
      <c r="O3897" s="36"/>
      <c r="P3897" s="203">
        <f>O3897*H3897</f>
        <v>0</v>
      </c>
      <c r="Q3897" s="203">
        <v>0</v>
      </c>
      <c r="R3897" s="203">
        <f>Q3897*H3897</f>
        <v>0</v>
      </c>
      <c r="S3897" s="203">
        <v>0</v>
      </c>
      <c r="T3897" s="204">
        <f>S3897*H3897</f>
        <v>0</v>
      </c>
      <c r="AR3897" s="18" t="s">
        <v>372</v>
      </c>
      <c r="AT3897" s="18" t="s">
        <v>240</v>
      </c>
      <c r="AU3897" s="18" t="s">
        <v>81</v>
      </c>
      <c r="AY3897" s="18" t="s">
        <v>238</v>
      </c>
      <c r="BE3897" s="205">
        <f>IF(N3897="základní",J3897,0)</f>
        <v>0</v>
      </c>
      <c r="BF3897" s="205">
        <f>IF(N3897="snížená",J3897,0)</f>
        <v>0</v>
      </c>
      <c r="BG3897" s="205">
        <f>IF(N3897="zákl. přenesená",J3897,0)</f>
        <v>0</v>
      </c>
      <c r="BH3897" s="205">
        <f>IF(N3897="sníž. přenesená",J3897,0)</f>
        <v>0</v>
      </c>
      <c r="BI3897" s="205">
        <f>IF(N3897="nulová",J3897,0)</f>
        <v>0</v>
      </c>
      <c r="BJ3897" s="18" t="s">
        <v>22</v>
      </c>
      <c r="BK3897" s="205">
        <f>ROUND(I3897*H3897,2)</f>
        <v>0</v>
      </c>
      <c r="BL3897" s="18" t="s">
        <v>372</v>
      </c>
      <c r="BM3897" s="18" t="s">
        <v>3551</v>
      </c>
    </row>
    <row r="3898" spans="2:65" s="12" customFormat="1" ht="27">
      <c r="B3898" s="206"/>
      <c r="C3898" s="207"/>
      <c r="D3898" s="208" t="s">
        <v>247</v>
      </c>
      <c r="E3898" s="209" t="s">
        <v>20</v>
      </c>
      <c r="F3898" s="210" t="s">
        <v>3552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2" customFormat="1" ht="13.5">
      <c r="B3899" s="206"/>
      <c r="C3899" s="207"/>
      <c r="D3899" s="208" t="s">
        <v>247</v>
      </c>
      <c r="E3899" s="209" t="s">
        <v>20</v>
      </c>
      <c r="F3899" s="210" t="s">
        <v>249</v>
      </c>
      <c r="G3899" s="207"/>
      <c r="H3899" s="211" t="s">
        <v>20</v>
      </c>
      <c r="I3899" s="212"/>
      <c r="J3899" s="207"/>
      <c r="K3899" s="207"/>
      <c r="L3899" s="213"/>
      <c r="M3899" s="214"/>
      <c r="N3899" s="215"/>
      <c r="O3899" s="215"/>
      <c r="P3899" s="215"/>
      <c r="Q3899" s="215"/>
      <c r="R3899" s="215"/>
      <c r="S3899" s="215"/>
      <c r="T3899" s="216"/>
      <c r="AT3899" s="217" t="s">
        <v>247</v>
      </c>
      <c r="AU3899" s="217" t="s">
        <v>81</v>
      </c>
      <c r="AV3899" s="12" t="s">
        <v>22</v>
      </c>
      <c r="AW3899" s="12" t="s">
        <v>37</v>
      </c>
      <c r="AX3899" s="12" t="s">
        <v>73</v>
      </c>
      <c r="AY3899" s="217" t="s">
        <v>238</v>
      </c>
    </row>
    <row r="3900" spans="2:65" s="12" customFormat="1" ht="13.5">
      <c r="B3900" s="206"/>
      <c r="C3900" s="207"/>
      <c r="D3900" s="208" t="s">
        <v>247</v>
      </c>
      <c r="E3900" s="209" t="s">
        <v>20</v>
      </c>
      <c r="F3900" s="210" t="s">
        <v>3553</v>
      </c>
      <c r="G3900" s="207"/>
      <c r="H3900" s="211" t="s">
        <v>20</v>
      </c>
      <c r="I3900" s="212"/>
      <c r="J3900" s="207"/>
      <c r="K3900" s="207"/>
      <c r="L3900" s="213"/>
      <c r="M3900" s="214"/>
      <c r="N3900" s="215"/>
      <c r="O3900" s="215"/>
      <c r="P3900" s="215"/>
      <c r="Q3900" s="215"/>
      <c r="R3900" s="215"/>
      <c r="S3900" s="215"/>
      <c r="T3900" s="216"/>
      <c r="AT3900" s="217" t="s">
        <v>247</v>
      </c>
      <c r="AU3900" s="217" t="s">
        <v>81</v>
      </c>
      <c r="AV3900" s="12" t="s">
        <v>22</v>
      </c>
      <c r="AW3900" s="12" t="s">
        <v>37</v>
      </c>
      <c r="AX3900" s="12" t="s">
        <v>73</v>
      </c>
      <c r="AY3900" s="217" t="s">
        <v>238</v>
      </c>
    </row>
    <row r="3901" spans="2:65" s="13" customFormat="1" ht="13.5">
      <c r="B3901" s="218"/>
      <c r="C3901" s="219"/>
      <c r="D3901" s="220" t="s">
        <v>247</v>
      </c>
      <c r="E3901" s="221" t="s">
        <v>20</v>
      </c>
      <c r="F3901" s="222" t="s">
        <v>3554</v>
      </c>
      <c r="G3901" s="219"/>
      <c r="H3901" s="223">
        <v>72.45</v>
      </c>
      <c r="I3901" s="224"/>
      <c r="J3901" s="219"/>
      <c r="K3901" s="219"/>
      <c r="L3901" s="225"/>
      <c r="M3901" s="226"/>
      <c r="N3901" s="227"/>
      <c r="O3901" s="227"/>
      <c r="P3901" s="227"/>
      <c r="Q3901" s="227"/>
      <c r="R3901" s="227"/>
      <c r="S3901" s="227"/>
      <c r="T3901" s="228"/>
      <c r="AT3901" s="229" t="s">
        <v>247</v>
      </c>
      <c r="AU3901" s="229" t="s">
        <v>81</v>
      </c>
      <c r="AV3901" s="13" t="s">
        <v>81</v>
      </c>
      <c r="AW3901" s="13" t="s">
        <v>37</v>
      </c>
      <c r="AX3901" s="13" t="s">
        <v>22</v>
      </c>
      <c r="AY3901" s="229" t="s">
        <v>238</v>
      </c>
    </row>
    <row r="3902" spans="2:65" s="1" customFormat="1" ht="31.5" customHeight="1">
      <c r="B3902" s="35"/>
      <c r="C3902" s="194" t="s">
        <v>3555</v>
      </c>
      <c r="D3902" s="194" t="s">
        <v>240</v>
      </c>
      <c r="E3902" s="195" t="s">
        <v>3556</v>
      </c>
      <c r="F3902" s="196" t="s">
        <v>3557</v>
      </c>
      <c r="G3902" s="197" t="s">
        <v>517</v>
      </c>
      <c r="H3902" s="198">
        <v>128.1</v>
      </c>
      <c r="I3902" s="199"/>
      <c r="J3902" s="200">
        <f>ROUND(I3902*H3902,2)</f>
        <v>0</v>
      </c>
      <c r="K3902" s="196" t="s">
        <v>20</v>
      </c>
      <c r="L3902" s="55"/>
      <c r="M3902" s="201" t="s">
        <v>20</v>
      </c>
      <c r="N3902" s="202" t="s">
        <v>44</v>
      </c>
      <c r="O3902" s="36"/>
      <c r="P3902" s="203">
        <f>O3902*H3902</f>
        <v>0</v>
      </c>
      <c r="Q3902" s="203">
        <v>0</v>
      </c>
      <c r="R3902" s="203">
        <f>Q3902*H3902</f>
        <v>0</v>
      </c>
      <c r="S3902" s="203">
        <v>0</v>
      </c>
      <c r="T3902" s="204">
        <f>S3902*H3902</f>
        <v>0</v>
      </c>
      <c r="AR3902" s="18" t="s">
        <v>372</v>
      </c>
      <c r="AT3902" s="18" t="s">
        <v>240</v>
      </c>
      <c r="AU3902" s="18" t="s">
        <v>81</v>
      </c>
      <c r="AY3902" s="18" t="s">
        <v>238</v>
      </c>
      <c r="BE3902" s="205">
        <f>IF(N3902="základní",J3902,0)</f>
        <v>0</v>
      </c>
      <c r="BF3902" s="205">
        <f>IF(N3902="snížená",J3902,0)</f>
        <v>0</v>
      </c>
      <c r="BG3902" s="205">
        <f>IF(N3902="zákl. přenesená",J3902,0)</f>
        <v>0</v>
      </c>
      <c r="BH3902" s="205">
        <f>IF(N3902="sníž. přenesená",J3902,0)</f>
        <v>0</v>
      </c>
      <c r="BI3902" s="205">
        <f>IF(N3902="nulová",J3902,0)</f>
        <v>0</v>
      </c>
      <c r="BJ3902" s="18" t="s">
        <v>22</v>
      </c>
      <c r="BK3902" s="205">
        <f>ROUND(I3902*H3902,2)</f>
        <v>0</v>
      </c>
      <c r="BL3902" s="18" t="s">
        <v>372</v>
      </c>
      <c r="BM3902" s="18" t="s">
        <v>3558</v>
      </c>
    </row>
    <row r="3903" spans="2:65" s="12" customFormat="1" ht="27">
      <c r="B3903" s="206"/>
      <c r="C3903" s="207"/>
      <c r="D3903" s="208" t="s">
        <v>247</v>
      </c>
      <c r="E3903" s="209" t="s">
        <v>20</v>
      </c>
      <c r="F3903" s="210" t="s">
        <v>3552</v>
      </c>
      <c r="G3903" s="207"/>
      <c r="H3903" s="211" t="s">
        <v>20</v>
      </c>
      <c r="I3903" s="212"/>
      <c r="J3903" s="207"/>
      <c r="K3903" s="207"/>
      <c r="L3903" s="213"/>
      <c r="M3903" s="214"/>
      <c r="N3903" s="215"/>
      <c r="O3903" s="215"/>
      <c r="P3903" s="215"/>
      <c r="Q3903" s="215"/>
      <c r="R3903" s="215"/>
      <c r="S3903" s="215"/>
      <c r="T3903" s="216"/>
      <c r="AT3903" s="217" t="s">
        <v>247</v>
      </c>
      <c r="AU3903" s="217" t="s">
        <v>81</v>
      </c>
      <c r="AV3903" s="12" t="s">
        <v>22</v>
      </c>
      <c r="AW3903" s="12" t="s">
        <v>37</v>
      </c>
      <c r="AX3903" s="12" t="s">
        <v>73</v>
      </c>
      <c r="AY3903" s="217" t="s">
        <v>238</v>
      </c>
    </row>
    <row r="3904" spans="2:65" s="12" customFormat="1" ht="13.5">
      <c r="B3904" s="206"/>
      <c r="C3904" s="207"/>
      <c r="D3904" s="208" t="s">
        <v>247</v>
      </c>
      <c r="E3904" s="209" t="s">
        <v>20</v>
      </c>
      <c r="F3904" s="210" t="s">
        <v>249</v>
      </c>
      <c r="G3904" s="207"/>
      <c r="H3904" s="211" t="s">
        <v>20</v>
      </c>
      <c r="I3904" s="212"/>
      <c r="J3904" s="207"/>
      <c r="K3904" s="207"/>
      <c r="L3904" s="213"/>
      <c r="M3904" s="214"/>
      <c r="N3904" s="215"/>
      <c r="O3904" s="215"/>
      <c r="P3904" s="215"/>
      <c r="Q3904" s="215"/>
      <c r="R3904" s="215"/>
      <c r="S3904" s="215"/>
      <c r="T3904" s="216"/>
      <c r="AT3904" s="217" t="s">
        <v>247</v>
      </c>
      <c r="AU3904" s="217" t="s">
        <v>81</v>
      </c>
      <c r="AV3904" s="12" t="s">
        <v>22</v>
      </c>
      <c r="AW3904" s="12" t="s">
        <v>37</v>
      </c>
      <c r="AX3904" s="12" t="s">
        <v>73</v>
      </c>
      <c r="AY3904" s="217" t="s">
        <v>238</v>
      </c>
    </row>
    <row r="3905" spans="2:65" s="12" customFormat="1" ht="13.5">
      <c r="B3905" s="206"/>
      <c r="C3905" s="207"/>
      <c r="D3905" s="208" t="s">
        <v>247</v>
      </c>
      <c r="E3905" s="209" t="s">
        <v>20</v>
      </c>
      <c r="F3905" s="210" t="s">
        <v>3553</v>
      </c>
      <c r="G3905" s="207"/>
      <c r="H3905" s="211" t="s">
        <v>20</v>
      </c>
      <c r="I3905" s="212"/>
      <c r="J3905" s="207"/>
      <c r="K3905" s="207"/>
      <c r="L3905" s="213"/>
      <c r="M3905" s="214"/>
      <c r="N3905" s="215"/>
      <c r="O3905" s="215"/>
      <c r="P3905" s="215"/>
      <c r="Q3905" s="215"/>
      <c r="R3905" s="215"/>
      <c r="S3905" s="215"/>
      <c r="T3905" s="216"/>
      <c r="AT3905" s="217" t="s">
        <v>247</v>
      </c>
      <c r="AU3905" s="217" t="s">
        <v>81</v>
      </c>
      <c r="AV3905" s="12" t="s">
        <v>22</v>
      </c>
      <c r="AW3905" s="12" t="s">
        <v>37</v>
      </c>
      <c r="AX3905" s="12" t="s">
        <v>73</v>
      </c>
      <c r="AY3905" s="217" t="s">
        <v>238</v>
      </c>
    </row>
    <row r="3906" spans="2:65" s="13" customFormat="1" ht="13.5">
      <c r="B3906" s="218"/>
      <c r="C3906" s="219"/>
      <c r="D3906" s="220" t="s">
        <v>247</v>
      </c>
      <c r="E3906" s="221" t="s">
        <v>20</v>
      </c>
      <c r="F3906" s="222" t="s">
        <v>3559</v>
      </c>
      <c r="G3906" s="219"/>
      <c r="H3906" s="223">
        <v>128.1</v>
      </c>
      <c r="I3906" s="224"/>
      <c r="J3906" s="219"/>
      <c r="K3906" s="219"/>
      <c r="L3906" s="225"/>
      <c r="M3906" s="226"/>
      <c r="N3906" s="227"/>
      <c r="O3906" s="227"/>
      <c r="P3906" s="227"/>
      <c r="Q3906" s="227"/>
      <c r="R3906" s="227"/>
      <c r="S3906" s="227"/>
      <c r="T3906" s="228"/>
      <c r="AT3906" s="229" t="s">
        <v>247</v>
      </c>
      <c r="AU3906" s="229" t="s">
        <v>81</v>
      </c>
      <c r="AV3906" s="13" t="s">
        <v>81</v>
      </c>
      <c r="AW3906" s="13" t="s">
        <v>37</v>
      </c>
      <c r="AX3906" s="13" t="s">
        <v>22</v>
      </c>
      <c r="AY3906" s="229" t="s">
        <v>238</v>
      </c>
    </row>
    <row r="3907" spans="2:65" s="1" customFormat="1" ht="31.5" customHeight="1">
      <c r="B3907" s="35"/>
      <c r="C3907" s="194" t="s">
        <v>3560</v>
      </c>
      <c r="D3907" s="194" t="s">
        <v>240</v>
      </c>
      <c r="E3907" s="195" t="s">
        <v>3561</v>
      </c>
      <c r="F3907" s="196" t="s">
        <v>3562</v>
      </c>
      <c r="G3907" s="197" t="s">
        <v>375</v>
      </c>
      <c r="H3907" s="198">
        <v>17.128</v>
      </c>
      <c r="I3907" s="199"/>
      <c r="J3907" s="200">
        <f>ROUND(I3907*H3907,2)</f>
        <v>0</v>
      </c>
      <c r="K3907" s="196" t="s">
        <v>20</v>
      </c>
      <c r="L3907" s="55"/>
      <c r="M3907" s="201" t="s">
        <v>20</v>
      </c>
      <c r="N3907" s="202" t="s">
        <v>44</v>
      </c>
      <c r="O3907" s="36"/>
      <c r="P3907" s="203">
        <f>O3907*H3907</f>
        <v>0</v>
      </c>
      <c r="Q3907" s="203">
        <v>0</v>
      </c>
      <c r="R3907" s="203">
        <f>Q3907*H3907</f>
        <v>0</v>
      </c>
      <c r="S3907" s="203">
        <v>0</v>
      </c>
      <c r="T3907" s="204">
        <f>S3907*H3907</f>
        <v>0</v>
      </c>
      <c r="AR3907" s="18" t="s">
        <v>372</v>
      </c>
      <c r="AT3907" s="18" t="s">
        <v>240</v>
      </c>
      <c r="AU3907" s="18" t="s">
        <v>81</v>
      </c>
      <c r="AY3907" s="18" t="s">
        <v>238</v>
      </c>
      <c r="BE3907" s="205">
        <f>IF(N3907="základní",J3907,0)</f>
        <v>0</v>
      </c>
      <c r="BF3907" s="205">
        <f>IF(N3907="snížená",J3907,0)</f>
        <v>0</v>
      </c>
      <c r="BG3907" s="205">
        <f>IF(N3907="zákl. přenesená",J3907,0)</f>
        <v>0</v>
      </c>
      <c r="BH3907" s="205">
        <f>IF(N3907="sníž. přenesená",J3907,0)</f>
        <v>0</v>
      </c>
      <c r="BI3907" s="205">
        <f>IF(N3907="nulová",J3907,0)</f>
        <v>0</v>
      </c>
      <c r="BJ3907" s="18" t="s">
        <v>22</v>
      </c>
      <c r="BK3907" s="205">
        <f>ROUND(I3907*H3907,2)</f>
        <v>0</v>
      </c>
      <c r="BL3907" s="18" t="s">
        <v>372</v>
      </c>
      <c r="BM3907" s="18" t="s">
        <v>3563</v>
      </c>
    </row>
    <row r="3908" spans="2:65" s="12" customFormat="1" ht="27">
      <c r="B3908" s="206"/>
      <c r="C3908" s="207"/>
      <c r="D3908" s="208" t="s">
        <v>247</v>
      </c>
      <c r="E3908" s="209" t="s">
        <v>20</v>
      </c>
      <c r="F3908" s="210" t="s">
        <v>3552</v>
      </c>
      <c r="G3908" s="207"/>
      <c r="H3908" s="211" t="s">
        <v>20</v>
      </c>
      <c r="I3908" s="212"/>
      <c r="J3908" s="207"/>
      <c r="K3908" s="207"/>
      <c r="L3908" s="213"/>
      <c r="M3908" s="214"/>
      <c r="N3908" s="215"/>
      <c r="O3908" s="215"/>
      <c r="P3908" s="215"/>
      <c r="Q3908" s="215"/>
      <c r="R3908" s="215"/>
      <c r="S3908" s="215"/>
      <c r="T3908" s="216"/>
      <c r="AT3908" s="217" t="s">
        <v>247</v>
      </c>
      <c r="AU3908" s="217" t="s">
        <v>81</v>
      </c>
      <c r="AV3908" s="12" t="s">
        <v>22</v>
      </c>
      <c r="AW3908" s="12" t="s">
        <v>37</v>
      </c>
      <c r="AX3908" s="12" t="s">
        <v>73</v>
      </c>
      <c r="AY3908" s="217" t="s">
        <v>238</v>
      </c>
    </row>
    <row r="3909" spans="2:65" s="12" customFormat="1" ht="13.5">
      <c r="B3909" s="206"/>
      <c r="C3909" s="207"/>
      <c r="D3909" s="208" t="s">
        <v>247</v>
      </c>
      <c r="E3909" s="209" t="s">
        <v>20</v>
      </c>
      <c r="F3909" s="210" t="s">
        <v>249</v>
      </c>
      <c r="G3909" s="207"/>
      <c r="H3909" s="211" t="s">
        <v>20</v>
      </c>
      <c r="I3909" s="212"/>
      <c r="J3909" s="207"/>
      <c r="K3909" s="207"/>
      <c r="L3909" s="213"/>
      <c r="M3909" s="214"/>
      <c r="N3909" s="215"/>
      <c r="O3909" s="215"/>
      <c r="P3909" s="215"/>
      <c r="Q3909" s="215"/>
      <c r="R3909" s="215"/>
      <c r="S3909" s="215"/>
      <c r="T3909" s="216"/>
      <c r="AT3909" s="217" t="s">
        <v>247</v>
      </c>
      <c r="AU3909" s="217" t="s">
        <v>81</v>
      </c>
      <c r="AV3909" s="12" t="s">
        <v>22</v>
      </c>
      <c r="AW3909" s="12" t="s">
        <v>37</v>
      </c>
      <c r="AX3909" s="12" t="s">
        <v>73</v>
      </c>
      <c r="AY3909" s="217" t="s">
        <v>238</v>
      </c>
    </row>
    <row r="3910" spans="2:65" s="12" customFormat="1" ht="13.5">
      <c r="B3910" s="206"/>
      <c r="C3910" s="207"/>
      <c r="D3910" s="208" t="s">
        <v>247</v>
      </c>
      <c r="E3910" s="209" t="s">
        <v>20</v>
      </c>
      <c r="F3910" s="210" t="s">
        <v>3553</v>
      </c>
      <c r="G3910" s="207"/>
      <c r="H3910" s="211" t="s">
        <v>20</v>
      </c>
      <c r="I3910" s="212"/>
      <c r="J3910" s="207"/>
      <c r="K3910" s="207"/>
      <c r="L3910" s="213"/>
      <c r="M3910" s="214"/>
      <c r="N3910" s="215"/>
      <c r="O3910" s="215"/>
      <c r="P3910" s="215"/>
      <c r="Q3910" s="215"/>
      <c r="R3910" s="215"/>
      <c r="S3910" s="215"/>
      <c r="T3910" s="216"/>
      <c r="AT3910" s="217" t="s">
        <v>247</v>
      </c>
      <c r="AU3910" s="217" t="s">
        <v>81</v>
      </c>
      <c r="AV3910" s="12" t="s">
        <v>22</v>
      </c>
      <c r="AW3910" s="12" t="s">
        <v>37</v>
      </c>
      <c r="AX3910" s="12" t="s">
        <v>73</v>
      </c>
      <c r="AY3910" s="217" t="s">
        <v>238</v>
      </c>
    </row>
    <row r="3911" spans="2:65" s="13" customFormat="1" ht="13.5">
      <c r="B3911" s="218"/>
      <c r="C3911" s="219"/>
      <c r="D3911" s="220" t="s">
        <v>247</v>
      </c>
      <c r="E3911" s="221" t="s">
        <v>20</v>
      </c>
      <c r="F3911" s="222" t="s">
        <v>3564</v>
      </c>
      <c r="G3911" s="219"/>
      <c r="H3911" s="223">
        <v>17.128</v>
      </c>
      <c r="I3911" s="224"/>
      <c r="J3911" s="219"/>
      <c r="K3911" s="219"/>
      <c r="L3911" s="225"/>
      <c r="M3911" s="226"/>
      <c r="N3911" s="227"/>
      <c r="O3911" s="227"/>
      <c r="P3911" s="227"/>
      <c r="Q3911" s="227"/>
      <c r="R3911" s="227"/>
      <c r="S3911" s="227"/>
      <c r="T3911" s="228"/>
      <c r="AT3911" s="229" t="s">
        <v>247</v>
      </c>
      <c r="AU3911" s="229" t="s">
        <v>81</v>
      </c>
      <c r="AV3911" s="13" t="s">
        <v>81</v>
      </c>
      <c r="AW3911" s="13" t="s">
        <v>37</v>
      </c>
      <c r="AX3911" s="13" t="s">
        <v>22</v>
      </c>
      <c r="AY3911" s="229" t="s">
        <v>238</v>
      </c>
    </row>
    <row r="3912" spans="2:65" s="1" customFormat="1" ht="31.5" customHeight="1">
      <c r="B3912" s="35"/>
      <c r="C3912" s="194" t="s">
        <v>3565</v>
      </c>
      <c r="D3912" s="194" t="s">
        <v>240</v>
      </c>
      <c r="E3912" s="195" t="s">
        <v>3566</v>
      </c>
      <c r="F3912" s="196" t="s">
        <v>3567</v>
      </c>
      <c r="G3912" s="197" t="s">
        <v>375</v>
      </c>
      <c r="H3912" s="198">
        <v>3.78</v>
      </c>
      <c r="I3912" s="199"/>
      <c r="J3912" s="200">
        <f>ROUND(I3912*H3912,2)</f>
        <v>0</v>
      </c>
      <c r="K3912" s="196" t="s">
        <v>20</v>
      </c>
      <c r="L3912" s="55"/>
      <c r="M3912" s="201" t="s">
        <v>20</v>
      </c>
      <c r="N3912" s="202" t="s">
        <v>44</v>
      </c>
      <c r="O3912" s="36"/>
      <c r="P3912" s="203">
        <f>O3912*H3912</f>
        <v>0</v>
      </c>
      <c r="Q3912" s="203">
        <v>0</v>
      </c>
      <c r="R3912" s="203">
        <f>Q3912*H3912</f>
        <v>0</v>
      </c>
      <c r="S3912" s="203">
        <v>0</v>
      </c>
      <c r="T3912" s="204">
        <f>S3912*H3912</f>
        <v>0</v>
      </c>
      <c r="AR3912" s="18" t="s">
        <v>372</v>
      </c>
      <c r="AT3912" s="18" t="s">
        <v>240</v>
      </c>
      <c r="AU3912" s="18" t="s">
        <v>81</v>
      </c>
      <c r="AY3912" s="18" t="s">
        <v>238</v>
      </c>
      <c r="BE3912" s="205">
        <f>IF(N3912="základní",J3912,0)</f>
        <v>0</v>
      </c>
      <c r="BF3912" s="205">
        <f>IF(N3912="snížená",J3912,0)</f>
        <v>0</v>
      </c>
      <c r="BG3912" s="205">
        <f>IF(N3912="zákl. přenesená",J3912,0)</f>
        <v>0</v>
      </c>
      <c r="BH3912" s="205">
        <f>IF(N3912="sníž. přenesená",J3912,0)</f>
        <v>0</v>
      </c>
      <c r="BI3912" s="205">
        <f>IF(N3912="nulová",J3912,0)</f>
        <v>0</v>
      </c>
      <c r="BJ3912" s="18" t="s">
        <v>22</v>
      </c>
      <c r="BK3912" s="205">
        <f>ROUND(I3912*H3912,2)</f>
        <v>0</v>
      </c>
      <c r="BL3912" s="18" t="s">
        <v>372</v>
      </c>
      <c r="BM3912" s="18" t="s">
        <v>3568</v>
      </c>
    </row>
    <row r="3913" spans="2:65" s="12" customFormat="1" ht="27">
      <c r="B3913" s="206"/>
      <c r="C3913" s="207"/>
      <c r="D3913" s="208" t="s">
        <v>247</v>
      </c>
      <c r="E3913" s="209" t="s">
        <v>20</v>
      </c>
      <c r="F3913" s="210" t="s">
        <v>3552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2" customFormat="1" ht="13.5">
      <c r="B3914" s="206"/>
      <c r="C3914" s="207"/>
      <c r="D3914" s="208" t="s">
        <v>247</v>
      </c>
      <c r="E3914" s="209" t="s">
        <v>20</v>
      </c>
      <c r="F3914" s="210" t="s">
        <v>249</v>
      </c>
      <c r="G3914" s="207"/>
      <c r="H3914" s="211" t="s">
        <v>20</v>
      </c>
      <c r="I3914" s="212"/>
      <c r="J3914" s="207"/>
      <c r="K3914" s="207"/>
      <c r="L3914" s="213"/>
      <c r="M3914" s="214"/>
      <c r="N3914" s="215"/>
      <c r="O3914" s="215"/>
      <c r="P3914" s="215"/>
      <c r="Q3914" s="215"/>
      <c r="R3914" s="215"/>
      <c r="S3914" s="215"/>
      <c r="T3914" s="216"/>
      <c r="AT3914" s="217" t="s">
        <v>247</v>
      </c>
      <c r="AU3914" s="217" t="s">
        <v>81</v>
      </c>
      <c r="AV3914" s="12" t="s">
        <v>22</v>
      </c>
      <c r="AW3914" s="12" t="s">
        <v>37</v>
      </c>
      <c r="AX3914" s="12" t="s">
        <v>73</v>
      </c>
      <c r="AY3914" s="217" t="s">
        <v>238</v>
      </c>
    </row>
    <row r="3915" spans="2:65" s="12" customFormat="1" ht="13.5">
      <c r="B3915" s="206"/>
      <c r="C3915" s="207"/>
      <c r="D3915" s="208" t="s">
        <v>247</v>
      </c>
      <c r="E3915" s="209" t="s">
        <v>20</v>
      </c>
      <c r="F3915" s="210" t="s">
        <v>3553</v>
      </c>
      <c r="G3915" s="207"/>
      <c r="H3915" s="211" t="s">
        <v>20</v>
      </c>
      <c r="I3915" s="212"/>
      <c r="J3915" s="207"/>
      <c r="K3915" s="207"/>
      <c r="L3915" s="213"/>
      <c r="M3915" s="214"/>
      <c r="N3915" s="215"/>
      <c r="O3915" s="215"/>
      <c r="P3915" s="215"/>
      <c r="Q3915" s="215"/>
      <c r="R3915" s="215"/>
      <c r="S3915" s="215"/>
      <c r="T3915" s="216"/>
      <c r="AT3915" s="217" t="s">
        <v>247</v>
      </c>
      <c r="AU3915" s="217" t="s">
        <v>81</v>
      </c>
      <c r="AV3915" s="12" t="s">
        <v>22</v>
      </c>
      <c r="AW3915" s="12" t="s">
        <v>37</v>
      </c>
      <c r="AX3915" s="12" t="s">
        <v>73</v>
      </c>
      <c r="AY3915" s="217" t="s">
        <v>238</v>
      </c>
    </row>
    <row r="3916" spans="2:65" s="13" customFormat="1" ht="13.5">
      <c r="B3916" s="218"/>
      <c r="C3916" s="219"/>
      <c r="D3916" s="220" t="s">
        <v>247</v>
      </c>
      <c r="E3916" s="221" t="s">
        <v>20</v>
      </c>
      <c r="F3916" s="222" t="s">
        <v>3569</v>
      </c>
      <c r="G3916" s="219"/>
      <c r="H3916" s="223">
        <v>3.78</v>
      </c>
      <c r="I3916" s="224"/>
      <c r="J3916" s="219"/>
      <c r="K3916" s="219"/>
      <c r="L3916" s="225"/>
      <c r="M3916" s="226"/>
      <c r="N3916" s="227"/>
      <c r="O3916" s="227"/>
      <c r="P3916" s="227"/>
      <c r="Q3916" s="227"/>
      <c r="R3916" s="227"/>
      <c r="S3916" s="227"/>
      <c r="T3916" s="228"/>
      <c r="AT3916" s="229" t="s">
        <v>247</v>
      </c>
      <c r="AU3916" s="229" t="s">
        <v>81</v>
      </c>
      <c r="AV3916" s="13" t="s">
        <v>81</v>
      </c>
      <c r="AW3916" s="13" t="s">
        <v>37</v>
      </c>
      <c r="AX3916" s="13" t="s">
        <v>22</v>
      </c>
      <c r="AY3916" s="229" t="s">
        <v>238</v>
      </c>
    </row>
    <row r="3917" spans="2:65" s="1" customFormat="1" ht="31.5" customHeight="1">
      <c r="B3917" s="35"/>
      <c r="C3917" s="194" t="s">
        <v>3570</v>
      </c>
      <c r="D3917" s="194" t="s">
        <v>240</v>
      </c>
      <c r="E3917" s="195" t="s">
        <v>3571</v>
      </c>
      <c r="F3917" s="196" t="s">
        <v>3572</v>
      </c>
      <c r="G3917" s="197" t="s">
        <v>375</v>
      </c>
      <c r="H3917" s="198">
        <v>0.44600000000000001</v>
      </c>
      <c r="I3917" s="199"/>
      <c r="J3917" s="200">
        <f>ROUND(I3917*H3917,2)</f>
        <v>0</v>
      </c>
      <c r="K3917" s="196" t="s">
        <v>20</v>
      </c>
      <c r="L3917" s="55"/>
      <c r="M3917" s="201" t="s">
        <v>20</v>
      </c>
      <c r="N3917" s="202" t="s">
        <v>44</v>
      </c>
      <c r="O3917" s="36"/>
      <c r="P3917" s="203">
        <f>O3917*H3917</f>
        <v>0</v>
      </c>
      <c r="Q3917" s="203">
        <v>0</v>
      </c>
      <c r="R3917" s="203">
        <f>Q3917*H3917</f>
        <v>0</v>
      </c>
      <c r="S3917" s="203">
        <v>0</v>
      </c>
      <c r="T3917" s="204">
        <f>S3917*H3917</f>
        <v>0</v>
      </c>
      <c r="AR3917" s="18" t="s">
        <v>372</v>
      </c>
      <c r="AT3917" s="18" t="s">
        <v>240</v>
      </c>
      <c r="AU3917" s="18" t="s">
        <v>81</v>
      </c>
      <c r="AY3917" s="18" t="s">
        <v>238</v>
      </c>
      <c r="BE3917" s="205">
        <f>IF(N3917="základní",J3917,0)</f>
        <v>0</v>
      </c>
      <c r="BF3917" s="205">
        <f>IF(N3917="snížená",J3917,0)</f>
        <v>0</v>
      </c>
      <c r="BG3917" s="205">
        <f>IF(N3917="zákl. přenesená",J3917,0)</f>
        <v>0</v>
      </c>
      <c r="BH3917" s="205">
        <f>IF(N3917="sníž. přenesená",J3917,0)</f>
        <v>0</v>
      </c>
      <c r="BI3917" s="205">
        <f>IF(N3917="nulová",J3917,0)</f>
        <v>0</v>
      </c>
      <c r="BJ3917" s="18" t="s">
        <v>22</v>
      </c>
      <c r="BK3917" s="205">
        <f>ROUND(I3917*H3917,2)</f>
        <v>0</v>
      </c>
      <c r="BL3917" s="18" t="s">
        <v>372</v>
      </c>
      <c r="BM3917" s="18" t="s">
        <v>3573</v>
      </c>
    </row>
    <row r="3918" spans="2:65" s="12" customFormat="1" ht="27">
      <c r="B3918" s="206"/>
      <c r="C3918" s="207"/>
      <c r="D3918" s="208" t="s">
        <v>247</v>
      </c>
      <c r="E3918" s="209" t="s">
        <v>20</v>
      </c>
      <c r="F3918" s="210" t="s">
        <v>3552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2" customFormat="1" ht="13.5">
      <c r="B3919" s="206"/>
      <c r="C3919" s="207"/>
      <c r="D3919" s="208" t="s">
        <v>247</v>
      </c>
      <c r="E3919" s="209" t="s">
        <v>20</v>
      </c>
      <c r="F3919" s="210" t="s">
        <v>249</v>
      </c>
      <c r="G3919" s="207"/>
      <c r="H3919" s="211" t="s">
        <v>20</v>
      </c>
      <c r="I3919" s="212"/>
      <c r="J3919" s="207"/>
      <c r="K3919" s="207"/>
      <c r="L3919" s="213"/>
      <c r="M3919" s="214"/>
      <c r="N3919" s="215"/>
      <c r="O3919" s="215"/>
      <c r="P3919" s="215"/>
      <c r="Q3919" s="215"/>
      <c r="R3919" s="215"/>
      <c r="S3919" s="215"/>
      <c r="T3919" s="216"/>
      <c r="AT3919" s="217" t="s">
        <v>247</v>
      </c>
      <c r="AU3919" s="217" t="s">
        <v>81</v>
      </c>
      <c r="AV3919" s="12" t="s">
        <v>22</v>
      </c>
      <c r="AW3919" s="12" t="s">
        <v>37</v>
      </c>
      <c r="AX3919" s="12" t="s">
        <v>73</v>
      </c>
      <c r="AY3919" s="217" t="s">
        <v>238</v>
      </c>
    </row>
    <row r="3920" spans="2:65" s="12" customFormat="1" ht="13.5">
      <c r="B3920" s="206"/>
      <c r="C3920" s="207"/>
      <c r="D3920" s="208" t="s">
        <v>247</v>
      </c>
      <c r="E3920" s="209" t="s">
        <v>20</v>
      </c>
      <c r="F3920" s="210" t="s">
        <v>3553</v>
      </c>
      <c r="G3920" s="207"/>
      <c r="H3920" s="211" t="s">
        <v>20</v>
      </c>
      <c r="I3920" s="212"/>
      <c r="J3920" s="207"/>
      <c r="K3920" s="207"/>
      <c r="L3920" s="213"/>
      <c r="M3920" s="214"/>
      <c r="N3920" s="215"/>
      <c r="O3920" s="215"/>
      <c r="P3920" s="215"/>
      <c r="Q3920" s="215"/>
      <c r="R3920" s="215"/>
      <c r="S3920" s="215"/>
      <c r="T3920" s="216"/>
      <c r="AT3920" s="217" t="s">
        <v>247</v>
      </c>
      <c r="AU3920" s="217" t="s">
        <v>81</v>
      </c>
      <c r="AV3920" s="12" t="s">
        <v>22</v>
      </c>
      <c r="AW3920" s="12" t="s">
        <v>37</v>
      </c>
      <c r="AX3920" s="12" t="s">
        <v>73</v>
      </c>
      <c r="AY3920" s="217" t="s">
        <v>238</v>
      </c>
    </row>
    <row r="3921" spans="2:65" s="13" customFormat="1" ht="13.5">
      <c r="B3921" s="218"/>
      <c r="C3921" s="219"/>
      <c r="D3921" s="220" t="s">
        <v>247</v>
      </c>
      <c r="E3921" s="221" t="s">
        <v>20</v>
      </c>
      <c r="F3921" s="222" t="s">
        <v>3574</v>
      </c>
      <c r="G3921" s="219"/>
      <c r="H3921" s="223">
        <v>0.44600000000000001</v>
      </c>
      <c r="I3921" s="224"/>
      <c r="J3921" s="219"/>
      <c r="K3921" s="219"/>
      <c r="L3921" s="225"/>
      <c r="M3921" s="226"/>
      <c r="N3921" s="227"/>
      <c r="O3921" s="227"/>
      <c r="P3921" s="227"/>
      <c r="Q3921" s="227"/>
      <c r="R3921" s="227"/>
      <c r="S3921" s="227"/>
      <c r="T3921" s="228"/>
      <c r="AT3921" s="229" t="s">
        <v>247</v>
      </c>
      <c r="AU3921" s="229" t="s">
        <v>81</v>
      </c>
      <c r="AV3921" s="13" t="s">
        <v>81</v>
      </c>
      <c r="AW3921" s="13" t="s">
        <v>37</v>
      </c>
      <c r="AX3921" s="13" t="s">
        <v>22</v>
      </c>
      <c r="AY3921" s="229" t="s">
        <v>238</v>
      </c>
    </row>
    <row r="3922" spans="2:65" s="1" customFormat="1" ht="22.5" customHeight="1">
      <c r="B3922" s="35"/>
      <c r="C3922" s="194" t="s">
        <v>3575</v>
      </c>
      <c r="D3922" s="194" t="s">
        <v>240</v>
      </c>
      <c r="E3922" s="195" t="s">
        <v>3576</v>
      </c>
      <c r="F3922" s="196" t="s">
        <v>3577</v>
      </c>
      <c r="G3922" s="197" t="s">
        <v>2797</v>
      </c>
      <c r="H3922" s="245"/>
      <c r="I3922" s="199"/>
      <c r="J3922" s="200">
        <f>ROUND(I3922*H3922,2)</f>
        <v>0</v>
      </c>
      <c r="K3922" s="196" t="s">
        <v>244</v>
      </c>
      <c r="L3922" s="55"/>
      <c r="M3922" s="201" t="s">
        <v>20</v>
      </c>
      <c r="N3922" s="202" t="s">
        <v>44</v>
      </c>
      <c r="O3922" s="36"/>
      <c r="P3922" s="203">
        <f>O3922*H3922</f>
        <v>0</v>
      </c>
      <c r="Q3922" s="203">
        <v>0</v>
      </c>
      <c r="R3922" s="203">
        <f>Q3922*H3922</f>
        <v>0</v>
      </c>
      <c r="S3922" s="203">
        <v>0</v>
      </c>
      <c r="T3922" s="204">
        <f>S3922*H3922</f>
        <v>0</v>
      </c>
      <c r="AR3922" s="18" t="s">
        <v>372</v>
      </c>
      <c r="AT3922" s="18" t="s">
        <v>240</v>
      </c>
      <c r="AU3922" s="18" t="s">
        <v>81</v>
      </c>
      <c r="AY3922" s="18" t="s">
        <v>238</v>
      </c>
      <c r="BE3922" s="205">
        <f>IF(N3922="základní",J3922,0)</f>
        <v>0</v>
      </c>
      <c r="BF3922" s="205">
        <f>IF(N3922="snížená",J3922,0)</f>
        <v>0</v>
      </c>
      <c r="BG3922" s="205">
        <f>IF(N3922="zákl. přenesená",J3922,0)</f>
        <v>0</v>
      </c>
      <c r="BH3922" s="205">
        <f>IF(N3922="sníž. přenesená",J3922,0)</f>
        <v>0</v>
      </c>
      <c r="BI3922" s="205">
        <f>IF(N3922="nulová",J3922,0)</f>
        <v>0</v>
      </c>
      <c r="BJ3922" s="18" t="s">
        <v>22</v>
      </c>
      <c r="BK3922" s="205">
        <f>ROUND(I3922*H3922,2)</f>
        <v>0</v>
      </c>
      <c r="BL3922" s="18" t="s">
        <v>372</v>
      </c>
      <c r="BM3922" s="18" t="s">
        <v>3578</v>
      </c>
    </row>
    <row r="3923" spans="2:65" s="11" customFormat="1" ht="29.85" customHeight="1">
      <c r="B3923" s="177"/>
      <c r="C3923" s="178"/>
      <c r="D3923" s="191" t="s">
        <v>72</v>
      </c>
      <c r="E3923" s="192" t="s">
        <v>3579</v>
      </c>
      <c r="F3923" s="192" t="s">
        <v>3580</v>
      </c>
      <c r="G3923" s="178"/>
      <c r="H3923" s="178"/>
      <c r="I3923" s="181"/>
      <c r="J3923" s="193">
        <f>BK3923</f>
        <v>0</v>
      </c>
      <c r="K3923" s="178"/>
      <c r="L3923" s="183"/>
      <c r="M3923" s="184"/>
      <c r="N3923" s="185"/>
      <c r="O3923" s="185"/>
      <c r="P3923" s="186">
        <f>P3924+P3925+P4021+P4067</f>
        <v>0</v>
      </c>
      <c r="Q3923" s="185"/>
      <c r="R3923" s="186">
        <f>R3924+R3925+R4021+R4067</f>
        <v>0</v>
      </c>
      <c r="S3923" s="185"/>
      <c r="T3923" s="187">
        <f>T3924+T3925+T4021+T4067</f>
        <v>0</v>
      </c>
      <c r="AR3923" s="188" t="s">
        <v>81</v>
      </c>
      <c r="AT3923" s="189" t="s">
        <v>72</v>
      </c>
      <c r="AU3923" s="189" t="s">
        <v>22</v>
      </c>
      <c r="AY3923" s="188" t="s">
        <v>238</v>
      </c>
      <c r="BK3923" s="190">
        <f>BK3924+BK3925+BK4021+BK4067</f>
        <v>0</v>
      </c>
    </row>
    <row r="3924" spans="2:65" s="1" customFormat="1" ht="22.5" customHeight="1">
      <c r="B3924" s="35"/>
      <c r="C3924" s="194" t="s">
        <v>3581</v>
      </c>
      <c r="D3924" s="194" t="s">
        <v>240</v>
      </c>
      <c r="E3924" s="195" t="s">
        <v>3582</v>
      </c>
      <c r="F3924" s="196" t="s">
        <v>3583</v>
      </c>
      <c r="G3924" s="197" t="s">
        <v>2797</v>
      </c>
      <c r="H3924" s="245"/>
      <c r="I3924" s="199"/>
      <c r="J3924" s="200">
        <f>ROUND(I3924*H3924,2)</f>
        <v>0</v>
      </c>
      <c r="K3924" s="196" t="s">
        <v>244</v>
      </c>
      <c r="L3924" s="55"/>
      <c r="M3924" s="201" t="s">
        <v>20</v>
      </c>
      <c r="N3924" s="202" t="s">
        <v>44</v>
      </c>
      <c r="O3924" s="36"/>
      <c r="P3924" s="203">
        <f>O3924*H3924</f>
        <v>0</v>
      </c>
      <c r="Q3924" s="203">
        <v>0</v>
      </c>
      <c r="R3924" s="203">
        <f>Q3924*H3924</f>
        <v>0</v>
      </c>
      <c r="S3924" s="203">
        <v>0</v>
      </c>
      <c r="T3924" s="204">
        <f>S3924*H3924</f>
        <v>0</v>
      </c>
      <c r="AR3924" s="18" t="s">
        <v>372</v>
      </c>
      <c r="AT3924" s="18" t="s">
        <v>240</v>
      </c>
      <c r="AU3924" s="18" t="s">
        <v>81</v>
      </c>
      <c r="AY3924" s="18" t="s">
        <v>238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8" t="s">
        <v>22</v>
      </c>
      <c r="BK3924" s="205">
        <f>ROUND(I3924*H3924,2)</f>
        <v>0</v>
      </c>
      <c r="BL3924" s="18" t="s">
        <v>372</v>
      </c>
      <c r="BM3924" s="18" t="s">
        <v>3584</v>
      </c>
    </row>
    <row r="3925" spans="2:65" s="11" customFormat="1" ht="22.35" customHeight="1">
      <c r="B3925" s="177"/>
      <c r="C3925" s="178"/>
      <c r="D3925" s="191" t="s">
        <v>72</v>
      </c>
      <c r="E3925" s="192" t="s">
        <v>3585</v>
      </c>
      <c r="F3925" s="192" t="s">
        <v>3586</v>
      </c>
      <c r="G3925" s="178"/>
      <c r="H3925" s="178"/>
      <c r="I3925" s="181"/>
      <c r="J3925" s="193">
        <f>BK3925</f>
        <v>0</v>
      </c>
      <c r="K3925" s="178"/>
      <c r="L3925" s="183"/>
      <c r="M3925" s="184"/>
      <c r="N3925" s="185"/>
      <c r="O3925" s="185"/>
      <c r="P3925" s="186">
        <f>SUM(P3926:P4020)</f>
        <v>0</v>
      </c>
      <c r="Q3925" s="185"/>
      <c r="R3925" s="186">
        <f>SUM(R3926:R4020)</f>
        <v>0</v>
      </c>
      <c r="S3925" s="185"/>
      <c r="T3925" s="187">
        <f>SUM(T3926:T4020)</f>
        <v>0</v>
      </c>
      <c r="AR3925" s="188" t="s">
        <v>81</v>
      </c>
      <c r="AT3925" s="189" t="s">
        <v>72</v>
      </c>
      <c r="AU3925" s="189" t="s">
        <v>81</v>
      </c>
      <c r="AY3925" s="188" t="s">
        <v>238</v>
      </c>
      <c r="BK3925" s="190">
        <f>SUM(BK3926:BK4020)</f>
        <v>0</v>
      </c>
    </row>
    <row r="3926" spans="2:65" s="1" customFormat="1" ht="31.5" customHeight="1">
      <c r="B3926" s="35"/>
      <c r="C3926" s="194" t="s">
        <v>3587</v>
      </c>
      <c r="D3926" s="194" t="s">
        <v>240</v>
      </c>
      <c r="E3926" s="195" t="s">
        <v>3588</v>
      </c>
      <c r="F3926" s="196" t="s">
        <v>3589</v>
      </c>
      <c r="G3926" s="197" t="s">
        <v>651</v>
      </c>
      <c r="H3926" s="198">
        <v>7</v>
      </c>
      <c r="I3926" s="199"/>
      <c r="J3926" s="200">
        <f>ROUND(I3926*H3926,2)</f>
        <v>0</v>
      </c>
      <c r="K3926" s="196" t="s">
        <v>20</v>
      </c>
      <c r="L3926" s="55"/>
      <c r="M3926" s="201" t="s">
        <v>20</v>
      </c>
      <c r="N3926" s="202" t="s">
        <v>44</v>
      </c>
      <c r="O3926" s="36"/>
      <c r="P3926" s="203">
        <f>O3926*H3926</f>
        <v>0</v>
      </c>
      <c r="Q3926" s="203">
        <v>0</v>
      </c>
      <c r="R3926" s="203">
        <f>Q3926*H3926</f>
        <v>0</v>
      </c>
      <c r="S3926" s="203">
        <v>0</v>
      </c>
      <c r="T3926" s="204">
        <f>S3926*H3926</f>
        <v>0</v>
      </c>
      <c r="AR3926" s="18" t="s">
        <v>372</v>
      </c>
      <c r="AT3926" s="18" t="s">
        <v>240</v>
      </c>
      <c r="AU3926" s="18" t="s">
        <v>261</v>
      </c>
      <c r="AY3926" s="18" t="s">
        <v>238</v>
      </c>
      <c r="BE3926" s="205">
        <f>IF(N3926="základní",J3926,0)</f>
        <v>0</v>
      </c>
      <c r="BF3926" s="205">
        <f>IF(N3926="snížená",J3926,0)</f>
        <v>0</v>
      </c>
      <c r="BG3926" s="205">
        <f>IF(N3926="zákl. přenesená",J3926,0)</f>
        <v>0</v>
      </c>
      <c r="BH3926" s="205">
        <f>IF(N3926="sníž. přenesená",J3926,0)</f>
        <v>0</v>
      </c>
      <c r="BI3926" s="205">
        <f>IF(N3926="nulová",J3926,0)</f>
        <v>0</v>
      </c>
      <c r="BJ3926" s="18" t="s">
        <v>22</v>
      </c>
      <c r="BK3926" s="205">
        <f>ROUND(I3926*H3926,2)</f>
        <v>0</v>
      </c>
      <c r="BL3926" s="18" t="s">
        <v>372</v>
      </c>
      <c r="BM3926" s="18" t="s">
        <v>3590</v>
      </c>
    </row>
    <row r="3927" spans="2:65" s="12" customFormat="1" ht="27">
      <c r="B3927" s="206"/>
      <c r="C3927" s="207"/>
      <c r="D3927" s="208" t="s">
        <v>247</v>
      </c>
      <c r="E3927" s="209" t="s">
        <v>20</v>
      </c>
      <c r="F3927" s="210" t="s">
        <v>3591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261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2" customFormat="1" ht="13.5">
      <c r="B3928" s="206"/>
      <c r="C3928" s="207"/>
      <c r="D3928" s="208" t="s">
        <v>247</v>
      </c>
      <c r="E3928" s="209" t="s">
        <v>20</v>
      </c>
      <c r="F3928" s="210" t="s">
        <v>249</v>
      </c>
      <c r="G3928" s="207"/>
      <c r="H3928" s="211" t="s">
        <v>20</v>
      </c>
      <c r="I3928" s="212"/>
      <c r="J3928" s="207"/>
      <c r="K3928" s="207"/>
      <c r="L3928" s="213"/>
      <c r="M3928" s="214"/>
      <c r="N3928" s="215"/>
      <c r="O3928" s="215"/>
      <c r="P3928" s="215"/>
      <c r="Q3928" s="215"/>
      <c r="R3928" s="215"/>
      <c r="S3928" s="215"/>
      <c r="T3928" s="216"/>
      <c r="AT3928" s="217" t="s">
        <v>247</v>
      </c>
      <c r="AU3928" s="217" t="s">
        <v>261</v>
      </c>
      <c r="AV3928" s="12" t="s">
        <v>22</v>
      </c>
      <c r="AW3928" s="12" t="s">
        <v>37</v>
      </c>
      <c r="AX3928" s="12" t="s">
        <v>73</v>
      </c>
      <c r="AY3928" s="217" t="s">
        <v>238</v>
      </c>
    </row>
    <row r="3929" spans="2:65" s="12" customFormat="1" ht="13.5">
      <c r="B3929" s="206"/>
      <c r="C3929" s="207"/>
      <c r="D3929" s="208" t="s">
        <v>247</v>
      </c>
      <c r="E3929" s="209" t="s">
        <v>20</v>
      </c>
      <c r="F3929" s="210" t="s">
        <v>3553</v>
      </c>
      <c r="G3929" s="207"/>
      <c r="H3929" s="211" t="s">
        <v>20</v>
      </c>
      <c r="I3929" s="212"/>
      <c r="J3929" s="207"/>
      <c r="K3929" s="207"/>
      <c r="L3929" s="213"/>
      <c r="M3929" s="214"/>
      <c r="N3929" s="215"/>
      <c r="O3929" s="215"/>
      <c r="P3929" s="215"/>
      <c r="Q3929" s="215"/>
      <c r="R3929" s="215"/>
      <c r="S3929" s="215"/>
      <c r="T3929" s="216"/>
      <c r="AT3929" s="217" t="s">
        <v>247</v>
      </c>
      <c r="AU3929" s="217" t="s">
        <v>261</v>
      </c>
      <c r="AV3929" s="12" t="s">
        <v>22</v>
      </c>
      <c r="AW3929" s="12" t="s">
        <v>37</v>
      </c>
      <c r="AX3929" s="12" t="s">
        <v>73</v>
      </c>
      <c r="AY3929" s="217" t="s">
        <v>238</v>
      </c>
    </row>
    <row r="3930" spans="2:65" s="13" customFormat="1" ht="13.5">
      <c r="B3930" s="218"/>
      <c r="C3930" s="219"/>
      <c r="D3930" s="220" t="s">
        <v>247</v>
      </c>
      <c r="E3930" s="221" t="s">
        <v>20</v>
      </c>
      <c r="F3930" s="222" t="s">
        <v>3592</v>
      </c>
      <c r="G3930" s="219"/>
      <c r="H3930" s="223">
        <v>7</v>
      </c>
      <c r="I3930" s="224"/>
      <c r="J3930" s="219"/>
      <c r="K3930" s="219"/>
      <c r="L3930" s="225"/>
      <c r="M3930" s="226"/>
      <c r="N3930" s="227"/>
      <c r="O3930" s="227"/>
      <c r="P3930" s="227"/>
      <c r="Q3930" s="227"/>
      <c r="R3930" s="227"/>
      <c r="S3930" s="227"/>
      <c r="T3930" s="228"/>
      <c r="AT3930" s="229" t="s">
        <v>247</v>
      </c>
      <c r="AU3930" s="229" t="s">
        <v>261</v>
      </c>
      <c r="AV3930" s="13" t="s">
        <v>81</v>
      </c>
      <c r="AW3930" s="13" t="s">
        <v>37</v>
      </c>
      <c r="AX3930" s="13" t="s">
        <v>22</v>
      </c>
      <c r="AY3930" s="229" t="s">
        <v>238</v>
      </c>
    </row>
    <row r="3931" spans="2:65" s="1" customFormat="1" ht="31.5" customHeight="1">
      <c r="B3931" s="35"/>
      <c r="C3931" s="194" t="s">
        <v>3593</v>
      </c>
      <c r="D3931" s="194" t="s">
        <v>240</v>
      </c>
      <c r="E3931" s="195" t="s">
        <v>3594</v>
      </c>
      <c r="F3931" s="196" t="s">
        <v>3595</v>
      </c>
      <c r="G3931" s="197" t="s">
        <v>651</v>
      </c>
      <c r="H3931" s="198">
        <v>8</v>
      </c>
      <c r="I3931" s="199"/>
      <c r="J3931" s="200">
        <f>ROUND(I3931*H3931,2)</f>
        <v>0</v>
      </c>
      <c r="K3931" s="196" t="s">
        <v>20</v>
      </c>
      <c r="L3931" s="55"/>
      <c r="M3931" s="201" t="s">
        <v>20</v>
      </c>
      <c r="N3931" s="202" t="s">
        <v>44</v>
      </c>
      <c r="O3931" s="36"/>
      <c r="P3931" s="203">
        <f>O3931*H3931</f>
        <v>0</v>
      </c>
      <c r="Q3931" s="203">
        <v>0</v>
      </c>
      <c r="R3931" s="203">
        <f>Q3931*H3931</f>
        <v>0</v>
      </c>
      <c r="S3931" s="203">
        <v>0</v>
      </c>
      <c r="T3931" s="204">
        <f>S3931*H3931</f>
        <v>0</v>
      </c>
      <c r="AR3931" s="18" t="s">
        <v>372</v>
      </c>
      <c r="AT3931" s="18" t="s">
        <v>240</v>
      </c>
      <c r="AU3931" s="18" t="s">
        <v>261</v>
      </c>
      <c r="AY3931" s="18" t="s">
        <v>238</v>
      </c>
      <c r="BE3931" s="205">
        <f>IF(N3931="základní",J3931,0)</f>
        <v>0</v>
      </c>
      <c r="BF3931" s="205">
        <f>IF(N3931="snížená",J3931,0)</f>
        <v>0</v>
      </c>
      <c r="BG3931" s="205">
        <f>IF(N3931="zákl. přenesená",J3931,0)</f>
        <v>0</v>
      </c>
      <c r="BH3931" s="205">
        <f>IF(N3931="sníž. přenesená",J3931,0)</f>
        <v>0</v>
      </c>
      <c r="BI3931" s="205">
        <f>IF(N3931="nulová",J3931,0)</f>
        <v>0</v>
      </c>
      <c r="BJ3931" s="18" t="s">
        <v>22</v>
      </c>
      <c r="BK3931" s="205">
        <f>ROUND(I3931*H3931,2)</f>
        <v>0</v>
      </c>
      <c r="BL3931" s="18" t="s">
        <v>372</v>
      </c>
      <c r="BM3931" s="18" t="s">
        <v>3596</v>
      </c>
    </row>
    <row r="3932" spans="2:65" s="12" customFormat="1" ht="27">
      <c r="B3932" s="206"/>
      <c r="C3932" s="207"/>
      <c r="D3932" s="208" t="s">
        <v>247</v>
      </c>
      <c r="E3932" s="209" t="s">
        <v>20</v>
      </c>
      <c r="F3932" s="210" t="s">
        <v>3591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261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2" customFormat="1" ht="13.5">
      <c r="B3933" s="206"/>
      <c r="C3933" s="207"/>
      <c r="D3933" s="208" t="s">
        <v>247</v>
      </c>
      <c r="E3933" s="209" t="s">
        <v>20</v>
      </c>
      <c r="F3933" s="210" t="s">
        <v>249</v>
      </c>
      <c r="G3933" s="207"/>
      <c r="H3933" s="211" t="s">
        <v>20</v>
      </c>
      <c r="I3933" s="212"/>
      <c r="J3933" s="207"/>
      <c r="K3933" s="207"/>
      <c r="L3933" s="213"/>
      <c r="M3933" s="214"/>
      <c r="N3933" s="215"/>
      <c r="O3933" s="215"/>
      <c r="P3933" s="215"/>
      <c r="Q3933" s="215"/>
      <c r="R3933" s="215"/>
      <c r="S3933" s="215"/>
      <c r="T3933" s="216"/>
      <c r="AT3933" s="217" t="s">
        <v>247</v>
      </c>
      <c r="AU3933" s="217" t="s">
        <v>261</v>
      </c>
      <c r="AV3933" s="12" t="s">
        <v>22</v>
      </c>
      <c r="AW3933" s="12" t="s">
        <v>37</v>
      </c>
      <c r="AX3933" s="12" t="s">
        <v>73</v>
      </c>
      <c r="AY3933" s="217" t="s">
        <v>238</v>
      </c>
    </row>
    <row r="3934" spans="2:65" s="12" customFormat="1" ht="13.5">
      <c r="B3934" s="206"/>
      <c r="C3934" s="207"/>
      <c r="D3934" s="208" t="s">
        <v>247</v>
      </c>
      <c r="E3934" s="209" t="s">
        <v>20</v>
      </c>
      <c r="F3934" s="210" t="s">
        <v>3553</v>
      </c>
      <c r="G3934" s="207"/>
      <c r="H3934" s="211" t="s">
        <v>20</v>
      </c>
      <c r="I3934" s="212"/>
      <c r="J3934" s="207"/>
      <c r="K3934" s="207"/>
      <c r="L3934" s="213"/>
      <c r="M3934" s="214"/>
      <c r="N3934" s="215"/>
      <c r="O3934" s="215"/>
      <c r="P3934" s="215"/>
      <c r="Q3934" s="215"/>
      <c r="R3934" s="215"/>
      <c r="S3934" s="215"/>
      <c r="T3934" s="216"/>
      <c r="AT3934" s="217" t="s">
        <v>247</v>
      </c>
      <c r="AU3934" s="217" t="s">
        <v>261</v>
      </c>
      <c r="AV3934" s="12" t="s">
        <v>22</v>
      </c>
      <c r="AW3934" s="12" t="s">
        <v>37</v>
      </c>
      <c r="AX3934" s="12" t="s">
        <v>73</v>
      </c>
      <c r="AY3934" s="217" t="s">
        <v>238</v>
      </c>
    </row>
    <row r="3935" spans="2:65" s="13" customFormat="1" ht="13.5">
      <c r="B3935" s="218"/>
      <c r="C3935" s="219"/>
      <c r="D3935" s="220" t="s">
        <v>247</v>
      </c>
      <c r="E3935" s="221" t="s">
        <v>20</v>
      </c>
      <c r="F3935" s="222" t="s">
        <v>3597</v>
      </c>
      <c r="G3935" s="219"/>
      <c r="H3935" s="223">
        <v>8</v>
      </c>
      <c r="I3935" s="224"/>
      <c r="J3935" s="219"/>
      <c r="K3935" s="219"/>
      <c r="L3935" s="225"/>
      <c r="M3935" s="226"/>
      <c r="N3935" s="227"/>
      <c r="O3935" s="227"/>
      <c r="P3935" s="227"/>
      <c r="Q3935" s="227"/>
      <c r="R3935" s="227"/>
      <c r="S3935" s="227"/>
      <c r="T3935" s="228"/>
      <c r="AT3935" s="229" t="s">
        <v>247</v>
      </c>
      <c r="AU3935" s="229" t="s">
        <v>261</v>
      </c>
      <c r="AV3935" s="13" t="s">
        <v>81</v>
      </c>
      <c r="AW3935" s="13" t="s">
        <v>37</v>
      </c>
      <c r="AX3935" s="13" t="s">
        <v>22</v>
      </c>
      <c r="AY3935" s="229" t="s">
        <v>238</v>
      </c>
    </row>
    <row r="3936" spans="2:65" s="1" customFormat="1" ht="31.5" customHeight="1">
      <c r="B3936" s="35"/>
      <c r="C3936" s="194" t="s">
        <v>3598</v>
      </c>
      <c r="D3936" s="194" t="s">
        <v>240</v>
      </c>
      <c r="E3936" s="195" t="s">
        <v>3599</v>
      </c>
      <c r="F3936" s="196" t="s">
        <v>3600</v>
      </c>
      <c r="G3936" s="197" t="s">
        <v>651</v>
      </c>
      <c r="H3936" s="198">
        <v>1</v>
      </c>
      <c r="I3936" s="199"/>
      <c r="J3936" s="200">
        <f>ROUND(I3936*H3936,2)</f>
        <v>0</v>
      </c>
      <c r="K3936" s="196" t="s">
        <v>20</v>
      </c>
      <c r="L3936" s="55"/>
      <c r="M3936" s="201" t="s">
        <v>20</v>
      </c>
      <c r="N3936" s="202" t="s">
        <v>44</v>
      </c>
      <c r="O3936" s="36"/>
      <c r="P3936" s="203">
        <f>O3936*H3936</f>
        <v>0</v>
      </c>
      <c r="Q3936" s="203">
        <v>0</v>
      </c>
      <c r="R3936" s="203">
        <f>Q3936*H3936</f>
        <v>0</v>
      </c>
      <c r="S3936" s="203">
        <v>0</v>
      </c>
      <c r="T3936" s="204">
        <f>S3936*H3936</f>
        <v>0</v>
      </c>
      <c r="AR3936" s="18" t="s">
        <v>372</v>
      </c>
      <c r="AT3936" s="18" t="s">
        <v>240</v>
      </c>
      <c r="AU3936" s="18" t="s">
        <v>261</v>
      </c>
      <c r="AY3936" s="18" t="s">
        <v>238</v>
      </c>
      <c r="BE3936" s="205">
        <f>IF(N3936="základní",J3936,0)</f>
        <v>0</v>
      </c>
      <c r="BF3936" s="205">
        <f>IF(N3936="snížená",J3936,0)</f>
        <v>0</v>
      </c>
      <c r="BG3936" s="205">
        <f>IF(N3936="zákl. přenesená",J3936,0)</f>
        <v>0</v>
      </c>
      <c r="BH3936" s="205">
        <f>IF(N3936="sníž. přenesená",J3936,0)</f>
        <v>0</v>
      </c>
      <c r="BI3936" s="205">
        <f>IF(N3936="nulová",J3936,0)</f>
        <v>0</v>
      </c>
      <c r="BJ3936" s="18" t="s">
        <v>22</v>
      </c>
      <c r="BK3936" s="205">
        <f>ROUND(I3936*H3936,2)</f>
        <v>0</v>
      </c>
      <c r="BL3936" s="18" t="s">
        <v>372</v>
      </c>
      <c r="BM3936" s="18" t="s">
        <v>3601</v>
      </c>
    </row>
    <row r="3937" spans="2:65" s="12" customFormat="1" ht="27">
      <c r="B3937" s="206"/>
      <c r="C3937" s="207"/>
      <c r="D3937" s="208" t="s">
        <v>247</v>
      </c>
      <c r="E3937" s="209" t="s">
        <v>20</v>
      </c>
      <c r="F3937" s="210" t="s">
        <v>3591</v>
      </c>
      <c r="G3937" s="207"/>
      <c r="H3937" s="211" t="s">
        <v>20</v>
      </c>
      <c r="I3937" s="212"/>
      <c r="J3937" s="207"/>
      <c r="K3937" s="207"/>
      <c r="L3937" s="213"/>
      <c r="M3937" s="214"/>
      <c r="N3937" s="215"/>
      <c r="O3937" s="215"/>
      <c r="P3937" s="215"/>
      <c r="Q3937" s="215"/>
      <c r="R3937" s="215"/>
      <c r="S3937" s="215"/>
      <c r="T3937" s="216"/>
      <c r="AT3937" s="217" t="s">
        <v>247</v>
      </c>
      <c r="AU3937" s="217" t="s">
        <v>261</v>
      </c>
      <c r="AV3937" s="12" t="s">
        <v>22</v>
      </c>
      <c r="AW3937" s="12" t="s">
        <v>37</v>
      </c>
      <c r="AX3937" s="12" t="s">
        <v>73</v>
      </c>
      <c r="AY3937" s="217" t="s">
        <v>238</v>
      </c>
    </row>
    <row r="3938" spans="2:65" s="12" customFormat="1" ht="13.5">
      <c r="B3938" s="206"/>
      <c r="C3938" s="207"/>
      <c r="D3938" s="208" t="s">
        <v>247</v>
      </c>
      <c r="E3938" s="209" t="s">
        <v>20</v>
      </c>
      <c r="F3938" s="210" t="s">
        <v>249</v>
      </c>
      <c r="G3938" s="207"/>
      <c r="H3938" s="211" t="s">
        <v>20</v>
      </c>
      <c r="I3938" s="212"/>
      <c r="J3938" s="207"/>
      <c r="K3938" s="207"/>
      <c r="L3938" s="213"/>
      <c r="M3938" s="214"/>
      <c r="N3938" s="215"/>
      <c r="O3938" s="215"/>
      <c r="P3938" s="215"/>
      <c r="Q3938" s="215"/>
      <c r="R3938" s="215"/>
      <c r="S3938" s="215"/>
      <c r="T3938" s="216"/>
      <c r="AT3938" s="217" t="s">
        <v>247</v>
      </c>
      <c r="AU3938" s="217" t="s">
        <v>261</v>
      </c>
      <c r="AV3938" s="12" t="s">
        <v>22</v>
      </c>
      <c r="AW3938" s="12" t="s">
        <v>37</v>
      </c>
      <c r="AX3938" s="12" t="s">
        <v>73</v>
      </c>
      <c r="AY3938" s="217" t="s">
        <v>238</v>
      </c>
    </row>
    <row r="3939" spans="2:65" s="12" customFormat="1" ht="13.5">
      <c r="B3939" s="206"/>
      <c r="C3939" s="207"/>
      <c r="D3939" s="208" t="s">
        <v>247</v>
      </c>
      <c r="E3939" s="209" t="s">
        <v>20</v>
      </c>
      <c r="F3939" s="210" t="s">
        <v>3553</v>
      </c>
      <c r="G3939" s="207"/>
      <c r="H3939" s="211" t="s">
        <v>20</v>
      </c>
      <c r="I3939" s="212"/>
      <c r="J3939" s="207"/>
      <c r="K3939" s="207"/>
      <c r="L3939" s="213"/>
      <c r="M3939" s="214"/>
      <c r="N3939" s="215"/>
      <c r="O3939" s="215"/>
      <c r="P3939" s="215"/>
      <c r="Q3939" s="215"/>
      <c r="R3939" s="215"/>
      <c r="S3939" s="215"/>
      <c r="T3939" s="216"/>
      <c r="AT3939" s="217" t="s">
        <v>247</v>
      </c>
      <c r="AU3939" s="217" t="s">
        <v>261</v>
      </c>
      <c r="AV3939" s="12" t="s">
        <v>22</v>
      </c>
      <c r="AW3939" s="12" t="s">
        <v>37</v>
      </c>
      <c r="AX3939" s="12" t="s">
        <v>73</v>
      </c>
      <c r="AY3939" s="217" t="s">
        <v>238</v>
      </c>
    </row>
    <row r="3940" spans="2:65" s="13" customFormat="1" ht="13.5">
      <c r="B3940" s="218"/>
      <c r="C3940" s="219"/>
      <c r="D3940" s="220" t="s">
        <v>247</v>
      </c>
      <c r="E3940" s="221" t="s">
        <v>20</v>
      </c>
      <c r="F3940" s="222" t="s">
        <v>3602</v>
      </c>
      <c r="G3940" s="219"/>
      <c r="H3940" s="223">
        <v>1</v>
      </c>
      <c r="I3940" s="224"/>
      <c r="J3940" s="219"/>
      <c r="K3940" s="219"/>
      <c r="L3940" s="225"/>
      <c r="M3940" s="226"/>
      <c r="N3940" s="227"/>
      <c r="O3940" s="227"/>
      <c r="P3940" s="227"/>
      <c r="Q3940" s="227"/>
      <c r="R3940" s="227"/>
      <c r="S3940" s="227"/>
      <c r="T3940" s="228"/>
      <c r="AT3940" s="229" t="s">
        <v>247</v>
      </c>
      <c r="AU3940" s="229" t="s">
        <v>261</v>
      </c>
      <c r="AV3940" s="13" t="s">
        <v>81</v>
      </c>
      <c r="AW3940" s="13" t="s">
        <v>37</v>
      </c>
      <c r="AX3940" s="13" t="s">
        <v>22</v>
      </c>
      <c r="AY3940" s="229" t="s">
        <v>238</v>
      </c>
    </row>
    <row r="3941" spans="2:65" s="1" customFormat="1" ht="31.5" customHeight="1">
      <c r="B3941" s="35"/>
      <c r="C3941" s="194" t="s">
        <v>3603</v>
      </c>
      <c r="D3941" s="194" t="s">
        <v>240</v>
      </c>
      <c r="E3941" s="195" t="s">
        <v>3604</v>
      </c>
      <c r="F3941" s="196" t="s">
        <v>3605</v>
      </c>
      <c r="G3941" s="197" t="s">
        <v>651</v>
      </c>
      <c r="H3941" s="198">
        <v>7</v>
      </c>
      <c r="I3941" s="199"/>
      <c r="J3941" s="200">
        <f>ROUND(I3941*H3941,2)</f>
        <v>0</v>
      </c>
      <c r="K3941" s="196" t="s">
        <v>20</v>
      </c>
      <c r="L3941" s="55"/>
      <c r="M3941" s="201" t="s">
        <v>20</v>
      </c>
      <c r="N3941" s="202" t="s">
        <v>44</v>
      </c>
      <c r="O3941" s="36"/>
      <c r="P3941" s="203">
        <f>O3941*H3941</f>
        <v>0</v>
      </c>
      <c r="Q3941" s="203">
        <v>0</v>
      </c>
      <c r="R3941" s="203">
        <f>Q3941*H3941</f>
        <v>0</v>
      </c>
      <c r="S3941" s="203">
        <v>0</v>
      </c>
      <c r="T3941" s="204">
        <f>S3941*H3941</f>
        <v>0</v>
      </c>
      <c r="AR3941" s="18" t="s">
        <v>372</v>
      </c>
      <c r="AT3941" s="18" t="s">
        <v>240</v>
      </c>
      <c r="AU3941" s="18" t="s">
        <v>261</v>
      </c>
      <c r="AY3941" s="18" t="s">
        <v>238</v>
      </c>
      <c r="BE3941" s="205">
        <f>IF(N3941="základní",J3941,0)</f>
        <v>0</v>
      </c>
      <c r="BF3941" s="205">
        <f>IF(N3941="snížená",J3941,0)</f>
        <v>0</v>
      </c>
      <c r="BG3941" s="205">
        <f>IF(N3941="zákl. přenesená",J3941,0)</f>
        <v>0</v>
      </c>
      <c r="BH3941" s="205">
        <f>IF(N3941="sníž. přenesená",J3941,0)</f>
        <v>0</v>
      </c>
      <c r="BI3941" s="205">
        <f>IF(N3941="nulová",J3941,0)</f>
        <v>0</v>
      </c>
      <c r="BJ3941" s="18" t="s">
        <v>22</v>
      </c>
      <c r="BK3941" s="205">
        <f>ROUND(I3941*H3941,2)</f>
        <v>0</v>
      </c>
      <c r="BL3941" s="18" t="s">
        <v>372</v>
      </c>
      <c r="BM3941" s="18" t="s">
        <v>3606</v>
      </c>
    </row>
    <row r="3942" spans="2:65" s="12" customFormat="1" ht="27">
      <c r="B3942" s="206"/>
      <c r="C3942" s="207"/>
      <c r="D3942" s="208" t="s">
        <v>247</v>
      </c>
      <c r="E3942" s="209" t="s">
        <v>20</v>
      </c>
      <c r="F3942" s="210" t="s">
        <v>3591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261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2" customFormat="1" ht="13.5">
      <c r="B3943" s="206"/>
      <c r="C3943" s="207"/>
      <c r="D3943" s="208" t="s">
        <v>247</v>
      </c>
      <c r="E3943" s="209" t="s">
        <v>20</v>
      </c>
      <c r="F3943" s="210" t="s">
        <v>249</v>
      </c>
      <c r="G3943" s="207"/>
      <c r="H3943" s="211" t="s">
        <v>20</v>
      </c>
      <c r="I3943" s="212"/>
      <c r="J3943" s="207"/>
      <c r="K3943" s="207"/>
      <c r="L3943" s="213"/>
      <c r="M3943" s="214"/>
      <c r="N3943" s="215"/>
      <c r="O3943" s="215"/>
      <c r="P3943" s="215"/>
      <c r="Q3943" s="215"/>
      <c r="R3943" s="215"/>
      <c r="S3943" s="215"/>
      <c r="T3943" s="216"/>
      <c r="AT3943" s="217" t="s">
        <v>247</v>
      </c>
      <c r="AU3943" s="217" t="s">
        <v>261</v>
      </c>
      <c r="AV3943" s="12" t="s">
        <v>22</v>
      </c>
      <c r="AW3943" s="12" t="s">
        <v>37</v>
      </c>
      <c r="AX3943" s="12" t="s">
        <v>73</v>
      </c>
      <c r="AY3943" s="217" t="s">
        <v>238</v>
      </c>
    </row>
    <row r="3944" spans="2:65" s="12" customFormat="1" ht="13.5">
      <c r="B3944" s="206"/>
      <c r="C3944" s="207"/>
      <c r="D3944" s="208" t="s">
        <v>247</v>
      </c>
      <c r="E3944" s="209" t="s">
        <v>20</v>
      </c>
      <c r="F3944" s="210" t="s">
        <v>3553</v>
      </c>
      <c r="G3944" s="207"/>
      <c r="H3944" s="211" t="s">
        <v>20</v>
      </c>
      <c r="I3944" s="212"/>
      <c r="J3944" s="207"/>
      <c r="K3944" s="207"/>
      <c r="L3944" s="213"/>
      <c r="M3944" s="214"/>
      <c r="N3944" s="215"/>
      <c r="O3944" s="215"/>
      <c r="P3944" s="215"/>
      <c r="Q3944" s="215"/>
      <c r="R3944" s="215"/>
      <c r="S3944" s="215"/>
      <c r="T3944" s="216"/>
      <c r="AT3944" s="217" t="s">
        <v>247</v>
      </c>
      <c r="AU3944" s="217" t="s">
        <v>261</v>
      </c>
      <c r="AV3944" s="12" t="s">
        <v>22</v>
      </c>
      <c r="AW3944" s="12" t="s">
        <v>37</v>
      </c>
      <c r="AX3944" s="12" t="s">
        <v>73</v>
      </c>
      <c r="AY3944" s="217" t="s">
        <v>238</v>
      </c>
    </row>
    <row r="3945" spans="2:65" s="13" customFormat="1" ht="13.5">
      <c r="B3945" s="218"/>
      <c r="C3945" s="219"/>
      <c r="D3945" s="220" t="s">
        <v>247</v>
      </c>
      <c r="E3945" s="221" t="s">
        <v>20</v>
      </c>
      <c r="F3945" s="222" t="s">
        <v>3607</v>
      </c>
      <c r="G3945" s="219"/>
      <c r="H3945" s="223">
        <v>7</v>
      </c>
      <c r="I3945" s="224"/>
      <c r="J3945" s="219"/>
      <c r="K3945" s="219"/>
      <c r="L3945" s="225"/>
      <c r="M3945" s="226"/>
      <c r="N3945" s="227"/>
      <c r="O3945" s="227"/>
      <c r="P3945" s="227"/>
      <c r="Q3945" s="227"/>
      <c r="R3945" s="227"/>
      <c r="S3945" s="227"/>
      <c r="T3945" s="228"/>
      <c r="AT3945" s="229" t="s">
        <v>247</v>
      </c>
      <c r="AU3945" s="229" t="s">
        <v>261</v>
      </c>
      <c r="AV3945" s="13" t="s">
        <v>81</v>
      </c>
      <c r="AW3945" s="13" t="s">
        <v>37</v>
      </c>
      <c r="AX3945" s="13" t="s">
        <v>22</v>
      </c>
      <c r="AY3945" s="229" t="s">
        <v>238</v>
      </c>
    </row>
    <row r="3946" spans="2:65" s="1" customFormat="1" ht="31.5" customHeight="1">
      <c r="B3946" s="35"/>
      <c r="C3946" s="194" t="s">
        <v>3608</v>
      </c>
      <c r="D3946" s="194" t="s">
        <v>240</v>
      </c>
      <c r="E3946" s="195" t="s">
        <v>3609</v>
      </c>
      <c r="F3946" s="196" t="s">
        <v>3610</v>
      </c>
      <c r="G3946" s="197" t="s">
        <v>651</v>
      </c>
      <c r="H3946" s="198">
        <v>3</v>
      </c>
      <c r="I3946" s="199"/>
      <c r="J3946" s="200">
        <f>ROUND(I3946*H3946,2)</f>
        <v>0</v>
      </c>
      <c r="K3946" s="196" t="s">
        <v>20</v>
      </c>
      <c r="L3946" s="55"/>
      <c r="M3946" s="201" t="s">
        <v>20</v>
      </c>
      <c r="N3946" s="202" t="s">
        <v>44</v>
      </c>
      <c r="O3946" s="36"/>
      <c r="P3946" s="203">
        <f>O3946*H3946</f>
        <v>0</v>
      </c>
      <c r="Q3946" s="203">
        <v>0</v>
      </c>
      <c r="R3946" s="203">
        <f>Q3946*H3946</f>
        <v>0</v>
      </c>
      <c r="S3946" s="203">
        <v>0</v>
      </c>
      <c r="T3946" s="204">
        <f>S3946*H3946</f>
        <v>0</v>
      </c>
      <c r="AR3946" s="18" t="s">
        <v>372</v>
      </c>
      <c r="AT3946" s="18" t="s">
        <v>240</v>
      </c>
      <c r="AU3946" s="18" t="s">
        <v>261</v>
      </c>
      <c r="AY3946" s="18" t="s">
        <v>238</v>
      </c>
      <c r="BE3946" s="205">
        <f>IF(N3946="základní",J3946,0)</f>
        <v>0</v>
      </c>
      <c r="BF3946" s="205">
        <f>IF(N3946="snížená",J3946,0)</f>
        <v>0</v>
      </c>
      <c r="BG3946" s="205">
        <f>IF(N3946="zákl. přenesená",J3946,0)</f>
        <v>0</v>
      </c>
      <c r="BH3946" s="205">
        <f>IF(N3946="sníž. přenesená",J3946,0)</f>
        <v>0</v>
      </c>
      <c r="BI3946" s="205">
        <f>IF(N3946="nulová",J3946,0)</f>
        <v>0</v>
      </c>
      <c r="BJ3946" s="18" t="s">
        <v>22</v>
      </c>
      <c r="BK3946" s="205">
        <f>ROUND(I3946*H3946,2)</f>
        <v>0</v>
      </c>
      <c r="BL3946" s="18" t="s">
        <v>372</v>
      </c>
      <c r="BM3946" s="18" t="s">
        <v>3611</v>
      </c>
    </row>
    <row r="3947" spans="2:65" s="12" customFormat="1" ht="27">
      <c r="B3947" s="206"/>
      <c r="C3947" s="207"/>
      <c r="D3947" s="208" t="s">
        <v>247</v>
      </c>
      <c r="E3947" s="209" t="s">
        <v>20</v>
      </c>
      <c r="F3947" s="210" t="s">
        <v>3591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261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2" customFormat="1" ht="13.5">
      <c r="B3948" s="206"/>
      <c r="C3948" s="207"/>
      <c r="D3948" s="208" t="s">
        <v>247</v>
      </c>
      <c r="E3948" s="209" t="s">
        <v>20</v>
      </c>
      <c r="F3948" s="210" t="s">
        <v>249</v>
      </c>
      <c r="G3948" s="207"/>
      <c r="H3948" s="211" t="s">
        <v>20</v>
      </c>
      <c r="I3948" s="212"/>
      <c r="J3948" s="207"/>
      <c r="K3948" s="207"/>
      <c r="L3948" s="213"/>
      <c r="M3948" s="214"/>
      <c r="N3948" s="215"/>
      <c r="O3948" s="215"/>
      <c r="P3948" s="215"/>
      <c r="Q3948" s="215"/>
      <c r="R3948" s="215"/>
      <c r="S3948" s="215"/>
      <c r="T3948" s="216"/>
      <c r="AT3948" s="217" t="s">
        <v>247</v>
      </c>
      <c r="AU3948" s="217" t="s">
        <v>261</v>
      </c>
      <c r="AV3948" s="12" t="s">
        <v>22</v>
      </c>
      <c r="AW3948" s="12" t="s">
        <v>37</v>
      </c>
      <c r="AX3948" s="12" t="s">
        <v>73</v>
      </c>
      <c r="AY3948" s="217" t="s">
        <v>238</v>
      </c>
    </row>
    <row r="3949" spans="2:65" s="12" customFormat="1" ht="13.5">
      <c r="B3949" s="206"/>
      <c r="C3949" s="207"/>
      <c r="D3949" s="208" t="s">
        <v>247</v>
      </c>
      <c r="E3949" s="209" t="s">
        <v>20</v>
      </c>
      <c r="F3949" s="210" t="s">
        <v>3553</v>
      </c>
      <c r="G3949" s="207"/>
      <c r="H3949" s="211" t="s">
        <v>20</v>
      </c>
      <c r="I3949" s="212"/>
      <c r="J3949" s="207"/>
      <c r="K3949" s="207"/>
      <c r="L3949" s="213"/>
      <c r="M3949" s="214"/>
      <c r="N3949" s="215"/>
      <c r="O3949" s="215"/>
      <c r="P3949" s="215"/>
      <c r="Q3949" s="215"/>
      <c r="R3949" s="215"/>
      <c r="S3949" s="215"/>
      <c r="T3949" s="216"/>
      <c r="AT3949" s="217" t="s">
        <v>247</v>
      </c>
      <c r="AU3949" s="217" t="s">
        <v>261</v>
      </c>
      <c r="AV3949" s="12" t="s">
        <v>22</v>
      </c>
      <c r="AW3949" s="12" t="s">
        <v>37</v>
      </c>
      <c r="AX3949" s="12" t="s">
        <v>73</v>
      </c>
      <c r="AY3949" s="217" t="s">
        <v>238</v>
      </c>
    </row>
    <row r="3950" spans="2:65" s="13" customFormat="1" ht="13.5">
      <c r="B3950" s="218"/>
      <c r="C3950" s="219"/>
      <c r="D3950" s="220" t="s">
        <v>247</v>
      </c>
      <c r="E3950" s="221" t="s">
        <v>20</v>
      </c>
      <c r="F3950" s="222" t="s">
        <v>3612</v>
      </c>
      <c r="G3950" s="219"/>
      <c r="H3950" s="223">
        <v>3</v>
      </c>
      <c r="I3950" s="224"/>
      <c r="J3950" s="219"/>
      <c r="K3950" s="219"/>
      <c r="L3950" s="225"/>
      <c r="M3950" s="226"/>
      <c r="N3950" s="227"/>
      <c r="O3950" s="227"/>
      <c r="P3950" s="227"/>
      <c r="Q3950" s="227"/>
      <c r="R3950" s="227"/>
      <c r="S3950" s="227"/>
      <c r="T3950" s="228"/>
      <c r="AT3950" s="229" t="s">
        <v>247</v>
      </c>
      <c r="AU3950" s="229" t="s">
        <v>261</v>
      </c>
      <c r="AV3950" s="13" t="s">
        <v>81</v>
      </c>
      <c r="AW3950" s="13" t="s">
        <v>37</v>
      </c>
      <c r="AX3950" s="13" t="s">
        <v>22</v>
      </c>
      <c r="AY3950" s="229" t="s">
        <v>238</v>
      </c>
    </row>
    <row r="3951" spans="2:65" s="1" customFormat="1" ht="31.5" customHeight="1">
      <c r="B3951" s="35"/>
      <c r="C3951" s="194" t="s">
        <v>3613</v>
      </c>
      <c r="D3951" s="194" t="s">
        <v>240</v>
      </c>
      <c r="E3951" s="195" t="s">
        <v>3614</v>
      </c>
      <c r="F3951" s="196" t="s">
        <v>3615</v>
      </c>
      <c r="G3951" s="197" t="s">
        <v>651</v>
      </c>
      <c r="H3951" s="198">
        <v>1</v>
      </c>
      <c r="I3951" s="199"/>
      <c r="J3951" s="200">
        <f>ROUND(I3951*H3951,2)</f>
        <v>0</v>
      </c>
      <c r="K3951" s="196" t="s">
        <v>20</v>
      </c>
      <c r="L3951" s="55"/>
      <c r="M3951" s="201" t="s">
        <v>20</v>
      </c>
      <c r="N3951" s="202" t="s">
        <v>44</v>
      </c>
      <c r="O3951" s="36"/>
      <c r="P3951" s="203">
        <f>O3951*H3951</f>
        <v>0</v>
      </c>
      <c r="Q3951" s="203">
        <v>0</v>
      </c>
      <c r="R3951" s="203">
        <f>Q3951*H3951</f>
        <v>0</v>
      </c>
      <c r="S3951" s="203">
        <v>0</v>
      </c>
      <c r="T3951" s="204">
        <f>S3951*H3951</f>
        <v>0</v>
      </c>
      <c r="AR3951" s="18" t="s">
        <v>372</v>
      </c>
      <c r="AT3951" s="18" t="s">
        <v>240</v>
      </c>
      <c r="AU3951" s="18" t="s">
        <v>261</v>
      </c>
      <c r="AY3951" s="18" t="s">
        <v>238</v>
      </c>
      <c r="BE3951" s="205">
        <f>IF(N3951="základní",J3951,0)</f>
        <v>0</v>
      </c>
      <c r="BF3951" s="205">
        <f>IF(N3951="snížená",J3951,0)</f>
        <v>0</v>
      </c>
      <c r="BG3951" s="205">
        <f>IF(N3951="zákl. přenesená",J3951,0)</f>
        <v>0</v>
      </c>
      <c r="BH3951" s="205">
        <f>IF(N3951="sníž. přenesená",J3951,0)</f>
        <v>0</v>
      </c>
      <c r="BI3951" s="205">
        <f>IF(N3951="nulová",J3951,0)</f>
        <v>0</v>
      </c>
      <c r="BJ3951" s="18" t="s">
        <v>22</v>
      </c>
      <c r="BK3951" s="205">
        <f>ROUND(I3951*H3951,2)</f>
        <v>0</v>
      </c>
      <c r="BL3951" s="18" t="s">
        <v>372</v>
      </c>
      <c r="BM3951" s="18" t="s">
        <v>3616</v>
      </c>
    </row>
    <row r="3952" spans="2:65" s="12" customFormat="1" ht="27">
      <c r="B3952" s="206"/>
      <c r="C3952" s="207"/>
      <c r="D3952" s="208" t="s">
        <v>247</v>
      </c>
      <c r="E3952" s="209" t="s">
        <v>20</v>
      </c>
      <c r="F3952" s="210" t="s">
        <v>3591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261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2" customFormat="1" ht="13.5">
      <c r="B3953" s="206"/>
      <c r="C3953" s="207"/>
      <c r="D3953" s="208" t="s">
        <v>247</v>
      </c>
      <c r="E3953" s="209" t="s">
        <v>20</v>
      </c>
      <c r="F3953" s="210" t="s">
        <v>249</v>
      </c>
      <c r="G3953" s="207"/>
      <c r="H3953" s="211" t="s">
        <v>20</v>
      </c>
      <c r="I3953" s="212"/>
      <c r="J3953" s="207"/>
      <c r="K3953" s="207"/>
      <c r="L3953" s="213"/>
      <c r="M3953" s="214"/>
      <c r="N3953" s="215"/>
      <c r="O3953" s="215"/>
      <c r="P3953" s="215"/>
      <c r="Q3953" s="215"/>
      <c r="R3953" s="215"/>
      <c r="S3953" s="215"/>
      <c r="T3953" s="216"/>
      <c r="AT3953" s="217" t="s">
        <v>247</v>
      </c>
      <c r="AU3953" s="217" t="s">
        <v>261</v>
      </c>
      <c r="AV3953" s="12" t="s">
        <v>22</v>
      </c>
      <c r="AW3953" s="12" t="s">
        <v>37</v>
      </c>
      <c r="AX3953" s="12" t="s">
        <v>73</v>
      </c>
      <c r="AY3953" s="217" t="s">
        <v>238</v>
      </c>
    </row>
    <row r="3954" spans="2:65" s="12" customFormat="1" ht="13.5">
      <c r="B3954" s="206"/>
      <c r="C3954" s="207"/>
      <c r="D3954" s="208" t="s">
        <v>247</v>
      </c>
      <c r="E3954" s="209" t="s">
        <v>20</v>
      </c>
      <c r="F3954" s="210" t="s">
        <v>3553</v>
      </c>
      <c r="G3954" s="207"/>
      <c r="H3954" s="211" t="s">
        <v>20</v>
      </c>
      <c r="I3954" s="212"/>
      <c r="J3954" s="207"/>
      <c r="K3954" s="207"/>
      <c r="L3954" s="213"/>
      <c r="M3954" s="214"/>
      <c r="N3954" s="215"/>
      <c r="O3954" s="215"/>
      <c r="P3954" s="215"/>
      <c r="Q3954" s="215"/>
      <c r="R3954" s="215"/>
      <c r="S3954" s="215"/>
      <c r="T3954" s="216"/>
      <c r="AT3954" s="217" t="s">
        <v>247</v>
      </c>
      <c r="AU3954" s="217" t="s">
        <v>261</v>
      </c>
      <c r="AV3954" s="12" t="s">
        <v>22</v>
      </c>
      <c r="AW3954" s="12" t="s">
        <v>37</v>
      </c>
      <c r="AX3954" s="12" t="s">
        <v>73</v>
      </c>
      <c r="AY3954" s="217" t="s">
        <v>238</v>
      </c>
    </row>
    <row r="3955" spans="2:65" s="13" customFormat="1" ht="13.5">
      <c r="B3955" s="218"/>
      <c r="C3955" s="219"/>
      <c r="D3955" s="220" t="s">
        <v>247</v>
      </c>
      <c r="E3955" s="221" t="s">
        <v>20</v>
      </c>
      <c r="F3955" s="222" t="s">
        <v>3602</v>
      </c>
      <c r="G3955" s="219"/>
      <c r="H3955" s="223">
        <v>1</v>
      </c>
      <c r="I3955" s="224"/>
      <c r="J3955" s="219"/>
      <c r="K3955" s="219"/>
      <c r="L3955" s="225"/>
      <c r="M3955" s="226"/>
      <c r="N3955" s="227"/>
      <c r="O3955" s="227"/>
      <c r="P3955" s="227"/>
      <c r="Q3955" s="227"/>
      <c r="R3955" s="227"/>
      <c r="S3955" s="227"/>
      <c r="T3955" s="228"/>
      <c r="AT3955" s="229" t="s">
        <v>247</v>
      </c>
      <c r="AU3955" s="229" t="s">
        <v>261</v>
      </c>
      <c r="AV3955" s="13" t="s">
        <v>81</v>
      </c>
      <c r="AW3955" s="13" t="s">
        <v>37</v>
      </c>
      <c r="AX3955" s="13" t="s">
        <v>22</v>
      </c>
      <c r="AY3955" s="229" t="s">
        <v>238</v>
      </c>
    </row>
    <row r="3956" spans="2:65" s="1" customFormat="1" ht="31.5" customHeight="1">
      <c r="B3956" s="35"/>
      <c r="C3956" s="194" t="s">
        <v>3617</v>
      </c>
      <c r="D3956" s="194" t="s">
        <v>240</v>
      </c>
      <c r="E3956" s="195" t="s">
        <v>3618</v>
      </c>
      <c r="F3956" s="196" t="s">
        <v>3619</v>
      </c>
      <c r="G3956" s="197" t="s">
        <v>651</v>
      </c>
      <c r="H3956" s="198">
        <v>5</v>
      </c>
      <c r="I3956" s="199"/>
      <c r="J3956" s="200">
        <f>ROUND(I3956*H3956,2)</f>
        <v>0</v>
      </c>
      <c r="K3956" s="196" t="s">
        <v>20</v>
      </c>
      <c r="L3956" s="55"/>
      <c r="M3956" s="201" t="s">
        <v>20</v>
      </c>
      <c r="N3956" s="202" t="s">
        <v>44</v>
      </c>
      <c r="O3956" s="36"/>
      <c r="P3956" s="203">
        <f>O3956*H3956</f>
        <v>0</v>
      </c>
      <c r="Q3956" s="203">
        <v>0</v>
      </c>
      <c r="R3956" s="203">
        <f>Q3956*H3956</f>
        <v>0</v>
      </c>
      <c r="S3956" s="203">
        <v>0</v>
      </c>
      <c r="T3956" s="204">
        <f>S3956*H3956</f>
        <v>0</v>
      </c>
      <c r="AR3956" s="18" t="s">
        <v>372</v>
      </c>
      <c r="AT3956" s="18" t="s">
        <v>240</v>
      </c>
      <c r="AU3956" s="18" t="s">
        <v>261</v>
      </c>
      <c r="AY3956" s="18" t="s">
        <v>238</v>
      </c>
      <c r="BE3956" s="205">
        <f>IF(N3956="základní",J3956,0)</f>
        <v>0</v>
      </c>
      <c r="BF3956" s="205">
        <f>IF(N3956="snížená",J3956,0)</f>
        <v>0</v>
      </c>
      <c r="BG3956" s="205">
        <f>IF(N3956="zákl. přenesená",J3956,0)</f>
        <v>0</v>
      </c>
      <c r="BH3956" s="205">
        <f>IF(N3956="sníž. přenesená",J3956,0)</f>
        <v>0</v>
      </c>
      <c r="BI3956" s="205">
        <f>IF(N3956="nulová",J3956,0)</f>
        <v>0</v>
      </c>
      <c r="BJ3956" s="18" t="s">
        <v>22</v>
      </c>
      <c r="BK3956" s="205">
        <f>ROUND(I3956*H3956,2)</f>
        <v>0</v>
      </c>
      <c r="BL3956" s="18" t="s">
        <v>372</v>
      </c>
      <c r="BM3956" s="18" t="s">
        <v>3620</v>
      </c>
    </row>
    <row r="3957" spans="2:65" s="12" customFormat="1" ht="27">
      <c r="B3957" s="206"/>
      <c r="C3957" s="207"/>
      <c r="D3957" s="208" t="s">
        <v>247</v>
      </c>
      <c r="E3957" s="209" t="s">
        <v>20</v>
      </c>
      <c r="F3957" s="210" t="s">
        <v>3591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261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2" customFormat="1" ht="13.5">
      <c r="B3958" s="206"/>
      <c r="C3958" s="207"/>
      <c r="D3958" s="208" t="s">
        <v>247</v>
      </c>
      <c r="E3958" s="209" t="s">
        <v>20</v>
      </c>
      <c r="F3958" s="210" t="s">
        <v>249</v>
      </c>
      <c r="G3958" s="207"/>
      <c r="H3958" s="211" t="s">
        <v>20</v>
      </c>
      <c r="I3958" s="212"/>
      <c r="J3958" s="207"/>
      <c r="K3958" s="207"/>
      <c r="L3958" s="213"/>
      <c r="M3958" s="214"/>
      <c r="N3958" s="215"/>
      <c r="O3958" s="215"/>
      <c r="P3958" s="215"/>
      <c r="Q3958" s="215"/>
      <c r="R3958" s="215"/>
      <c r="S3958" s="215"/>
      <c r="T3958" s="216"/>
      <c r="AT3958" s="217" t="s">
        <v>247</v>
      </c>
      <c r="AU3958" s="217" t="s">
        <v>261</v>
      </c>
      <c r="AV3958" s="12" t="s">
        <v>22</v>
      </c>
      <c r="AW3958" s="12" t="s">
        <v>37</v>
      </c>
      <c r="AX3958" s="12" t="s">
        <v>73</v>
      </c>
      <c r="AY3958" s="217" t="s">
        <v>238</v>
      </c>
    </row>
    <row r="3959" spans="2:65" s="12" customFormat="1" ht="13.5">
      <c r="B3959" s="206"/>
      <c r="C3959" s="207"/>
      <c r="D3959" s="208" t="s">
        <v>247</v>
      </c>
      <c r="E3959" s="209" t="s">
        <v>20</v>
      </c>
      <c r="F3959" s="210" t="s">
        <v>3553</v>
      </c>
      <c r="G3959" s="207"/>
      <c r="H3959" s="211" t="s">
        <v>20</v>
      </c>
      <c r="I3959" s="212"/>
      <c r="J3959" s="207"/>
      <c r="K3959" s="207"/>
      <c r="L3959" s="213"/>
      <c r="M3959" s="214"/>
      <c r="N3959" s="215"/>
      <c r="O3959" s="215"/>
      <c r="P3959" s="215"/>
      <c r="Q3959" s="215"/>
      <c r="R3959" s="215"/>
      <c r="S3959" s="215"/>
      <c r="T3959" s="216"/>
      <c r="AT3959" s="217" t="s">
        <v>247</v>
      </c>
      <c r="AU3959" s="217" t="s">
        <v>261</v>
      </c>
      <c r="AV3959" s="12" t="s">
        <v>22</v>
      </c>
      <c r="AW3959" s="12" t="s">
        <v>37</v>
      </c>
      <c r="AX3959" s="12" t="s">
        <v>73</v>
      </c>
      <c r="AY3959" s="217" t="s">
        <v>238</v>
      </c>
    </row>
    <row r="3960" spans="2:65" s="13" customFormat="1" ht="13.5">
      <c r="B3960" s="218"/>
      <c r="C3960" s="219"/>
      <c r="D3960" s="220" t="s">
        <v>247</v>
      </c>
      <c r="E3960" s="221" t="s">
        <v>20</v>
      </c>
      <c r="F3960" s="222" t="s">
        <v>3621</v>
      </c>
      <c r="G3960" s="219"/>
      <c r="H3960" s="223">
        <v>5</v>
      </c>
      <c r="I3960" s="224"/>
      <c r="J3960" s="219"/>
      <c r="K3960" s="219"/>
      <c r="L3960" s="225"/>
      <c r="M3960" s="226"/>
      <c r="N3960" s="227"/>
      <c r="O3960" s="227"/>
      <c r="P3960" s="227"/>
      <c r="Q3960" s="227"/>
      <c r="R3960" s="227"/>
      <c r="S3960" s="227"/>
      <c r="T3960" s="228"/>
      <c r="AT3960" s="229" t="s">
        <v>247</v>
      </c>
      <c r="AU3960" s="229" t="s">
        <v>261</v>
      </c>
      <c r="AV3960" s="13" t="s">
        <v>81</v>
      </c>
      <c r="AW3960" s="13" t="s">
        <v>37</v>
      </c>
      <c r="AX3960" s="13" t="s">
        <v>22</v>
      </c>
      <c r="AY3960" s="229" t="s">
        <v>238</v>
      </c>
    </row>
    <row r="3961" spans="2:65" s="1" customFormat="1" ht="31.5" customHeight="1">
      <c r="B3961" s="35"/>
      <c r="C3961" s="194" t="s">
        <v>3622</v>
      </c>
      <c r="D3961" s="194" t="s">
        <v>240</v>
      </c>
      <c r="E3961" s="195" t="s">
        <v>3623</v>
      </c>
      <c r="F3961" s="196" t="s">
        <v>3624</v>
      </c>
      <c r="G3961" s="197" t="s">
        <v>651</v>
      </c>
      <c r="H3961" s="198">
        <v>2</v>
      </c>
      <c r="I3961" s="199"/>
      <c r="J3961" s="200">
        <f>ROUND(I3961*H3961,2)</f>
        <v>0</v>
      </c>
      <c r="K3961" s="196" t="s">
        <v>20</v>
      </c>
      <c r="L3961" s="55"/>
      <c r="M3961" s="201" t="s">
        <v>20</v>
      </c>
      <c r="N3961" s="202" t="s">
        <v>44</v>
      </c>
      <c r="O3961" s="36"/>
      <c r="P3961" s="203">
        <f>O3961*H3961</f>
        <v>0</v>
      </c>
      <c r="Q3961" s="203">
        <v>0</v>
      </c>
      <c r="R3961" s="203">
        <f>Q3961*H3961</f>
        <v>0</v>
      </c>
      <c r="S3961" s="203">
        <v>0</v>
      </c>
      <c r="T3961" s="204">
        <f>S3961*H3961</f>
        <v>0</v>
      </c>
      <c r="AR3961" s="18" t="s">
        <v>372</v>
      </c>
      <c r="AT3961" s="18" t="s">
        <v>240</v>
      </c>
      <c r="AU3961" s="18" t="s">
        <v>261</v>
      </c>
      <c r="AY3961" s="18" t="s">
        <v>238</v>
      </c>
      <c r="BE3961" s="205">
        <f>IF(N3961="základní",J3961,0)</f>
        <v>0</v>
      </c>
      <c r="BF3961" s="205">
        <f>IF(N3961="snížená",J3961,0)</f>
        <v>0</v>
      </c>
      <c r="BG3961" s="205">
        <f>IF(N3961="zákl. přenesená",J3961,0)</f>
        <v>0</v>
      </c>
      <c r="BH3961" s="205">
        <f>IF(N3961="sníž. přenesená",J3961,0)</f>
        <v>0</v>
      </c>
      <c r="BI3961" s="205">
        <f>IF(N3961="nulová",J3961,0)</f>
        <v>0</v>
      </c>
      <c r="BJ3961" s="18" t="s">
        <v>22</v>
      </c>
      <c r="BK3961" s="205">
        <f>ROUND(I3961*H3961,2)</f>
        <v>0</v>
      </c>
      <c r="BL3961" s="18" t="s">
        <v>372</v>
      </c>
      <c r="BM3961" s="18" t="s">
        <v>3625</v>
      </c>
    </row>
    <row r="3962" spans="2:65" s="12" customFormat="1" ht="27">
      <c r="B3962" s="206"/>
      <c r="C3962" s="207"/>
      <c r="D3962" s="208" t="s">
        <v>247</v>
      </c>
      <c r="E3962" s="209" t="s">
        <v>20</v>
      </c>
      <c r="F3962" s="210" t="s">
        <v>3591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261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2" customFormat="1" ht="13.5">
      <c r="B3963" s="206"/>
      <c r="C3963" s="207"/>
      <c r="D3963" s="208" t="s">
        <v>247</v>
      </c>
      <c r="E3963" s="209" t="s">
        <v>20</v>
      </c>
      <c r="F3963" s="210" t="s">
        <v>249</v>
      </c>
      <c r="G3963" s="207"/>
      <c r="H3963" s="211" t="s">
        <v>20</v>
      </c>
      <c r="I3963" s="212"/>
      <c r="J3963" s="207"/>
      <c r="K3963" s="207"/>
      <c r="L3963" s="213"/>
      <c r="M3963" s="214"/>
      <c r="N3963" s="215"/>
      <c r="O3963" s="215"/>
      <c r="P3963" s="215"/>
      <c r="Q3963" s="215"/>
      <c r="R3963" s="215"/>
      <c r="S3963" s="215"/>
      <c r="T3963" s="216"/>
      <c r="AT3963" s="217" t="s">
        <v>247</v>
      </c>
      <c r="AU3963" s="217" t="s">
        <v>261</v>
      </c>
      <c r="AV3963" s="12" t="s">
        <v>22</v>
      </c>
      <c r="AW3963" s="12" t="s">
        <v>37</v>
      </c>
      <c r="AX3963" s="12" t="s">
        <v>73</v>
      </c>
      <c r="AY3963" s="217" t="s">
        <v>238</v>
      </c>
    </row>
    <row r="3964" spans="2:65" s="12" customFormat="1" ht="13.5">
      <c r="B3964" s="206"/>
      <c r="C3964" s="207"/>
      <c r="D3964" s="208" t="s">
        <v>247</v>
      </c>
      <c r="E3964" s="209" t="s">
        <v>20</v>
      </c>
      <c r="F3964" s="210" t="s">
        <v>3553</v>
      </c>
      <c r="G3964" s="207"/>
      <c r="H3964" s="211" t="s">
        <v>20</v>
      </c>
      <c r="I3964" s="212"/>
      <c r="J3964" s="207"/>
      <c r="K3964" s="207"/>
      <c r="L3964" s="213"/>
      <c r="M3964" s="214"/>
      <c r="N3964" s="215"/>
      <c r="O3964" s="215"/>
      <c r="P3964" s="215"/>
      <c r="Q3964" s="215"/>
      <c r="R3964" s="215"/>
      <c r="S3964" s="215"/>
      <c r="T3964" s="216"/>
      <c r="AT3964" s="217" t="s">
        <v>247</v>
      </c>
      <c r="AU3964" s="217" t="s">
        <v>261</v>
      </c>
      <c r="AV3964" s="12" t="s">
        <v>22</v>
      </c>
      <c r="AW3964" s="12" t="s">
        <v>37</v>
      </c>
      <c r="AX3964" s="12" t="s">
        <v>73</v>
      </c>
      <c r="AY3964" s="217" t="s">
        <v>238</v>
      </c>
    </row>
    <row r="3965" spans="2:65" s="13" customFormat="1" ht="13.5">
      <c r="B3965" s="218"/>
      <c r="C3965" s="219"/>
      <c r="D3965" s="220" t="s">
        <v>247</v>
      </c>
      <c r="E3965" s="221" t="s">
        <v>20</v>
      </c>
      <c r="F3965" s="222" t="s">
        <v>3626</v>
      </c>
      <c r="G3965" s="219"/>
      <c r="H3965" s="223">
        <v>2</v>
      </c>
      <c r="I3965" s="224"/>
      <c r="J3965" s="219"/>
      <c r="K3965" s="219"/>
      <c r="L3965" s="225"/>
      <c r="M3965" s="226"/>
      <c r="N3965" s="227"/>
      <c r="O3965" s="227"/>
      <c r="P3965" s="227"/>
      <c r="Q3965" s="227"/>
      <c r="R3965" s="227"/>
      <c r="S3965" s="227"/>
      <c r="T3965" s="228"/>
      <c r="AT3965" s="229" t="s">
        <v>247</v>
      </c>
      <c r="AU3965" s="229" t="s">
        <v>261</v>
      </c>
      <c r="AV3965" s="13" t="s">
        <v>81</v>
      </c>
      <c r="AW3965" s="13" t="s">
        <v>37</v>
      </c>
      <c r="AX3965" s="13" t="s">
        <v>22</v>
      </c>
      <c r="AY3965" s="229" t="s">
        <v>238</v>
      </c>
    </row>
    <row r="3966" spans="2:65" s="1" customFormat="1" ht="31.5" customHeight="1">
      <c r="B3966" s="35"/>
      <c r="C3966" s="194" t="s">
        <v>3627</v>
      </c>
      <c r="D3966" s="194" t="s">
        <v>240</v>
      </c>
      <c r="E3966" s="195" t="s">
        <v>3628</v>
      </c>
      <c r="F3966" s="196" t="s">
        <v>3629</v>
      </c>
      <c r="G3966" s="197" t="s">
        <v>651</v>
      </c>
      <c r="H3966" s="198">
        <v>2</v>
      </c>
      <c r="I3966" s="199"/>
      <c r="J3966" s="200">
        <f>ROUND(I3966*H3966,2)</f>
        <v>0</v>
      </c>
      <c r="K3966" s="196" t="s">
        <v>20</v>
      </c>
      <c r="L3966" s="55"/>
      <c r="M3966" s="201" t="s">
        <v>20</v>
      </c>
      <c r="N3966" s="202" t="s">
        <v>44</v>
      </c>
      <c r="O3966" s="36"/>
      <c r="P3966" s="203">
        <f>O3966*H3966</f>
        <v>0</v>
      </c>
      <c r="Q3966" s="203">
        <v>0</v>
      </c>
      <c r="R3966" s="203">
        <f>Q3966*H3966</f>
        <v>0</v>
      </c>
      <c r="S3966" s="203">
        <v>0</v>
      </c>
      <c r="T3966" s="204">
        <f>S3966*H3966</f>
        <v>0</v>
      </c>
      <c r="AR3966" s="18" t="s">
        <v>372</v>
      </c>
      <c r="AT3966" s="18" t="s">
        <v>240</v>
      </c>
      <c r="AU3966" s="18" t="s">
        <v>261</v>
      </c>
      <c r="AY3966" s="18" t="s">
        <v>238</v>
      </c>
      <c r="BE3966" s="205">
        <f>IF(N3966="základní",J3966,0)</f>
        <v>0</v>
      </c>
      <c r="BF3966" s="205">
        <f>IF(N3966="snížená",J3966,0)</f>
        <v>0</v>
      </c>
      <c r="BG3966" s="205">
        <f>IF(N3966="zákl. přenesená",J3966,0)</f>
        <v>0</v>
      </c>
      <c r="BH3966" s="205">
        <f>IF(N3966="sníž. přenesená",J3966,0)</f>
        <v>0</v>
      </c>
      <c r="BI3966" s="205">
        <f>IF(N3966="nulová",J3966,0)</f>
        <v>0</v>
      </c>
      <c r="BJ3966" s="18" t="s">
        <v>22</v>
      </c>
      <c r="BK3966" s="205">
        <f>ROUND(I3966*H3966,2)</f>
        <v>0</v>
      </c>
      <c r="BL3966" s="18" t="s">
        <v>372</v>
      </c>
      <c r="BM3966" s="18" t="s">
        <v>3630</v>
      </c>
    </row>
    <row r="3967" spans="2:65" s="12" customFormat="1" ht="27">
      <c r="B3967" s="206"/>
      <c r="C3967" s="207"/>
      <c r="D3967" s="208" t="s">
        <v>247</v>
      </c>
      <c r="E3967" s="209" t="s">
        <v>20</v>
      </c>
      <c r="F3967" s="210" t="s">
        <v>3591</v>
      </c>
      <c r="G3967" s="207"/>
      <c r="H3967" s="211" t="s">
        <v>20</v>
      </c>
      <c r="I3967" s="212"/>
      <c r="J3967" s="207"/>
      <c r="K3967" s="207"/>
      <c r="L3967" s="213"/>
      <c r="M3967" s="214"/>
      <c r="N3967" s="215"/>
      <c r="O3967" s="215"/>
      <c r="P3967" s="215"/>
      <c r="Q3967" s="215"/>
      <c r="R3967" s="215"/>
      <c r="S3967" s="215"/>
      <c r="T3967" s="216"/>
      <c r="AT3967" s="217" t="s">
        <v>247</v>
      </c>
      <c r="AU3967" s="217" t="s">
        <v>261</v>
      </c>
      <c r="AV3967" s="12" t="s">
        <v>22</v>
      </c>
      <c r="AW3967" s="12" t="s">
        <v>37</v>
      </c>
      <c r="AX3967" s="12" t="s">
        <v>73</v>
      </c>
      <c r="AY3967" s="217" t="s">
        <v>238</v>
      </c>
    </row>
    <row r="3968" spans="2:65" s="12" customFormat="1" ht="13.5">
      <c r="B3968" s="206"/>
      <c r="C3968" s="207"/>
      <c r="D3968" s="208" t="s">
        <v>247</v>
      </c>
      <c r="E3968" s="209" t="s">
        <v>20</v>
      </c>
      <c r="F3968" s="210" t="s">
        <v>249</v>
      </c>
      <c r="G3968" s="207"/>
      <c r="H3968" s="211" t="s">
        <v>20</v>
      </c>
      <c r="I3968" s="212"/>
      <c r="J3968" s="207"/>
      <c r="K3968" s="207"/>
      <c r="L3968" s="213"/>
      <c r="M3968" s="214"/>
      <c r="N3968" s="215"/>
      <c r="O3968" s="215"/>
      <c r="P3968" s="215"/>
      <c r="Q3968" s="215"/>
      <c r="R3968" s="215"/>
      <c r="S3968" s="215"/>
      <c r="T3968" s="216"/>
      <c r="AT3968" s="217" t="s">
        <v>247</v>
      </c>
      <c r="AU3968" s="217" t="s">
        <v>261</v>
      </c>
      <c r="AV3968" s="12" t="s">
        <v>22</v>
      </c>
      <c r="AW3968" s="12" t="s">
        <v>37</v>
      </c>
      <c r="AX3968" s="12" t="s">
        <v>73</v>
      </c>
      <c r="AY3968" s="217" t="s">
        <v>238</v>
      </c>
    </row>
    <row r="3969" spans="2:65" s="12" customFormat="1" ht="13.5">
      <c r="B3969" s="206"/>
      <c r="C3969" s="207"/>
      <c r="D3969" s="208" t="s">
        <v>247</v>
      </c>
      <c r="E3969" s="209" t="s">
        <v>20</v>
      </c>
      <c r="F3969" s="210" t="s">
        <v>3553</v>
      </c>
      <c r="G3969" s="207"/>
      <c r="H3969" s="211" t="s">
        <v>20</v>
      </c>
      <c r="I3969" s="212"/>
      <c r="J3969" s="207"/>
      <c r="K3969" s="207"/>
      <c r="L3969" s="213"/>
      <c r="M3969" s="214"/>
      <c r="N3969" s="215"/>
      <c r="O3969" s="215"/>
      <c r="P3969" s="215"/>
      <c r="Q3969" s="215"/>
      <c r="R3969" s="215"/>
      <c r="S3969" s="215"/>
      <c r="T3969" s="216"/>
      <c r="AT3969" s="217" t="s">
        <v>247</v>
      </c>
      <c r="AU3969" s="217" t="s">
        <v>261</v>
      </c>
      <c r="AV3969" s="12" t="s">
        <v>22</v>
      </c>
      <c r="AW3969" s="12" t="s">
        <v>37</v>
      </c>
      <c r="AX3969" s="12" t="s">
        <v>73</v>
      </c>
      <c r="AY3969" s="217" t="s">
        <v>238</v>
      </c>
    </row>
    <row r="3970" spans="2:65" s="13" customFormat="1" ht="13.5">
      <c r="B3970" s="218"/>
      <c r="C3970" s="219"/>
      <c r="D3970" s="220" t="s">
        <v>247</v>
      </c>
      <c r="E3970" s="221" t="s">
        <v>20</v>
      </c>
      <c r="F3970" s="222" t="s">
        <v>3631</v>
      </c>
      <c r="G3970" s="219"/>
      <c r="H3970" s="223">
        <v>2</v>
      </c>
      <c r="I3970" s="224"/>
      <c r="J3970" s="219"/>
      <c r="K3970" s="219"/>
      <c r="L3970" s="225"/>
      <c r="M3970" s="226"/>
      <c r="N3970" s="227"/>
      <c r="O3970" s="227"/>
      <c r="P3970" s="227"/>
      <c r="Q3970" s="227"/>
      <c r="R3970" s="227"/>
      <c r="S3970" s="227"/>
      <c r="T3970" s="228"/>
      <c r="AT3970" s="229" t="s">
        <v>247</v>
      </c>
      <c r="AU3970" s="229" t="s">
        <v>261</v>
      </c>
      <c r="AV3970" s="13" t="s">
        <v>81</v>
      </c>
      <c r="AW3970" s="13" t="s">
        <v>37</v>
      </c>
      <c r="AX3970" s="13" t="s">
        <v>22</v>
      </c>
      <c r="AY3970" s="229" t="s">
        <v>238</v>
      </c>
    </row>
    <row r="3971" spans="2:65" s="1" customFormat="1" ht="31.5" customHeight="1">
      <c r="B3971" s="35"/>
      <c r="C3971" s="194" t="s">
        <v>3632</v>
      </c>
      <c r="D3971" s="194" t="s">
        <v>240</v>
      </c>
      <c r="E3971" s="195" t="s">
        <v>3633</v>
      </c>
      <c r="F3971" s="196" t="s">
        <v>3634</v>
      </c>
      <c r="G3971" s="197" t="s">
        <v>651</v>
      </c>
      <c r="H3971" s="198">
        <v>5</v>
      </c>
      <c r="I3971" s="199"/>
      <c r="J3971" s="200">
        <f>ROUND(I3971*H3971,2)</f>
        <v>0</v>
      </c>
      <c r="K3971" s="196" t="s">
        <v>20</v>
      </c>
      <c r="L3971" s="55"/>
      <c r="M3971" s="201" t="s">
        <v>20</v>
      </c>
      <c r="N3971" s="202" t="s">
        <v>44</v>
      </c>
      <c r="O3971" s="36"/>
      <c r="P3971" s="203">
        <f>O3971*H3971</f>
        <v>0</v>
      </c>
      <c r="Q3971" s="203">
        <v>0</v>
      </c>
      <c r="R3971" s="203">
        <f>Q3971*H3971</f>
        <v>0</v>
      </c>
      <c r="S3971" s="203">
        <v>0</v>
      </c>
      <c r="T3971" s="204">
        <f>S3971*H3971</f>
        <v>0</v>
      </c>
      <c r="AR3971" s="18" t="s">
        <v>372</v>
      </c>
      <c r="AT3971" s="18" t="s">
        <v>240</v>
      </c>
      <c r="AU3971" s="18" t="s">
        <v>261</v>
      </c>
      <c r="AY3971" s="18" t="s">
        <v>238</v>
      </c>
      <c r="BE3971" s="205">
        <f>IF(N3971="základní",J3971,0)</f>
        <v>0</v>
      </c>
      <c r="BF3971" s="205">
        <f>IF(N3971="snížená",J3971,0)</f>
        <v>0</v>
      </c>
      <c r="BG3971" s="205">
        <f>IF(N3971="zákl. přenesená",J3971,0)</f>
        <v>0</v>
      </c>
      <c r="BH3971" s="205">
        <f>IF(N3971="sníž. přenesená",J3971,0)</f>
        <v>0</v>
      </c>
      <c r="BI3971" s="205">
        <f>IF(N3971="nulová",J3971,0)</f>
        <v>0</v>
      </c>
      <c r="BJ3971" s="18" t="s">
        <v>22</v>
      </c>
      <c r="BK3971" s="205">
        <f>ROUND(I3971*H3971,2)</f>
        <v>0</v>
      </c>
      <c r="BL3971" s="18" t="s">
        <v>372</v>
      </c>
      <c r="BM3971" s="18" t="s">
        <v>3635</v>
      </c>
    </row>
    <row r="3972" spans="2:65" s="12" customFormat="1" ht="27">
      <c r="B3972" s="206"/>
      <c r="C3972" s="207"/>
      <c r="D3972" s="208" t="s">
        <v>247</v>
      </c>
      <c r="E3972" s="209" t="s">
        <v>20</v>
      </c>
      <c r="F3972" s="210" t="s">
        <v>3591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2" customFormat="1" ht="13.5">
      <c r="B3973" s="206"/>
      <c r="C3973" s="207"/>
      <c r="D3973" s="208" t="s">
        <v>247</v>
      </c>
      <c r="E3973" s="209" t="s">
        <v>20</v>
      </c>
      <c r="F3973" s="210" t="s">
        <v>249</v>
      </c>
      <c r="G3973" s="207"/>
      <c r="H3973" s="211" t="s">
        <v>20</v>
      </c>
      <c r="I3973" s="212"/>
      <c r="J3973" s="207"/>
      <c r="K3973" s="207"/>
      <c r="L3973" s="213"/>
      <c r="M3973" s="214"/>
      <c r="N3973" s="215"/>
      <c r="O3973" s="215"/>
      <c r="P3973" s="215"/>
      <c r="Q3973" s="215"/>
      <c r="R3973" s="215"/>
      <c r="S3973" s="215"/>
      <c r="T3973" s="216"/>
      <c r="AT3973" s="217" t="s">
        <v>247</v>
      </c>
      <c r="AU3973" s="217" t="s">
        <v>261</v>
      </c>
      <c r="AV3973" s="12" t="s">
        <v>22</v>
      </c>
      <c r="AW3973" s="12" t="s">
        <v>37</v>
      </c>
      <c r="AX3973" s="12" t="s">
        <v>73</v>
      </c>
      <c r="AY3973" s="217" t="s">
        <v>238</v>
      </c>
    </row>
    <row r="3974" spans="2:65" s="12" customFormat="1" ht="13.5">
      <c r="B3974" s="206"/>
      <c r="C3974" s="207"/>
      <c r="D3974" s="208" t="s">
        <v>247</v>
      </c>
      <c r="E3974" s="209" t="s">
        <v>20</v>
      </c>
      <c r="F3974" s="210" t="s">
        <v>3553</v>
      </c>
      <c r="G3974" s="207"/>
      <c r="H3974" s="211" t="s">
        <v>20</v>
      </c>
      <c r="I3974" s="212"/>
      <c r="J3974" s="207"/>
      <c r="K3974" s="207"/>
      <c r="L3974" s="213"/>
      <c r="M3974" s="214"/>
      <c r="N3974" s="215"/>
      <c r="O3974" s="215"/>
      <c r="P3974" s="215"/>
      <c r="Q3974" s="215"/>
      <c r="R3974" s="215"/>
      <c r="S3974" s="215"/>
      <c r="T3974" s="216"/>
      <c r="AT3974" s="217" t="s">
        <v>247</v>
      </c>
      <c r="AU3974" s="217" t="s">
        <v>261</v>
      </c>
      <c r="AV3974" s="12" t="s">
        <v>22</v>
      </c>
      <c r="AW3974" s="12" t="s">
        <v>37</v>
      </c>
      <c r="AX3974" s="12" t="s">
        <v>73</v>
      </c>
      <c r="AY3974" s="217" t="s">
        <v>238</v>
      </c>
    </row>
    <row r="3975" spans="2:65" s="13" customFormat="1" ht="13.5">
      <c r="B3975" s="218"/>
      <c r="C3975" s="219"/>
      <c r="D3975" s="220" t="s">
        <v>247</v>
      </c>
      <c r="E3975" s="221" t="s">
        <v>20</v>
      </c>
      <c r="F3975" s="222" t="s">
        <v>3636</v>
      </c>
      <c r="G3975" s="219"/>
      <c r="H3975" s="223">
        <v>5</v>
      </c>
      <c r="I3975" s="224"/>
      <c r="J3975" s="219"/>
      <c r="K3975" s="219"/>
      <c r="L3975" s="225"/>
      <c r="M3975" s="226"/>
      <c r="N3975" s="227"/>
      <c r="O3975" s="227"/>
      <c r="P3975" s="227"/>
      <c r="Q3975" s="227"/>
      <c r="R3975" s="227"/>
      <c r="S3975" s="227"/>
      <c r="T3975" s="228"/>
      <c r="AT3975" s="229" t="s">
        <v>247</v>
      </c>
      <c r="AU3975" s="229" t="s">
        <v>261</v>
      </c>
      <c r="AV3975" s="13" t="s">
        <v>81</v>
      </c>
      <c r="AW3975" s="13" t="s">
        <v>37</v>
      </c>
      <c r="AX3975" s="13" t="s">
        <v>22</v>
      </c>
      <c r="AY3975" s="229" t="s">
        <v>238</v>
      </c>
    </row>
    <row r="3976" spans="2:65" s="1" customFormat="1" ht="31.5" customHeight="1">
      <c r="B3976" s="35"/>
      <c r="C3976" s="194" t="s">
        <v>3637</v>
      </c>
      <c r="D3976" s="194" t="s">
        <v>240</v>
      </c>
      <c r="E3976" s="195" t="s">
        <v>3638</v>
      </c>
      <c r="F3976" s="196" t="s">
        <v>3639</v>
      </c>
      <c r="G3976" s="197" t="s">
        <v>651</v>
      </c>
      <c r="H3976" s="198">
        <v>3</v>
      </c>
      <c r="I3976" s="199"/>
      <c r="J3976" s="200">
        <f>ROUND(I3976*H3976,2)</f>
        <v>0</v>
      </c>
      <c r="K3976" s="196" t="s">
        <v>20</v>
      </c>
      <c r="L3976" s="55"/>
      <c r="M3976" s="201" t="s">
        <v>20</v>
      </c>
      <c r="N3976" s="202" t="s">
        <v>44</v>
      </c>
      <c r="O3976" s="36"/>
      <c r="P3976" s="203">
        <f>O3976*H3976</f>
        <v>0</v>
      </c>
      <c r="Q3976" s="203">
        <v>0</v>
      </c>
      <c r="R3976" s="203">
        <f>Q3976*H3976</f>
        <v>0</v>
      </c>
      <c r="S3976" s="203">
        <v>0</v>
      </c>
      <c r="T3976" s="204">
        <f>S3976*H3976</f>
        <v>0</v>
      </c>
      <c r="AR3976" s="18" t="s">
        <v>372</v>
      </c>
      <c r="AT3976" s="18" t="s">
        <v>240</v>
      </c>
      <c r="AU3976" s="18" t="s">
        <v>261</v>
      </c>
      <c r="AY3976" s="18" t="s">
        <v>238</v>
      </c>
      <c r="BE3976" s="205">
        <f>IF(N3976="základní",J3976,0)</f>
        <v>0</v>
      </c>
      <c r="BF3976" s="205">
        <f>IF(N3976="snížená",J3976,0)</f>
        <v>0</v>
      </c>
      <c r="BG3976" s="205">
        <f>IF(N3976="zákl. přenesená",J3976,0)</f>
        <v>0</v>
      </c>
      <c r="BH3976" s="205">
        <f>IF(N3976="sníž. přenesená",J3976,0)</f>
        <v>0</v>
      </c>
      <c r="BI3976" s="205">
        <f>IF(N3976="nulová",J3976,0)</f>
        <v>0</v>
      </c>
      <c r="BJ3976" s="18" t="s">
        <v>22</v>
      </c>
      <c r="BK3976" s="205">
        <f>ROUND(I3976*H3976,2)</f>
        <v>0</v>
      </c>
      <c r="BL3976" s="18" t="s">
        <v>372</v>
      </c>
      <c r="BM3976" s="18" t="s">
        <v>3640</v>
      </c>
    </row>
    <row r="3977" spans="2:65" s="12" customFormat="1" ht="27">
      <c r="B3977" s="206"/>
      <c r="C3977" s="207"/>
      <c r="D3977" s="208" t="s">
        <v>247</v>
      </c>
      <c r="E3977" s="209" t="s">
        <v>20</v>
      </c>
      <c r="F3977" s="210" t="s">
        <v>3591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2" customFormat="1" ht="13.5">
      <c r="B3978" s="206"/>
      <c r="C3978" s="207"/>
      <c r="D3978" s="208" t="s">
        <v>247</v>
      </c>
      <c r="E3978" s="209" t="s">
        <v>20</v>
      </c>
      <c r="F3978" s="210" t="s">
        <v>249</v>
      </c>
      <c r="G3978" s="207"/>
      <c r="H3978" s="211" t="s">
        <v>20</v>
      </c>
      <c r="I3978" s="212"/>
      <c r="J3978" s="207"/>
      <c r="K3978" s="207"/>
      <c r="L3978" s="213"/>
      <c r="M3978" s="214"/>
      <c r="N3978" s="215"/>
      <c r="O3978" s="215"/>
      <c r="P3978" s="215"/>
      <c r="Q3978" s="215"/>
      <c r="R3978" s="215"/>
      <c r="S3978" s="215"/>
      <c r="T3978" s="216"/>
      <c r="AT3978" s="217" t="s">
        <v>247</v>
      </c>
      <c r="AU3978" s="217" t="s">
        <v>261</v>
      </c>
      <c r="AV3978" s="12" t="s">
        <v>22</v>
      </c>
      <c r="AW3978" s="12" t="s">
        <v>37</v>
      </c>
      <c r="AX3978" s="12" t="s">
        <v>73</v>
      </c>
      <c r="AY3978" s="217" t="s">
        <v>238</v>
      </c>
    </row>
    <row r="3979" spans="2:65" s="12" customFormat="1" ht="13.5">
      <c r="B3979" s="206"/>
      <c r="C3979" s="207"/>
      <c r="D3979" s="208" t="s">
        <v>247</v>
      </c>
      <c r="E3979" s="209" t="s">
        <v>20</v>
      </c>
      <c r="F3979" s="210" t="s">
        <v>3553</v>
      </c>
      <c r="G3979" s="207"/>
      <c r="H3979" s="211" t="s">
        <v>20</v>
      </c>
      <c r="I3979" s="212"/>
      <c r="J3979" s="207"/>
      <c r="K3979" s="207"/>
      <c r="L3979" s="213"/>
      <c r="M3979" s="214"/>
      <c r="N3979" s="215"/>
      <c r="O3979" s="215"/>
      <c r="P3979" s="215"/>
      <c r="Q3979" s="215"/>
      <c r="R3979" s="215"/>
      <c r="S3979" s="215"/>
      <c r="T3979" s="216"/>
      <c r="AT3979" s="217" t="s">
        <v>247</v>
      </c>
      <c r="AU3979" s="217" t="s">
        <v>261</v>
      </c>
      <c r="AV3979" s="12" t="s">
        <v>22</v>
      </c>
      <c r="AW3979" s="12" t="s">
        <v>37</v>
      </c>
      <c r="AX3979" s="12" t="s">
        <v>73</v>
      </c>
      <c r="AY3979" s="217" t="s">
        <v>238</v>
      </c>
    </row>
    <row r="3980" spans="2:65" s="13" customFormat="1" ht="13.5">
      <c r="B3980" s="218"/>
      <c r="C3980" s="219"/>
      <c r="D3980" s="220" t="s">
        <v>247</v>
      </c>
      <c r="E3980" s="221" t="s">
        <v>20</v>
      </c>
      <c r="F3980" s="222" t="s">
        <v>3641</v>
      </c>
      <c r="G3980" s="219"/>
      <c r="H3980" s="223">
        <v>3</v>
      </c>
      <c r="I3980" s="224"/>
      <c r="J3980" s="219"/>
      <c r="K3980" s="219"/>
      <c r="L3980" s="225"/>
      <c r="M3980" s="226"/>
      <c r="N3980" s="227"/>
      <c r="O3980" s="227"/>
      <c r="P3980" s="227"/>
      <c r="Q3980" s="227"/>
      <c r="R3980" s="227"/>
      <c r="S3980" s="227"/>
      <c r="T3980" s="228"/>
      <c r="AT3980" s="229" t="s">
        <v>247</v>
      </c>
      <c r="AU3980" s="229" t="s">
        <v>261</v>
      </c>
      <c r="AV3980" s="13" t="s">
        <v>81</v>
      </c>
      <c r="AW3980" s="13" t="s">
        <v>37</v>
      </c>
      <c r="AX3980" s="13" t="s">
        <v>22</v>
      </c>
      <c r="AY3980" s="229" t="s">
        <v>238</v>
      </c>
    </row>
    <row r="3981" spans="2:65" s="1" customFormat="1" ht="31.5" customHeight="1">
      <c r="B3981" s="35"/>
      <c r="C3981" s="194" t="s">
        <v>3642</v>
      </c>
      <c r="D3981" s="194" t="s">
        <v>240</v>
      </c>
      <c r="E3981" s="195" t="s">
        <v>3643</v>
      </c>
      <c r="F3981" s="196" t="s">
        <v>3644</v>
      </c>
      <c r="G3981" s="197" t="s">
        <v>651</v>
      </c>
      <c r="H3981" s="198">
        <v>20</v>
      </c>
      <c r="I3981" s="199"/>
      <c r="J3981" s="200">
        <f>ROUND(I3981*H3981,2)</f>
        <v>0</v>
      </c>
      <c r="K3981" s="196" t="s">
        <v>20</v>
      </c>
      <c r="L3981" s="55"/>
      <c r="M3981" s="201" t="s">
        <v>20</v>
      </c>
      <c r="N3981" s="202" t="s">
        <v>44</v>
      </c>
      <c r="O3981" s="36"/>
      <c r="P3981" s="203">
        <f>O3981*H3981</f>
        <v>0</v>
      </c>
      <c r="Q3981" s="203">
        <v>0</v>
      </c>
      <c r="R3981" s="203">
        <f>Q3981*H3981</f>
        <v>0</v>
      </c>
      <c r="S3981" s="203">
        <v>0</v>
      </c>
      <c r="T3981" s="204">
        <f>S3981*H3981</f>
        <v>0</v>
      </c>
      <c r="AR3981" s="18" t="s">
        <v>372</v>
      </c>
      <c r="AT3981" s="18" t="s">
        <v>240</v>
      </c>
      <c r="AU3981" s="18" t="s">
        <v>261</v>
      </c>
      <c r="AY3981" s="18" t="s">
        <v>238</v>
      </c>
      <c r="BE3981" s="205">
        <f>IF(N3981="základní",J3981,0)</f>
        <v>0</v>
      </c>
      <c r="BF3981" s="205">
        <f>IF(N3981="snížená",J3981,0)</f>
        <v>0</v>
      </c>
      <c r="BG3981" s="205">
        <f>IF(N3981="zákl. přenesená",J3981,0)</f>
        <v>0</v>
      </c>
      <c r="BH3981" s="205">
        <f>IF(N3981="sníž. přenesená",J3981,0)</f>
        <v>0</v>
      </c>
      <c r="BI3981" s="205">
        <f>IF(N3981="nulová",J3981,0)</f>
        <v>0</v>
      </c>
      <c r="BJ3981" s="18" t="s">
        <v>22</v>
      </c>
      <c r="BK3981" s="205">
        <f>ROUND(I3981*H3981,2)</f>
        <v>0</v>
      </c>
      <c r="BL3981" s="18" t="s">
        <v>372</v>
      </c>
      <c r="BM3981" s="18" t="s">
        <v>3645</v>
      </c>
    </row>
    <row r="3982" spans="2:65" s="12" customFormat="1" ht="27">
      <c r="B3982" s="206"/>
      <c r="C3982" s="207"/>
      <c r="D3982" s="208" t="s">
        <v>247</v>
      </c>
      <c r="E3982" s="209" t="s">
        <v>20</v>
      </c>
      <c r="F3982" s="210" t="s">
        <v>3591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2" customFormat="1" ht="13.5">
      <c r="B3983" s="206"/>
      <c r="C3983" s="207"/>
      <c r="D3983" s="208" t="s">
        <v>247</v>
      </c>
      <c r="E3983" s="209" t="s">
        <v>20</v>
      </c>
      <c r="F3983" s="210" t="s">
        <v>249</v>
      </c>
      <c r="G3983" s="207"/>
      <c r="H3983" s="211" t="s">
        <v>20</v>
      </c>
      <c r="I3983" s="212"/>
      <c r="J3983" s="207"/>
      <c r="K3983" s="207"/>
      <c r="L3983" s="213"/>
      <c r="M3983" s="214"/>
      <c r="N3983" s="215"/>
      <c r="O3983" s="215"/>
      <c r="P3983" s="215"/>
      <c r="Q3983" s="215"/>
      <c r="R3983" s="215"/>
      <c r="S3983" s="215"/>
      <c r="T3983" s="216"/>
      <c r="AT3983" s="217" t="s">
        <v>247</v>
      </c>
      <c r="AU3983" s="217" t="s">
        <v>261</v>
      </c>
      <c r="AV3983" s="12" t="s">
        <v>22</v>
      </c>
      <c r="AW3983" s="12" t="s">
        <v>37</v>
      </c>
      <c r="AX3983" s="12" t="s">
        <v>73</v>
      </c>
      <c r="AY3983" s="217" t="s">
        <v>238</v>
      </c>
    </row>
    <row r="3984" spans="2:65" s="12" customFormat="1" ht="13.5">
      <c r="B3984" s="206"/>
      <c r="C3984" s="207"/>
      <c r="D3984" s="208" t="s">
        <v>247</v>
      </c>
      <c r="E3984" s="209" t="s">
        <v>20</v>
      </c>
      <c r="F3984" s="210" t="s">
        <v>3553</v>
      </c>
      <c r="G3984" s="207"/>
      <c r="H3984" s="211" t="s">
        <v>20</v>
      </c>
      <c r="I3984" s="212"/>
      <c r="J3984" s="207"/>
      <c r="K3984" s="207"/>
      <c r="L3984" s="213"/>
      <c r="M3984" s="214"/>
      <c r="N3984" s="215"/>
      <c r="O3984" s="215"/>
      <c r="P3984" s="215"/>
      <c r="Q3984" s="215"/>
      <c r="R3984" s="215"/>
      <c r="S3984" s="215"/>
      <c r="T3984" s="216"/>
      <c r="AT3984" s="217" t="s">
        <v>247</v>
      </c>
      <c r="AU3984" s="217" t="s">
        <v>261</v>
      </c>
      <c r="AV3984" s="12" t="s">
        <v>22</v>
      </c>
      <c r="AW3984" s="12" t="s">
        <v>37</v>
      </c>
      <c r="AX3984" s="12" t="s">
        <v>73</v>
      </c>
      <c r="AY3984" s="217" t="s">
        <v>238</v>
      </c>
    </row>
    <row r="3985" spans="2:65" s="13" customFormat="1" ht="13.5">
      <c r="B3985" s="218"/>
      <c r="C3985" s="219"/>
      <c r="D3985" s="220" t="s">
        <v>247</v>
      </c>
      <c r="E3985" s="221" t="s">
        <v>20</v>
      </c>
      <c r="F3985" s="222" t="s">
        <v>3646</v>
      </c>
      <c r="G3985" s="219"/>
      <c r="H3985" s="223">
        <v>20</v>
      </c>
      <c r="I3985" s="224"/>
      <c r="J3985" s="219"/>
      <c r="K3985" s="219"/>
      <c r="L3985" s="225"/>
      <c r="M3985" s="226"/>
      <c r="N3985" s="227"/>
      <c r="O3985" s="227"/>
      <c r="P3985" s="227"/>
      <c r="Q3985" s="227"/>
      <c r="R3985" s="227"/>
      <c r="S3985" s="227"/>
      <c r="T3985" s="228"/>
      <c r="AT3985" s="229" t="s">
        <v>247</v>
      </c>
      <c r="AU3985" s="229" t="s">
        <v>261</v>
      </c>
      <c r="AV3985" s="13" t="s">
        <v>81</v>
      </c>
      <c r="AW3985" s="13" t="s">
        <v>37</v>
      </c>
      <c r="AX3985" s="13" t="s">
        <v>22</v>
      </c>
      <c r="AY3985" s="229" t="s">
        <v>238</v>
      </c>
    </row>
    <row r="3986" spans="2:65" s="1" customFormat="1" ht="31.5" customHeight="1">
      <c r="B3986" s="35"/>
      <c r="C3986" s="194" t="s">
        <v>3647</v>
      </c>
      <c r="D3986" s="194" t="s">
        <v>240</v>
      </c>
      <c r="E3986" s="195" t="s">
        <v>3648</v>
      </c>
      <c r="F3986" s="196" t="s">
        <v>3649</v>
      </c>
      <c r="G3986" s="197" t="s">
        <v>651</v>
      </c>
      <c r="H3986" s="198">
        <v>2</v>
      </c>
      <c r="I3986" s="199"/>
      <c r="J3986" s="200">
        <f>ROUND(I3986*H3986,2)</f>
        <v>0</v>
      </c>
      <c r="K3986" s="196" t="s">
        <v>20</v>
      </c>
      <c r="L3986" s="55"/>
      <c r="M3986" s="201" t="s">
        <v>20</v>
      </c>
      <c r="N3986" s="202" t="s">
        <v>44</v>
      </c>
      <c r="O3986" s="36"/>
      <c r="P3986" s="203">
        <f>O3986*H3986</f>
        <v>0</v>
      </c>
      <c r="Q3986" s="203">
        <v>0</v>
      </c>
      <c r="R3986" s="203">
        <f>Q3986*H3986</f>
        <v>0</v>
      </c>
      <c r="S3986" s="203">
        <v>0</v>
      </c>
      <c r="T3986" s="204">
        <f>S3986*H3986</f>
        <v>0</v>
      </c>
      <c r="AR3986" s="18" t="s">
        <v>372</v>
      </c>
      <c r="AT3986" s="18" t="s">
        <v>240</v>
      </c>
      <c r="AU3986" s="18" t="s">
        <v>261</v>
      </c>
      <c r="AY3986" s="18" t="s">
        <v>238</v>
      </c>
      <c r="BE3986" s="205">
        <f>IF(N3986="základní",J3986,0)</f>
        <v>0</v>
      </c>
      <c r="BF3986" s="205">
        <f>IF(N3986="snížená",J3986,0)</f>
        <v>0</v>
      </c>
      <c r="BG3986" s="205">
        <f>IF(N3986="zákl. přenesená",J3986,0)</f>
        <v>0</v>
      </c>
      <c r="BH3986" s="205">
        <f>IF(N3986="sníž. přenesená",J3986,0)</f>
        <v>0</v>
      </c>
      <c r="BI3986" s="205">
        <f>IF(N3986="nulová",J3986,0)</f>
        <v>0</v>
      </c>
      <c r="BJ3986" s="18" t="s">
        <v>22</v>
      </c>
      <c r="BK3986" s="205">
        <f>ROUND(I3986*H3986,2)</f>
        <v>0</v>
      </c>
      <c r="BL3986" s="18" t="s">
        <v>372</v>
      </c>
      <c r="BM3986" s="18" t="s">
        <v>3650</v>
      </c>
    </row>
    <row r="3987" spans="2:65" s="12" customFormat="1" ht="27">
      <c r="B3987" s="206"/>
      <c r="C3987" s="207"/>
      <c r="D3987" s="208" t="s">
        <v>247</v>
      </c>
      <c r="E3987" s="209" t="s">
        <v>20</v>
      </c>
      <c r="F3987" s="210" t="s">
        <v>3591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2" customFormat="1" ht="13.5">
      <c r="B3988" s="206"/>
      <c r="C3988" s="207"/>
      <c r="D3988" s="208" t="s">
        <v>247</v>
      </c>
      <c r="E3988" s="209" t="s">
        <v>20</v>
      </c>
      <c r="F3988" s="210" t="s">
        <v>249</v>
      </c>
      <c r="G3988" s="207"/>
      <c r="H3988" s="211" t="s">
        <v>20</v>
      </c>
      <c r="I3988" s="212"/>
      <c r="J3988" s="207"/>
      <c r="K3988" s="207"/>
      <c r="L3988" s="213"/>
      <c r="M3988" s="214"/>
      <c r="N3988" s="215"/>
      <c r="O3988" s="215"/>
      <c r="P3988" s="215"/>
      <c r="Q3988" s="215"/>
      <c r="R3988" s="215"/>
      <c r="S3988" s="215"/>
      <c r="T3988" s="216"/>
      <c r="AT3988" s="217" t="s">
        <v>247</v>
      </c>
      <c r="AU3988" s="217" t="s">
        <v>261</v>
      </c>
      <c r="AV3988" s="12" t="s">
        <v>22</v>
      </c>
      <c r="AW3988" s="12" t="s">
        <v>37</v>
      </c>
      <c r="AX3988" s="12" t="s">
        <v>73</v>
      </c>
      <c r="AY3988" s="217" t="s">
        <v>238</v>
      </c>
    </row>
    <row r="3989" spans="2:65" s="12" customFormat="1" ht="13.5">
      <c r="B3989" s="206"/>
      <c r="C3989" s="207"/>
      <c r="D3989" s="208" t="s">
        <v>247</v>
      </c>
      <c r="E3989" s="209" t="s">
        <v>20</v>
      </c>
      <c r="F3989" s="210" t="s">
        <v>3553</v>
      </c>
      <c r="G3989" s="207"/>
      <c r="H3989" s="211" t="s">
        <v>20</v>
      </c>
      <c r="I3989" s="212"/>
      <c r="J3989" s="207"/>
      <c r="K3989" s="207"/>
      <c r="L3989" s="213"/>
      <c r="M3989" s="214"/>
      <c r="N3989" s="215"/>
      <c r="O3989" s="215"/>
      <c r="P3989" s="215"/>
      <c r="Q3989" s="215"/>
      <c r="R3989" s="215"/>
      <c r="S3989" s="215"/>
      <c r="T3989" s="216"/>
      <c r="AT3989" s="217" t="s">
        <v>247</v>
      </c>
      <c r="AU3989" s="217" t="s">
        <v>261</v>
      </c>
      <c r="AV3989" s="12" t="s">
        <v>22</v>
      </c>
      <c r="AW3989" s="12" t="s">
        <v>37</v>
      </c>
      <c r="AX3989" s="12" t="s">
        <v>73</v>
      </c>
      <c r="AY3989" s="217" t="s">
        <v>238</v>
      </c>
    </row>
    <row r="3990" spans="2:65" s="13" customFormat="1" ht="13.5">
      <c r="B3990" s="218"/>
      <c r="C3990" s="219"/>
      <c r="D3990" s="220" t="s">
        <v>247</v>
      </c>
      <c r="E3990" s="221" t="s">
        <v>20</v>
      </c>
      <c r="F3990" s="222" t="s">
        <v>3651</v>
      </c>
      <c r="G3990" s="219"/>
      <c r="H3990" s="223">
        <v>2</v>
      </c>
      <c r="I3990" s="224"/>
      <c r="J3990" s="219"/>
      <c r="K3990" s="219"/>
      <c r="L3990" s="225"/>
      <c r="M3990" s="226"/>
      <c r="N3990" s="227"/>
      <c r="O3990" s="227"/>
      <c r="P3990" s="227"/>
      <c r="Q3990" s="227"/>
      <c r="R3990" s="227"/>
      <c r="S3990" s="227"/>
      <c r="T3990" s="228"/>
      <c r="AT3990" s="229" t="s">
        <v>247</v>
      </c>
      <c r="AU3990" s="229" t="s">
        <v>261</v>
      </c>
      <c r="AV3990" s="13" t="s">
        <v>81</v>
      </c>
      <c r="AW3990" s="13" t="s">
        <v>37</v>
      </c>
      <c r="AX3990" s="13" t="s">
        <v>22</v>
      </c>
      <c r="AY3990" s="229" t="s">
        <v>238</v>
      </c>
    </row>
    <row r="3991" spans="2:65" s="1" customFormat="1" ht="31.5" customHeight="1">
      <c r="B3991" s="35"/>
      <c r="C3991" s="194" t="s">
        <v>3652</v>
      </c>
      <c r="D3991" s="194" t="s">
        <v>240</v>
      </c>
      <c r="E3991" s="195" t="s">
        <v>3653</v>
      </c>
      <c r="F3991" s="196" t="s">
        <v>3654</v>
      </c>
      <c r="G3991" s="197" t="s">
        <v>651</v>
      </c>
      <c r="H3991" s="198">
        <v>9</v>
      </c>
      <c r="I3991" s="199"/>
      <c r="J3991" s="200">
        <f>ROUND(I3991*H3991,2)</f>
        <v>0</v>
      </c>
      <c r="K3991" s="196" t="s">
        <v>20</v>
      </c>
      <c r="L3991" s="55"/>
      <c r="M3991" s="201" t="s">
        <v>20</v>
      </c>
      <c r="N3991" s="202" t="s">
        <v>44</v>
      </c>
      <c r="O3991" s="36"/>
      <c r="P3991" s="203">
        <f>O3991*H3991</f>
        <v>0</v>
      </c>
      <c r="Q3991" s="203">
        <v>0</v>
      </c>
      <c r="R3991" s="203">
        <f>Q3991*H3991</f>
        <v>0</v>
      </c>
      <c r="S3991" s="203">
        <v>0</v>
      </c>
      <c r="T3991" s="204">
        <f>S3991*H3991</f>
        <v>0</v>
      </c>
      <c r="AR3991" s="18" t="s">
        <v>372</v>
      </c>
      <c r="AT3991" s="18" t="s">
        <v>240</v>
      </c>
      <c r="AU3991" s="18" t="s">
        <v>261</v>
      </c>
      <c r="AY3991" s="18" t="s">
        <v>238</v>
      </c>
      <c r="BE3991" s="205">
        <f>IF(N3991="základní",J3991,0)</f>
        <v>0</v>
      </c>
      <c r="BF3991" s="205">
        <f>IF(N3991="snížená",J3991,0)</f>
        <v>0</v>
      </c>
      <c r="BG3991" s="205">
        <f>IF(N3991="zákl. přenesená",J3991,0)</f>
        <v>0</v>
      </c>
      <c r="BH3991" s="205">
        <f>IF(N3991="sníž. přenesená",J3991,0)</f>
        <v>0</v>
      </c>
      <c r="BI3991" s="205">
        <f>IF(N3991="nulová",J3991,0)</f>
        <v>0</v>
      </c>
      <c r="BJ3991" s="18" t="s">
        <v>22</v>
      </c>
      <c r="BK3991" s="205">
        <f>ROUND(I3991*H3991,2)</f>
        <v>0</v>
      </c>
      <c r="BL3991" s="18" t="s">
        <v>372</v>
      </c>
      <c r="BM3991" s="18" t="s">
        <v>3655</v>
      </c>
    </row>
    <row r="3992" spans="2:65" s="12" customFormat="1" ht="27">
      <c r="B3992" s="206"/>
      <c r="C3992" s="207"/>
      <c r="D3992" s="208" t="s">
        <v>247</v>
      </c>
      <c r="E3992" s="209" t="s">
        <v>20</v>
      </c>
      <c r="F3992" s="210" t="s">
        <v>3591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2" customFormat="1" ht="13.5">
      <c r="B3993" s="206"/>
      <c r="C3993" s="207"/>
      <c r="D3993" s="208" t="s">
        <v>247</v>
      </c>
      <c r="E3993" s="209" t="s">
        <v>20</v>
      </c>
      <c r="F3993" s="210" t="s">
        <v>249</v>
      </c>
      <c r="G3993" s="207"/>
      <c r="H3993" s="211" t="s">
        <v>20</v>
      </c>
      <c r="I3993" s="212"/>
      <c r="J3993" s="207"/>
      <c r="K3993" s="207"/>
      <c r="L3993" s="213"/>
      <c r="M3993" s="214"/>
      <c r="N3993" s="215"/>
      <c r="O3993" s="215"/>
      <c r="P3993" s="215"/>
      <c r="Q3993" s="215"/>
      <c r="R3993" s="215"/>
      <c r="S3993" s="215"/>
      <c r="T3993" s="216"/>
      <c r="AT3993" s="217" t="s">
        <v>247</v>
      </c>
      <c r="AU3993" s="217" t="s">
        <v>261</v>
      </c>
      <c r="AV3993" s="12" t="s">
        <v>22</v>
      </c>
      <c r="AW3993" s="12" t="s">
        <v>37</v>
      </c>
      <c r="AX3993" s="12" t="s">
        <v>73</v>
      </c>
      <c r="AY3993" s="217" t="s">
        <v>238</v>
      </c>
    </row>
    <row r="3994" spans="2:65" s="12" customFormat="1" ht="13.5">
      <c r="B3994" s="206"/>
      <c r="C3994" s="207"/>
      <c r="D3994" s="208" t="s">
        <v>247</v>
      </c>
      <c r="E3994" s="209" t="s">
        <v>20</v>
      </c>
      <c r="F3994" s="210" t="s">
        <v>3553</v>
      </c>
      <c r="G3994" s="207"/>
      <c r="H3994" s="211" t="s">
        <v>20</v>
      </c>
      <c r="I3994" s="212"/>
      <c r="J3994" s="207"/>
      <c r="K3994" s="207"/>
      <c r="L3994" s="213"/>
      <c r="M3994" s="214"/>
      <c r="N3994" s="215"/>
      <c r="O3994" s="215"/>
      <c r="P3994" s="215"/>
      <c r="Q3994" s="215"/>
      <c r="R3994" s="215"/>
      <c r="S3994" s="215"/>
      <c r="T3994" s="216"/>
      <c r="AT3994" s="217" t="s">
        <v>247</v>
      </c>
      <c r="AU3994" s="217" t="s">
        <v>261</v>
      </c>
      <c r="AV3994" s="12" t="s">
        <v>22</v>
      </c>
      <c r="AW3994" s="12" t="s">
        <v>37</v>
      </c>
      <c r="AX3994" s="12" t="s">
        <v>73</v>
      </c>
      <c r="AY3994" s="217" t="s">
        <v>238</v>
      </c>
    </row>
    <row r="3995" spans="2:65" s="13" customFormat="1" ht="13.5">
      <c r="B3995" s="218"/>
      <c r="C3995" s="219"/>
      <c r="D3995" s="220" t="s">
        <v>247</v>
      </c>
      <c r="E3995" s="221" t="s">
        <v>20</v>
      </c>
      <c r="F3995" s="222" t="s">
        <v>3656</v>
      </c>
      <c r="G3995" s="219"/>
      <c r="H3995" s="223">
        <v>9</v>
      </c>
      <c r="I3995" s="224"/>
      <c r="J3995" s="219"/>
      <c r="K3995" s="219"/>
      <c r="L3995" s="225"/>
      <c r="M3995" s="226"/>
      <c r="N3995" s="227"/>
      <c r="O3995" s="227"/>
      <c r="P3995" s="227"/>
      <c r="Q3995" s="227"/>
      <c r="R3995" s="227"/>
      <c r="S3995" s="227"/>
      <c r="T3995" s="228"/>
      <c r="AT3995" s="229" t="s">
        <v>247</v>
      </c>
      <c r="AU3995" s="229" t="s">
        <v>261</v>
      </c>
      <c r="AV3995" s="13" t="s">
        <v>81</v>
      </c>
      <c r="AW3995" s="13" t="s">
        <v>37</v>
      </c>
      <c r="AX3995" s="13" t="s">
        <v>22</v>
      </c>
      <c r="AY3995" s="229" t="s">
        <v>238</v>
      </c>
    </row>
    <row r="3996" spans="2:65" s="1" customFormat="1" ht="31.5" customHeight="1">
      <c r="B3996" s="35"/>
      <c r="C3996" s="194" t="s">
        <v>3657</v>
      </c>
      <c r="D3996" s="194" t="s">
        <v>240</v>
      </c>
      <c r="E3996" s="195" t="s">
        <v>3658</v>
      </c>
      <c r="F3996" s="196" t="s">
        <v>3659</v>
      </c>
      <c r="G3996" s="197" t="s">
        <v>651</v>
      </c>
      <c r="H3996" s="198">
        <v>1</v>
      </c>
      <c r="I3996" s="199"/>
      <c r="J3996" s="200">
        <f>ROUND(I3996*H3996,2)</f>
        <v>0</v>
      </c>
      <c r="K3996" s="196" t="s">
        <v>20</v>
      </c>
      <c r="L3996" s="55"/>
      <c r="M3996" s="201" t="s">
        <v>20</v>
      </c>
      <c r="N3996" s="202" t="s">
        <v>44</v>
      </c>
      <c r="O3996" s="36"/>
      <c r="P3996" s="203">
        <f>O3996*H3996</f>
        <v>0</v>
      </c>
      <c r="Q3996" s="203">
        <v>0</v>
      </c>
      <c r="R3996" s="203">
        <f>Q3996*H3996</f>
        <v>0</v>
      </c>
      <c r="S3996" s="203">
        <v>0</v>
      </c>
      <c r="T3996" s="204">
        <f>S3996*H3996</f>
        <v>0</v>
      </c>
      <c r="AR3996" s="18" t="s">
        <v>372</v>
      </c>
      <c r="AT3996" s="18" t="s">
        <v>240</v>
      </c>
      <c r="AU3996" s="18" t="s">
        <v>261</v>
      </c>
      <c r="AY3996" s="18" t="s">
        <v>238</v>
      </c>
      <c r="BE3996" s="205">
        <f>IF(N3996="základní",J3996,0)</f>
        <v>0</v>
      </c>
      <c r="BF3996" s="205">
        <f>IF(N3996="snížená",J3996,0)</f>
        <v>0</v>
      </c>
      <c r="BG3996" s="205">
        <f>IF(N3996="zákl. přenesená",J3996,0)</f>
        <v>0</v>
      </c>
      <c r="BH3996" s="205">
        <f>IF(N3996="sníž. přenesená",J3996,0)</f>
        <v>0</v>
      </c>
      <c r="BI3996" s="205">
        <f>IF(N3996="nulová",J3996,0)</f>
        <v>0</v>
      </c>
      <c r="BJ3996" s="18" t="s">
        <v>22</v>
      </c>
      <c r="BK3996" s="205">
        <f>ROUND(I3996*H3996,2)</f>
        <v>0</v>
      </c>
      <c r="BL3996" s="18" t="s">
        <v>372</v>
      </c>
      <c r="BM3996" s="18" t="s">
        <v>3660</v>
      </c>
    </row>
    <row r="3997" spans="2:65" s="12" customFormat="1" ht="27">
      <c r="B3997" s="206"/>
      <c r="C3997" s="207"/>
      <c r="D3997" s="208" t="s">
        <v>247</v>
      </c>
      <c r="E3997" s="209" t="s">
        <v>20</v>
      </c>
      <c r="F3997" s="210" t="s">
        <v>3591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2" customFormat="1" ht="13.5">
      <c r="B3998" s="206"/>
      <c r="C3998" s="207"/>
      <c r="D3998" s="208" t="s">
        <v>247</v>
      </c>
      <c r="E3998" s="209" t="s">
        <v>20</v>
      </c>
      <c r="F3998" s="210" t="s">
        <v>249</v>
      </c>
      <c r="G3998" s="207"/>
      <c r="H3998" s="211" t="s">
        <v>20</v>
      </c>
      <c r="I3998" s="212"/>
      <c r="J3998" s="207"/>
      <c r="K3998" s="207"/>
      <c r="L3998" s="213"/>
      <c r="M3998" s="214"/>
      <c r="N3998" s="215"/>
      <c r="O3998" s="215"/>
      <c r="P3998" s="215"/>
      <c r="Q3998" s="215"/>
      <c r="R3998" s="215"/>
      <c r="S3998" s="215"/>
      <c r="T3998" s="216"/>
      <c r="AT3998" s="217" t="s">
        <v>247</v>
      </c>
      <c r="AU3998" s="217" t="s">
        <v>261</v>
      </c>
      <c r="AV3998" s="12" t="s">
        <v>22</v>
      </c>
      <c r="AW3998" s="12" t="s">
        <v>37</v>
      </c>
      <c r="AX3998" s="12" t="s">
        <v>73</v>
      </c>
      <c r="AY3998" s="217" t="s">
        <v>238</v>
      </c>
    </row>
    <row r="3999" spans="2:65" s="12" customFormat="1" ht="13.5">
      <c r="B3999" s="206"/>
      <c r="C3999" s="207"/>
      <c r="D3999" s="208" t="s">
        <v>247</v>
      </c>
      <c r="E3999" s="209" t="s">
        <v>20</v>
      </c>
      <c r="F3999" s="210" t="s">
        <v>3553</v>
      </c>
      <c r="G3999" s="207"/>
      <c r="H3999" s="211" t="s">
        <v>20</v>
      </c>
      <c r="I3999" s="212"/>
      <c r="J3999" s="207"/>
      <c r="K3999" s="207"/>
      <c r="L3999" s="213"/>
      <c r="M3999" s="214"/>
      <c r="N3999" s="215"/>
      <c r="O3999" s="215"/>
      <c r="P3999" s="215"/>
      <c r="Q3999" s="215"/>
      <c r="R3999" s="215"/>
      <c r="S3999" s="215"/>
      <c r="T3999" s="216"/>
      <c r="AT3999" s="217" t="s">
        <v>247</v>
      </c>
      <c r="AU3999" s="217" t="s">
        <v>261</v>
      </c>
      <c r="AV3999" s="12" t="s">
        <v>22</v>
      </c>
      <c r="AW3999" s="12" t="s">
        <v>37</v>
      </c>
      <c r="AX3999" s="12" t="s">
        <v>73</v>
      </c>
      <c r="AY3999" s="217" t="s">
        <v>238</v>
      </c>
    </row>
    <row r="4000" spans="2:65" s="13" customFormat="1" ht="13.5">
      <c r="B4000" s="218"/>
      <c r="C4000" s="219"/>
      <c r="D4000" s="220" t="s">
        <v>247</v>
      </c>
      <c r="E4000" s="221" t="s">
        <v>20</v>
      </c>
      <c r="F4000" s="222" t="s">
        <v>3661</v>
      </c>
      <c r="G4000" s="219"/>
      <c r="H4000" s="223">
        <v>1</v>
      </c>
      <c r="I4000" s="224"/>
      <c r="J4000" s="219"/>
      <c r="K4000" s="219"/>
      <c r="L4000" s="225"/>
      <c r="M4000" s="226"/>
      <c r="N4000" s="227"/>
      <c r="O4000" s="227"/>
      <c r="P4000" s="227"/>
      <c r="Q4000" s="227"/>
      <c r="R4000" s="227"/>
      <c r="S4000" s="227"/>
      <c r="T4000" s="228"/>
      <c r="AT4000" s="229" t="s">
        <v>247</v>
      </c>
      <c r="AU4000" s="229" t="s">
        <v>261</v>
      </c>
      <c r="AV4000" s="13" t="s">
        <v>81</v>
      </c>
      <c r="AW4000" s="13" t="s">
        <v>37</v>
      </c>
      <c r="AX4000" s="13" t="s">
        <v>22</v>
      </c>
      <c r="AY4000" s="229" t="s">
        <v>238</v>
      </c>
    </row>
    <row r="4001" spans="2:65" s="1" customFormat="1" ht="31.5" customHeight="1">
      <c r="B4001" s="35"/>
      <c r="C4001" s="194" t="s">
        <v>3662</v>
      </c>
      <c r="D4001" s="194" t="s">
        <v>240</v>
      </c>
      <c r="E4001" s="195" t="s">
        <v>3663</v>
      </c>
      <c r="F4001" s="196" t="s">
        <v>3664</v>
      </c>
      <c r="G4001" s="197" t="s">
        <v>651</v>
      </c>
      <c r="H4001" s="198">
        <v>2</v>
      </c>
      <c r="I4001" s="199"/>
      <c r="J4001" s="200">
        <f>ROUND(I4001*H4001,2)</f>
        <v>0</v>
      </c>
      <c r="K4001" s="196" t="s">
        <v>20</v>
      </c>
      <c r="L4001" s="55"/>
      <c r="M4001" s="201" t="s">
        <v>20</v>
      </c>
      <c r="N4001" s="202" t="s">
        <v>44</v>
      </c>
      <c r="O4001" s="36"/>
      <c r="P4001" s="203">
        <f>O4001*H4001</f>
        <v>0</v>
      </c>
      <c r="Q4001" s="203">
        <v>0</v>
      </c>
      <c r="R4001" s="203">
        <f>Q4001*H4001</f>
        <v>0</v>
      </c>
      <c r="S4001" s="203">
        <v>0</v>
      </c>
      <c r="T4001" s="204">
        <f>S4001*H4001</f>
        <v>0</v>
      </c>
      <c r="AR4001" s="18" t="s">
        <v>372</v>
      </c>
      <c r="AT4001" s="18" t="s">
        <v>240</v>
      </c>
      <c r="AU4001" s="18" t="s">
        <v>261</v>
      </c>
      <c r="AY4001" s="18" t="s">
        <v>238</v>
      </c>
      <c r="BE4001" s="205">
        <f>IF(N4001="základní",J4001,0)</f>
        <v>0</v>
      </c>
      <c r="BF4001" s="205">
        <f>IF(N4001="snížená",J4001,0)</f>
        <v>0</v>
      </c>
      <c r="BG4001" s="205">
        <f>IF(N4001="zákl. přenesená",J4001,0)</f>
        <v>0</v>
      </c>
      <c r="BH4001" s="205">
        <f>IF(N4001="sníž. přenesená",J4001,0)</f>
        <v>0</v>
      </c>
      <c r="BI4001" s="205">
        <f>IF(N4001="nulová",J4001,0)</f>
        <v>0</v>
      </c>
      <c r="BJ4001" s="18" t="s">
        <v>22</v>
      </c>
      <c r="BK4001" s="205">
        <f>ROUND(I4001*H4001,2)</f>
        <v>0</v>
      </c>
      <c r="BL4001" s="18" t="s">
        <v>372</v>
      </c>
      <c r="BM4001" s="18" t="s">
        <v>3665</v>
      </c>
    </row>
    <row r="4002" spans="2:65" s="12" customFormat="1" ht="27">
      <c r="B4002" s="206"/>
      <c r="C4002" s="207"/>
      <c r="D4002" s="208" t="s">
        <v>247</v>
      </c>
      <c r="E4002" s="209" t="s">
        <v>20</v>
      </c>
      <c r="F4002" s="210" t="s">
        <v>3591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2" customFormat="1" ht="13.5">
      <c r="B4003" s="206"/>
      <c r="C4003" s="207"/>
      <c r="D4003" s="208" t="s">
        <v>247</v>
      </c>
      <c r="E4003" s="209" t="s">
        <v>20</v>
      </c>
      <c r="F4003" s="210" t="s">
        <v>249</v>
      </c>
      <c r="G4003" s="207"/>
      <c r="H4003" s="211" t="s">
        <v>20</v>
      </c>
      <c r="I4003" s="212"/>
      <c r="J4003" s="207"/>
      <c r="K4003" s="207"/>
      <c r="L4003" s="213"/>
      <c r="M4003" s="214"/>
      <c r="N4003" s="215"/>
      <c r="O4003" s="215"/>
      <c r="P4003" s="215"/>
      <c r="Q4003" s="215"/>
      <c r="R4003" s="215"/>
      <c r="S4003" s="215"/>
      <c r="T4003" s="216"/>
      <c r="AT4003" s="217" t="s">
        <v>247</v>
      </c>
      <c r="AU4003" s="217" t="s">
        <v>261</v>
      </c>
      <c r="AV4003" s="12" t="s">
        <v>22</v>
      </c>
      <c r="AW4003" s="12" t="s">
        <v>37</v>
      </c>
      <c r="AX4003" s="12" t="s">
        <v>73</v>
      </c>
      <c r="AY4003" s="217" t="s">
        <v>238</v>
      </c>
    </row>
    <row r="4004" spans="2:65" s="12" customFormat="1" ht="13.5">
      <c r="B4004" s="206"/>
      <c r="C4004" s="207"/>
      <c r="D4004" s="208" t="s">
        <v>247</v>
      </c>
      <c r="E4004" s="209" t="s">
        <v>20</v>
      </c>
      <c r="F4004" s="210" t="s">
        <v>3553</v>
      </c>
      <c r="G4004" s="207"/>
      <c r="H4004" s="211" t="s">
        <v>20</v>
      </c>
      <c r="I4004" s="212"/>
      <c r="J4004" s="207"/>
      <c r="K4004" s="207"/>
      <c r="L4004" s="213"/>
      <c r="M4004" s="214"/>
      <c r="N4004" s="215"/>
      <c r="O4004" s="215"/>
      <c r="P4004" s="215"/>
      <c r="Q4004" s="215"/>
      <c r="R4004" s="215"/>
      <c r="S4004" s="215"/>
      <c r="T4004" s="216"/>
      <c r="AT4004" s="217" t="s">
        <v>247</v>
      </c>
      <c r="AU4004" s="217" t="s">
        <v>261</v>
      </c>
      <c r="AV4004" s="12" t="s">
        <v>22</v>
      </c>
      <c r="AW4004" s="12" t="s">
        <v>37</v>
      </c>
      <c r="AX4004" s="12" t="s">
        <v>73</v>
      </c>
      <c r="AY4004" s="217" t="s">
        <v>238</v>
      </c>
    </row>
    <row r="4005" spans="2:65" s="13" customFormat="1" ht="13.5">
      <c r="B4005" s="218"/>
      <c r="C4005" s="219"/>
      <c r="D4005" s="220" t="s">
        <v>247</v>
      </c>
      <c r="E4005" s="221" t="s">
        <v>20</v>
      </c>
      <c r="F4005" s="222" t="s">
        <v>3651</v>
      </c>
      <c r="G4005" s="219"/>
      <c r="H4005" s="223">
        <v>2</v>
      </c>
      <c r="I4005" s="224"/>
      <c r="J4005" s="219"/>
      <c r="K4005" s="219"/>
      <c r="L4005" s="225"/>
      <c r="M4005" s="226"/>
      <c r="N4005" s="227"/>
      <c r="O4005" s="227"/>
      <c r="P4005" s="227"/>
      <c r="Q4005" s="227"/>
      <c r="R4005" s="227"/>
      <c r="S4005" s="227"/>
      <c r="T4005" s="228"/>
      <c r="AT4005" s="229" t="s">
        <v>247</v>
      </c>
      <c r="AU4005" s="229" t="s">
        <v>261</v>
      </c>
      <c r="AV4005" s="13" t="s">
        <v>81</v>
      </c>
      <c r="AW4005" s="13" t="s">
        <v>37</v>
      </c>
      <c r="AX4005" s="13" t="s">
        <v>22</v>
      </c>
      <c r="AY4005" s="229" t="s">
        <v>238</v>
      </c>
    </row>
    <row r="4006" spans="2:65" s="1" customFormat="1" ht="31.5" customHeight="1">
      <c r="B4006" s="35"/>
      <c r="C4006" s="194" t="s">
        <v>3666</v>
      </c>
      <c r="D4006" s="194" t="s">
        <v>240</v>
      </c>
      <c r="E4006" s="195" t="s">
        <v>3667</v>
      </c>
      <c r="F4006" s="196" t="s">
        <v>3668</v>
      </c>
      <c r="G4006" s="197" t="s">
        <v>651</v>
      </c>
      <c r="H4006" s="198">
        <v>1</v>
      </c>
      <c r="I4006" s="199"/>
      <c r="J4006" s="200">
        <f>ROUND(I4006*H4006,2)</f>
        <v>0</v>
      </c>
      <c r="K4006" s="196" t="s">
        <v>20</v>
      </c>
      <c r="L4006" s="55"/>
      <c r="M4006" s="201" t="s">
        <v>20</v>
      </c>
      <c r="N4006" s="202" t="s">
        <v>44</v>
      </c>
      <c r="O4006" s="36"/>
      <c r="P4006" s="203">
        <f>O4006*H4006</f>
        <v>0</v>
      </c>
      <c r="Q4006" s="203">
        <v>0</v>
      </c>
      <c r="R4006" s="203">
        <f>Q4006*H4006</f>
        <v>0</v>
      </c>
      <c r="S4006" s="203">
        <v>0</v>
      </c>
      <c r="T4006" s="204">
        <f>S4006*H4006</f>
        <v>0</v>
      </c>
      <c r="AR4006" s="18" t="s">
        <v>372</v>
      </c>
      <c r="AT4006" s="18" t="s">
        <v>240</v>
      </c>
      <c r="AU4006" s="18" t="s">
        <v>261</v>
      </c>
      <c r="AY4006" s="18" t="s">
        <v>238</v>
      </c>
      <c r="BE4006" s="205">
        <f>IF(N4006="základní",J4006,0)</f>
        <v>0</v>
      </c>
      <c r="BF4006" s="205">
        <f>IF(N4006="snížená",J4006,0)</f>
        <v>0</v>
      </c>
      <c r="BG4006" s="205">
        <f>IF(N4006="zákl. přenesená",J4006,0)</f>
        <v>0</v>
      </c>
      <c r="BH4006" s="205">
        <f>IF(N4006="sníž. přenesená",J4006,0)</f>
        <v>0</v>
      </c>
      <c r="BI4006" s="205">
        <f>IF(N4006="nulová",J4006,0)</f>
        <v>0</v>
      </c>
      <c r="BJ4006" s="18" t="s">
        <v>22</v>
      </c>
      <c r="BK4006" s="205">
        <f>ROUND(I4006*H4006,2)</f>
        <v>0</v>
      </c>
      <c r="BL4006" s="18" t="s">
        <v>372</v>
      </c>
      <c r="BM4006" s="18" t="s">
        <v>3669</v>
      </c>
    </row>
    <row r="4007" spans="2:65" s="12" customFormat="1" ht="27">
      <c r="B4007" s="206"/>
      <c r="C4007" s="207"/>
      <c r="D4007" s="208" t="s">
        <v>247</v>
      </c>
      <c r="E4007" s="209" t="s">
        <v>20</v>
      </c>
      <c r="F4007" s="210" t="s">
        <v>3591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2" customFormat="1" ht="13.5">
      <c r="B4008" s="206"/>
      <c r="C4008" s="207"/>
      <c r="D4008" s="208" t="s">
        <v>247</v>
      </c>
      <c r="E4008" s="209" t="s">
        <v>20</v>
      </c>
      <c r="F4008" s="210" t="s">
        <v>249</v>
      </c>
      <c r="G4008" s="207"/>
      <c r="H4008" s="211" t="s">
        <v>20</v>
      </c>
      <c r="I4008" s="212"/>
      <c r="J4008" s="207"/>
      <c r="K4008" s="207"/>
      <c r="L4008" s="213"/>
      <c r="M4008" s="214"/>
      <c r="N4008" s="215"/>
      <c r="O4008" s="215"/>
      <c r="P4008" s="215"/>
      <c r="Q4008" s="215"/>
      <c r="R4008" s="215"/>
      <c r="S4008" s="215"/>
      <c r="T4008" s="216"/>
      <c r="AT4008" s="217" t="s">
        <v>247</v>
      </c>
      <c r="AU4008" s="217" t="s">
        <v>261</v>
      </c>
      <c r="AV4008" s="12" t="s">
        <v>22</v>
      </c>
      <c r="AW4008" s="12" t="s">
        <v>37</v>
      </c>
      <c r="AX4008" s="12" t="s">
        <v>73</v>
      </c>
      <c r="AY4008" s="217" t="s">
        <v>238</v>
      </c>
    </row>
    <row r="4009" spans="2:65" s="12" customFormat="1" ht="13.5">
      <c r="B4009" s="206"/>
      <c r="C4009" s="207"/>
      <c r="D4009" s="208" t="s">
        <v>247</v>
      </c>
      <c r="E4009" s="209" t="s">
        <v>20</v>
      </c>
      <c r="F4009" s="210" t="s">
        <v>3553</v>
      </c>
      <c r="G4009" s="207"/>
      <c r="H4009" s="211" t="s">
        <v>20</v>
      </c>
      <c r="I4009" s="212"/>
      <c r="J4009" s="207"/>
      <c r="K4009" s="207"/>
      <c r="L4009" s="213"/>
      <c r="M4009" s="214"/>
      <c r="N4009" s="215"/>
      <c r="O4009" s="215"/>
      <c r="P4009" s="215"/>
      <c r="Q4009" s="215"/>
      <c r="R4009" s="215"/>
      <c r="S4009" s="215"/>
      <c r="T4009" s="216"/>
      <c r="AT4009" s="217" t="s">
        <v>247</v>
      </c>
      <c r="AU4009" s="217" t="s">
        <v>261</v>
      </c>
      <c r="AV4009" s="12" t="s">
        <v>22</v>
      </c>
      <c r="AW4009" s="12" t="s">
        <v>37</v>
      </c>
      <c r="AX4009" s="12" t="s">
        <v>73</v>
      </c>
      <c r="AY4009" s="217" t="s">
        <v>238</v>
      </c>
    </row>
    <row r="4010" spans="2:65" s="13" customFormat="1" ht="13.5">
      <c r="B4010" s="218"/>
      <c r="C4010" s="219"/>
      <c r="D4010" s="220" t="s">
        <v>247</v>
      </c>
      <c r="E4010" s="221" t="s">
        <v>20</v>
      </c>
      <c r="F4010" s="222" t="s">
        <v>3602</v>
      </c>
      <c r="G4010" s="219"/>
      <c r="H4010" s="223">
        <v>1</v>
      </c>
      <c r="I4010" s="224"/>
      <c r="J4010" s="219"/>
      <c r="K4010" s="219"/>
      <c r="L4010" s="225"/>
      <c r="M4010" s="226"/>
      <c r="N4010" s="227"/>
      <c r="O4010" s="227"/>
      <c r="P4010" s="227"/>
      <c r="Q4010" s="227"/>
      <c r="R4010" s="227"/>
      <c r="S4010" s="227"/>
      <c r="T4010" s="228"/>
      <c r="AT4010" s="229" t="s">
        <v>247</v>
      </c>
      <c r="AU4010" s="229" t="s">
        <v>261</v>
      </c>
      <c r="AV4010" s="13" t="s">
        <v>81</v>
      </c>
      <c r="AW4010" s="13" t="s">
        <v>37</v>
      </c>
      <c r="AX4010" s="13" t="s">
        <v>22</v>
      </c>
      <c r="AY4010" s="229" t="s">
        <v>238</v>
      </c>
    </row>
    <row r="4011" spans="2:65" s="1" customFormat="1" ht="31.5" customHeight="1">
      <c r="B4011" s="35"/>
      <c r="C4011" s="194" t="s">
        <v>3670</v>
      </c>
      <c r="D4011" s="194" t="s">
        <v>240</v>
      </c>
      <c r="E4011" s="195" t="s">
        <v>3671</v>
      </c>
      <c r="F4011" s="196" t="s">
        <v>3672</v>
      </c>
      <c r="G4011" s="197" t="s">
        <v>651</v>
      </c>
      <c r="H4011" s="198">
        <v>1</v>
      </c>
      <c r="I4011" s="199"/>
      <c r="J4011" s="200">
        <f>ROUND(I4011*H4011,2)</f>
        <v>0</v>
      </c>
      <c r="K4011" s="196" t="s">
        <v>20</v>
      </c>
      <c r="L4011" s="55"/>
      <c r="M4011" s="201" t="s">
        <v>20</v>
      </c>
      <c r="N4011" s="202" t="s">
        <v>44</v>
      </c>
      <c r="O4011" s="36"/>
      <c r="P4011" s="203">
        <f>O4011*H4011</f>
        <v>0</v>
      </c>
      <c r="Q4011" s="203">
        <v>0</v>
      </c>
      <c r="R4011" s="203">
        <f>Q4011*H4011</f>
        <v>0</v>
      </c>
      <c r="S4011" s="203">
        <v>0</v>
      </c>
      <c r="T4011" s="204">
        <f>S4011*H4011</f>
        <v>0</v>
      </c>
      <c r="AR4011" s="18" t="s">
        <v>372</v>
      </c>
      <c r="AT4011" s="18" t="s">
        <v>240</v>
      </c>
      <c r="AU4011" s="18" t="s">
        <v>261</v>
      </c>
      <c r="AY4011" s="18" t="s">
        <v>238</v>
      </c>
      <c r="BE4011" s="205">
        <f>IF(N4011="základní",J4011,0)</f>
        <v>0</v>
      </c>
      <c r="BF4011" s="205">
        <f>IF(N4011="snížená",J4011,0)</f>
        <v>0</v>
      </c>
      <c r="BG4011" s="205">
        <f>IF(N4011="zákl. přenesená",J4011,0)</f>
        <v>0</v>
      </c>
      <c r="BH4011" s="205">
        <f>IF(N4011="sníž. přenesená",J4011,0)</f>
        <v>0</v>
      </c>
      <c r="BI4011" s="205">
        <f>IF(N4011="nulová",J4011,0)</f>
        <v>0</v>
      </c>
      <c r="BJ4011" s="18" t="s">
        <v>22</v>
      </c>
      <c r="BK4011" s="205">
        <f>ROUND(I4011*H4011,2)</f>
        <v>0</v>
      </c>
      <c r="BL4011" s="18" t="s">
        <v>372</v>
      </c>
      <c r="BM4011" s="18" t="s">
        <v>3673</v>
      </c>
    </row>
    <row r="4012" spans="2:65" s="12" customFormat="1" ht="27">
      <c r="B4012" s="206"/>
      <c r="C4012" s="207"/>
      <c r="D4012" s="208" t="s">
        <v>247</v>
      </c>
      <c r="E4012" s="209" t="s">
        <v>20</v>
      </c>
      <c r="F4012" s="210" t="s">
        <v>3591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2" customFormat="1" ht="13.5">
      <c r="B4013" s="206"/>
      <c r="C4013" s="207"/>
      <c r="D4013" s="208" t="s">
        <v>247</v>
      </c>
      <c r="E4013" s="209" t="s">
        <v>20</v>
      </c>
      <c r="F4013" s="210" t="s">
        <v>249</v>
      </c>
      <c r="G4013" s="207"/>
      <c r="H4013" s="211" t="s">
        <v>20</v>
      </c>
      <c r="I4013" s="212"/>
      <c r="J4013" s="207"/>
      <c r="K4013" s="207"/>
      <c r="L4013" s="213"/>
      <c r="M4013" s="214"/>
      <c r="N4013" s="215"/>
      <c r="O4013" s="215"/>
      <c r="P4013" s="215"/>
      <c r="Q4013" s="215"/>
      <c r="R4013" s="215"/>
      <c r="S4013" s="215"/>
      <c r="T4013" s="216"/>
      <c r="AT4013" s="217" t="s">
        <v>247</v>
      </c>
      <c r="AU4013" s="217" t="s">
        <v>261</v>
      </c>
      <c r="AV4013" s="12" t="s">
        <v>22</v>
      </c>
      <c r="AW4013" s="12" t="s">
        <v>37</v>
      </c>
      <c r="AX4013" s="12" t="s">
        <v>73</v>
      </c>
      <c r="AY4013" s="217" t="s">
        <v>238</v>
      </c>
    </row>
    <row r="4014" spans="2:65" s="12" customFormat="1" ht="13.5">
      <c r="B4014" s="206"/>
      <c r="C4014" s="207"/>
      <c r="D4014" s="208" t="s">
        <v>247</v>
      </c>
      <c r="E4014" s="209" t="s">
        <v>20</v>
      </c>
      <c r="F4014" s="210" t="s">
        <v>3553</v>
      </c>
      <c r="G4014" s="207"/>
      <c r="H4014" s="211" t="s">
        <v>20</v>
      </c>
      <c r="I4014" s="212"/>
      <c r="J4014" s="207"/>
      <c r="K4014" s="207"/>
      <c r="L4014" s="213"/>
      <c r="M4014" s="214"/>
      <c r="N4014" s="215"/>
      <c r="O4014" s="215"/>
      <c r="P4014" s="215"/>
      <c r="Q4014" s="215"/>
      <c r="R4014" s="215"/>
      <c r="S4014" s="215"/>
      <c r="T4014" s="216"/>
      <c r="AT4014" s="217" t="s">
        <v>247</v>
      </c>
      <c r="AU4014" s="217" t="s">
        <v>261</v>
      </c>
      <c r="AV4014" s="12" t="s">
        <v>22</v>
      </c>
      <c r="AW4014" s="12" t="s">
        <v>37</v>
      </c>
      <c r="AX4014" s="12" t="s">
        <v>73</v>
      </c>
      <c r="AY4014" s="217" t="s">
        <v>238</v>
      </c>
    </row>
    <row r="4015" spans="2:65" s="13" customFormat="1" ht="13.5">
      <c r="B4015" s="218"/>
      <c r="C4015" s="219"/>
      <c r="D4015" s="220" t="s">
        <v>247</v>
      </c>
      <c r="E4015" s="221" t="s">
        <v>20</v>
      </c>
      <c r="F4015" s="222" t="s">
        <v>3602</v>
      </c>
      <c r="G4015" s="219"/>
      <c r="H4015" s="223">
        <v>1</v>
      </c>
      <c r="I4015" s="224"/>
      <c r="J4015" s="219"/>
      <c r="K4015" s="219"/>
      <c r="L4015" s="225"/>
      <c r="M4015" s="226"/>
      <c r="N4015" s="227"/>
      <c r="O4015" s="227"/>
      <c r="P4015" s="227"/>
      <c r="Q4015" s="227"/>
      <c r="R4015" s="227"/>
      <c r="S4015" s="227"/>
      <c r="T4015" s="228"/>
      <c r="AT4015" s="229" t="s">
        <v>247</v>
      </c>
      <c r="AU4015" s="229" t="s">
        <v>261</v>
      </c>
      <c r="AV4015" s="13" t="s">
        <v>81</v>
      </c>
      <c r="AW4015" s="13" t="s">
        <v>37</v>
      </c>
      <c r="AX4015" s="13" t="s">
        <v>22</v>
      </c>
      <c r="AY4015" s="229" t="s">
        <v>238</v>
      </c>
    </row>
    <row r="4016" spans="2:65" s="1" customFormat="1" ht="31.5" customHeight="1">
      <c r="B4016" s="35"/>
      <c r="C4016" s="194" t="s">
        <v>3674</v>
      </c>
      <c r="D4016" s="194" t="s">
        <v>240</v>
      </c>
      <c r="E4016" s="195" t="s">
        <v>3675</v>
      </c>
      <c r="F4016" s="196" t="s">
        <v>3676</v>
      </c>
      <c r="G4016" s="197" t="s">
        <v>651</v>
      </c>
      <c r="H4016" s="198">
        <v>2</v>
      </c>
      <c r="I4016" s="199"/>
      <c r="J4016" s="200">
        <f>ROUND(I4016*H4016,2)</f>
        <v>0</v>
      </c>
      <c r="K4016" s="196" t="s">
        <v>20</v>
      </c>
      <c r="L4016" s="55"/>
      <c r="M4016" s="201" t="s">
        <v>20</v>
      </c>
      <c r="N4016" s="202" t="s">
        <v>44</v>
      </c>
      <c r="O4016" s="36"/>
      <c r="P4016" s="203">
        <f>O4016*H4016</f>
        <v>0</v>
      </c>
      <c r="Q4016" s="203">
        <v>0</v>
      </c>
      <c r="R4016" s="203">
        <f>Q4016*H4016</f>
        <v>0</v>
      </c>
      <c r="S4016" s="203">
        <v>0</v>
      </c>
      <c r="T4016" s="204">
        <f>S4016*H4016</f>
        <v>0</v>
      </c>
      <c r="AR4016" s="18" t="s">
        <v>372</v>
      </c>
      <c r="AT4016" s="18" t="s">
        <v>240</v>
      </c>
      <c r="AU4016" s="18" t="s">
        <v>261</v>
      </c>
      <c r="AY4016" s="18" t="s">
        <v>238</v>
      </c>
      <c r="BE4016" s="205">
        <f>IF(N4016="základní",J4016,0)</f>
        <v>0</v>
      </c>
      <c r="BF4016" s="205">
        <f>IF(N4016="snížená",J4016,0)</f>
        <v>0</v>
      </c>
      <c r="BG4016" s="205">
        <f>IF(N4016="zákl. přenesená",J4016,0)</f>
        <v>0</v>
      </c>
      <c r="BH4016" s="205">
        <f>IF(N4016="sníž. přenesená",J4016,0)</f>
        <v>0</v>
      </c>
      <c r="BI4016" s="205">
        <f>IF(N4016="nulová",J4016,0)</f>
        <v>0</v>
      </c>
      <c r="BJ4016" s="18" t="s">
        <v>22</v>
      </c>
      <c r="BK4016" s="205">
        <f>ROUND(I4016*H4016,2)</f>
        <v>0</v>
      </c>
      <c r="BL4016" s="18" t="s">
        <v>372</v>
      </c>
      <c r="BM4016" s="18" t="s">
        <v>3677</v>
      </c>
    </row>
    <row r="4017" spans="2:65" s="12" customFormat="1" ht="27">
      <c r="B4017" s="206"/>
      <c r="C4017" s="207"/>
      <c r="D4017" s="208" t="s">
        <v>247</v>
      </c>
      <c r="E4017" s="209" t="s">
        <v>20</v>
      </c>
      <c r="F4017" s="210" t="s">
        <v>3591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2" customFormat="1" ht="13.5">
      <c r="B4018" s="206"/>
      <c r="C4018" s="207"/>
      <c r="D4018" s="208" t="s">
        <v>247</v>
      </c>
      <c r="E4018" s="209" t="s">
        <v>20</v>
      </c>
      <c r="F4018" s="210" t="s">
        <v>249</v>
      </c>
      <c r="G4018" s="207"/>
      <c r="H4018" s="211" t="s">
        <v>20</v>
      </c>
      <c r="I4018" s="212"/>
      <c r="J4018" s="207"/>
      <c r="K4018" s="207"/>
      <c r="L4018" s="213"/>
      <c r="M4018" s="214"/>
      <c r="N4018" s="215"/>
      <c r="O4018" s="215"/>
      <c r="P4018" s="215"/>
      <c r="Q4018" s="215"/>
      <c r="R4018" s="215"/>
      <c r="S4018" s="215"/>
      <c r="T4018" s="216"/>
      <c r="AT4018" s="217" t="s">
        <v>247</v>
      </c>
      <c r="AU4018" s="217" t="s">
        <v>261</v>
      </c>
      <c r="AV4018" s="12" t="s">
        <v>22</v>
      </c>
      <c r="AW4018" s="12" t="s">
        <v>37</v>
      </c>
      <c r="AX4018" s="12" t="s">
        <v>73</v>
      </c>
      <c r="AY4018" s="217" t="s">
        <v>238</v>
      </c>
    </row>
    <row r="4019" spans="2:65" s="12" customFormat="1" ht="13.5">
      <c r="B4019" s="206"/>
      <c r="C4019" s="207"/>
      <c r="D4019" s="208" t="s">
        <v>247</v>
      </c>
      <c r="E4019" s="209" t="s">
        <v>20</v>
      </c>
      <c r="F4019" s="210" t="s">
        <v>3553</v>
      </c>
      <c r="G4019" s="207"/>
      <c r="H4019" s="211" t="s">
        <v>20</v>
      </c>
      <c r="I4019" s="212"/>
      <c r="J4019" s="207"/>
      <c r="K4019" s="207"/>
      <c r="L4019" s="213"/>
      <c r="M4019" s="214"/>
      <c r="N4019" s="215"/>
      <c r="O4019" s="215"/>
      <c r="P4019" s="215"/>
      <c r="Q4019" s="215"/>
      <c r="R4019" s="215"/>
      <c r="S4019" s="215"/>
      <c r="T4019" s="216"/>
      <c r="AT4019" s="217" t="s">
        <v>247</v>
      </c>
      <c r="AU4019" s="217" t="s">
        <v>261</v>
      </c>
      <c r="AV4019" s="12" t="s">
        <v>22</v>
      </c>
      <c r="AW4019" s="12" t="s">
        <v>37</v>
      </c>
      <c r="AX4019" s="12" t="s">
        <v>73</v>
      </c>
      <c r="AY4019" s="217" t="s">
        <v>238</v>
      </c>
    </row>
    <row r="4020" spans="2:65" s="13" customFormat="1" ht="13.5">
      <c r="B4020" s="218"/>
      <c r="C4020" s="219"/>
      <c r="D4020" s="208" t="s">
        <v>247</v>
      </c>
      <c r="E4020" s="230" t="s">
        <v>20</v>
      </c>
      <c r="F4020" s="231" t="s">
        <v>3626</v>
      </c>
      <c r="G4020" s="219"/>
      <c r="H4020" s="232">
        <v>2</v>
      </c>
      <c r="I4020" s="224"/>
      <c r="J4020" s="219"/>
      <c r="K4020" s="219"/>
      <c r="L4020" s="225"/>
      <c r="M4020" s="226"/>
      <c r="N4020" s="227"/>
      <c r="O4020" s="227"/>
      <c r="P4020" s="227"/>
      <c r="Q4020" s="227"/>
      <c r="R4020" s="227"/>
      <c r="S4020" s="227"/>
      <c r="T4020" s="228"/>
      <c r="AT4020" s="229" t="s">
        <v>247</v>
      </c>
      <c r="AU4020" s="229" t="s">
        <v>261</v>
      </c>
      <c r="AV4020" s="13" t="s">
        <v>81</v>
      </c>
      <c r="AW4020" s="13" t="s">
        <v>37</v>
      </c>
      <c r="AX4020" s="13" t="s">
        <v>22</v>
      </c>
      <c r="AY4020" s="229" t="s">
        <v>238</v>
      </c>
    </row>
    <row r="4021" spans="2:65" s="11" customFormat="1" ht="22.35" customHeight="1">
      <c r="B4021" s="177"/>
      <c r="C4021" s="178"/>
      <c r="D4021" s="191" t="s">
        <v>72</v>
      </c>
      <c r="E4021" s="192" t="s">
        <v>3678</v>
      </c>
      <c r="F4021" s="192" t="s">
        <v>3679</v>
      </c>
      <c r="G4021" s="178"/>
      <c r="H4021" s="178"/>
      <c r="I4021" s="181"/>
      <c r="J4021" s="193">
        <f>BK4021</f>
        <v>0</v>
      </c>
      <c r="K4021" s="178"/>
      <c r="L4021" s="183"/>
      <c r="M4021" s="184"/>
      <c r="N4021" s="185"/>
      <c r="O4021" s="185"/>
      <c r="P4021" s="186">
        <f>SUM(P4022:P4066)</f>
        <v>0</v>
      </c>
      <c r="Q4021" s="185"/>
      <c r="R4021" s="186">
        <f>SUM(R4022:R4066)</f>
        <v>0</v>
      </c>
      <c r="S4021" s="185"/>
      <c r="T4021" s="187">
        <f>SUM(T4022:T4066)</f>
        <v>0</v>
      </c>
      <c r="AR4021" s="188" t="s">
        <v>81</v>
      </c>
      <c r="AT4021" s="189" t="s">
        <v>72</v>
      </c>
      <c r="AU4021" s="189" t="s">
        <v>81</v>
      </c>
      <c r="AY4021" s="188" t="s">
        <v>238</v>
      </c>
      <c r="BK4021" s="190">
        <f>SUM(BK4022:BK4066)</f>
        <v>0</v>
      </c>
    </row>
    <row r="4022" spans="2:65" s="1" customFormat="1" ht="31.5" customHeight="1">
      <c r="B4022" s="35"/>
      <c r="C4022" s="194" t="s">
        <v>3680</v>
      </c>
      <c r="D4022" s="194" t="s">
        <v>240</v>
      </c>
      <c r="E4022" s="195" t="s">
        <v>3681</v>
      </c>
      <c r="F4022" s="196" t="s">
        <v>3682</v>
      </c>
      <c r="G4022" s="197" t="s">
        <v>651</v>
      </c>
      <c r="H4022" s="198">
        <v>1</v>
      </c>
      <c r="I4022" s="199"/>
      <c r="J4022" s="200">
        <f>ROUND(I4022*H4022,2)</f>
        <v>0</v>
      </c>
      <c r="K4022" s="196" t="s">
        <v>20</v>
      </c>
      <c r="L4022" s="55"/>
      <c r="M4022" s="201" t="s">
        <v>20</v>
      </c>
      <c r="N4022" s="202" t="s">
        <v>44</v>
      </c>
      <c r="O4022" s="36"/>
      <c r="P4022" s="203">
        <f>O4022*H4022</f>
        <v>0</v>
      </c>
      <c r="Q4022" s="203">
        <v>0</v>
      </c>
      <c r="R4022" s="203">
        <f>Q4022*H4022</f>
        <v>0</v>
      </c>
      <c r="S4022" s="203">
        <v>0</v>
      </c>
      <c r="T4022" s="204">
        <f>S4022*H4022</f>
        <v>0</v>
      </c>
      <c r="AR4022" s="18" t="s">
        <v>372</v>
      </c>
      <c r="AT4022" s="18" t="s">
        <v>240</v>
      </c>
      <c r="AU4022" s="18" t="s">
        <v>261</v>
      </c>
      <c r="AY4022" s="18" t="s">
        <v>238</v>
      </c>
      <c r="BE4022" s="205">
        <f>IF(N4022="základní",J4022,0)</f>
        <v>0</v>
      </c>
      <c r="BF4022" s="205">
        <f>IF(N4022="snížená",J4022,0)</f>
        <v>0</v>
      </c>
      <c r="BG4022" s="205">
        <f>IF(N4022="zákl. přenesená",J4022,0)</f>
        <v>0</v>
      </c>
      <c r="BH4022" s="205">
        <f>IF(N4022="sníž. přenesená",J4022,0)</f>
        <v>0</v>
      </c>
      <c r="BI4022" s="205">
        <f>IF(N4022="nulová",J4022,0)</f>
        <v>0</v>
      </c>
      <c r="BJ4022" s="18" t="s">
        <v>22</v>
      </c>
      <c r="BK4022" s="205">
        <f>ROUND(I4022*H4022,2)</f>
        <v>0</v>
      </c>
      <c r="BL4022" s="18" t="s">
        <v>372</v>
      </c>
      <c r="BM4022" s="18" t="s">
        <v>3683</v>
      </c>
    </row>
    <row r="4023" spans="2:65" s="12" customFormat="1" ht="27">
      <c r="B4023" s="206"/>
      <c r="C4023" s="207"/>
      <c r="D4023" s="208" t="s">
        <v>247</v>
      </c>
      <c r="E4023" s="209" t="s">
        <v>20</v>
      </c>
      <c r="F4023" s="210" t="s">
        <v>3684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2" customFormat="1" ht="13.5">
      <c r="B4024" s="206"/>
      <c r="C4024" s="207"/>
      <c r="D4024" s="208" t="s">
        <v>247</v>
      </c>
      <c r="E4024" s="209" t="s">
        <v>20</v>
      </c>
      <c r="F4024" s="210" t="s">
        <v>249</v>
      </c>
      <c r="G4024" s="207"/>
      <c r="H4024" s="211" t="s">
        <v>20</v>
      </c>
      <c r="I4024" s="212"/>
      <c r="J4024" s="207"/>
      <c r="K4024" s="207"/>
      <c r="L4024" s="213"/>
      <c r="M4024" s="214"/>
      <c r="N4024" s="215"/>
      <c r="O4024" s="215"/>
      <c r="P4024" s="215"/>
      <c r="Q4024" s="215"/>
      <c r="R4024" s="215"/>
      <c r="S4024" s="215"/>
      <c r="T4024" s="216"/>
      <c r="AT4024" s="217" t="s">
        <v>247</v>
      </c>
      <c r="AU4024" s="217" t="s">
        <v>261</v>
      </c>
      <c r="AV4024" s="12" t="s">
        <v>22</v>
      </c>
      <c r="AW4024" s="12" t="s">
        <v>37</v>
      </c>
      <c r="AX4024" s="12" t="s">
        <v>73</v>
      </c>
      <c r="AY4024" s="217" t="s">
        <v>238</v>
      </c>
    </row>
    <row r="4025" spans="2:65" s="12" customFormat="1" ht="13.5">
      <c r="B4025" s="206"/>
      <c r="C4025" s="207"/>
      <c r="D4025" s="208" t="s">
        <v>247</v>
      </c>
      <c r="E4025" s="209" t="s">
        <v>20</v>
      </c>
      <c r="F4025" s="210" t="s">
        <v>3553</v>
      </c>
      <c r="G4025" s="207"/>
      <c r="H4025" s="211" t="s">
        <v>20</v>
      </c>
      <c r="I4025" s="212"/>
      <c r="J4025" s="207"/>
      <c r="K4025" s="207"/>
      <c r="L4025" s="213"/>
      <c r="M4025" s="214"/>
      <c r="N4025" s="215"/>
      <c r="O4025" s="215"/>
      <c r="P4025" s="215"/>
      <c r="Q4025" s="215"/>
      <c r="R4025" s="215"/>
      <c r="S4025" s="215"/>
      <c r="T4025" s="216"/>
      <c r="AT4025" s="217" t="s">
        <v>247</v>
      </c>
      <c r="AU4025" s="217" t="s">
        <v>261</v>
      </c>
      <c r="AV4025" s="12" t="s">
        <v>22</v>
      </c>
      <c r="AW4025" s="12" t="s">
        <v>37</v>
      </c>
      <c r="AX4025" s="12" t="s">
        <v>73</v>
      </c>
      <c r="AY4025" s="217" t="s">
        <v>238</v>
      </c>
    </row>
    <row r="4026" spans="2:65" s="13" customFormat="1" ht="13.5">
      <c r="B4026" s="218"/>
      <c r="C4026" s="219"/>
      <c r="D4026" s="220" t="s">
        <v>247</v>
      </c>
      <c r="E4026" s="221" t="s">
        <v>20</v>
      </c>
      <c r="F4026" s="222" t="s">
        <v>3661</v>
      </c>
      <c r="G4026" s="219"/>
      <c r="H4026" s="223">
        <v>1</v>
      </c>
      <c r="I4026" s="224"/>
      <c r="J4026" s="219"/>
      <c r="K4026" s="219"/>
      <c r="L4026" s="225"/>
      <c r="M4026" s="226"/>
      <c r="N4026" s="227"/>
      <c r="O4026" s="227"/>
      <c r="P4026" s="227"/>
      <c r="Q4026" s="227"/>
      <c r="R4026" s="227"/>
      <c r="S4026" s="227"/>
      <c r="T4026" s="228"/>
      <c r="AT4026" s="229" t="s">
        <v>247</v>
      </c>
      <c r="AU4026" s="229" t="s">
        <v>261</v>
      </c>
      <c r="AV4026" s="13" t="s">
        <v>81</v>
      </c>
      <c r="AW4026" s="13" t="s">
        <v>37</v>
      </c>
      <c r="AX4026" s="13" t="s">
        <v>22</v>
      </c>
      <c r="AY4026" s="229" t="s">
        <v>238</v>
      </c>
    </row>
    <row r="4027" spans="2:65" s="1" customFormat="1" ht="31.5" customHeight="1">
      <c r="B4027" s="35"/>
      <c r="C4027" s="194" t="s">
        <v>3685</v>
      </c>
      <c r="D4027" s="194" t="s">
        <v>240</v>
      </c>
      <c r="E4027" s="195" t="s">
        <v>3686</v>
      </c>
      <c r="F4027" s="196" t="s">
        <v>3687</v>
      </c>
      <c r="G4027" s="197" t="s">
        <v>651</v>
      </c>
      <c r="H4027" s="198">
        <v>1</v>
      </c>
      <c r="I4027" s="199"/>
      <c r="J4027" s="200">
        <f>ROUND(I4027*H4027,2)</f>
        <v>0</v>
      </c>
      <c r="K4027" s="196" t="s">
        <v>20</v>
      </c>
      <c r="L4027" s="55"/>
      <c r="M4027" s="201" t="s">
        <v>20</v>
      </c>
      <c r="N4027" s="202" t="s">
        <v>44</v>
      </c>
      <c r="O4027" s="36"/>
      <c r="P4027" s="203">
        <f>O4027*H4027</f>
        <v>0</v>
      </c>
      <c r="Q4027" s="203">
        <v>0</v>
      </c>
      <c r="R4027" s="203">
        <f>Q4027*H4027</f>
        <v>0</v>
      </c>
      <c r="S4027" s="203">
        <v>0</v>
      </c>
      <c r="T4027" s="204">
        <f>S4027*H4027</f>
        <v>0</v>
      </c>
      <c r="AR4027" s="18" t="s">
        <v>372</v>
      </c>
      <c r="AT4027" s="18" t="s">
        <v>240</v>
      </c>
      <c r="AU4027" s="18" t="s">
        <v>261</v>
      </c>
      <c r="AY4027" s="18" t="s">
        <v>238</v>
      </c>
      <c r="BE4027" s="205">
        <f>IF(N4027="základní",J4027,0)</f>
        <v>0</v>
      </c>
      <c r="BF4027" s="205">
        <f>IF(N4027="snížená",J4027,0)</f>
        <v>0</v>
      </c>
      <c r="BG4027" s="205">
        <f>IF(N4027="zákl. přenesená",J4027,0)</f>
        <v>0</v>
      </c>
      <c r="BH4027" s="205">
        <f>IF(N4027="sníž. přenesená",J4027,0)</f>
        <v>0</v>
      </c>
      <c r="BI4027" s="205">
        <f>IF(N4027="nulová",J4027,0)</f>
        <v>0</v>
      </c>
      <c r="BJ4027" s="18" t="s">
        <v>22</v>
      </c>
      <c r="BK4027" s="205">
        <f>ROUND(I4027*H4027,2)</f>
        <v>0</v>
      </c>
      <c r="BL4027" s="18" t="s">
        <v>372</v>
      </c>
      <c r="BM4027" s="18" t="s">
        <v>3688</v>
      </c>
    </row>
    <row r="4028" spans="2:65" s="12" customFormat="1" ht="27">
      <c r="B4028" s="206"/>
      <c r="C4028" s="207"/>
      <c r="D4028" s="208" t="s">
        <v>247</v>
      </c>
      <c r="E4028" s="209" t="s">
        <v>20</v>
      </c>
      <c r="F4028" s="210" t="s">
        <v>3684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2" customFormat="1" ht="13.5">
      <c r="B4029" s="206"/>
      <c r="C4029" s="207"/>
      <c r="D4029" s="208" t="s">
        <v>247</v>
      </c>
      <c r="E4029" s="209" t="s">
        <v>20</v>
      </c>
      <c r="F4029" s="210" t="s">
        <v>249</v>
      </c>
      <c r="G4029" s="207"/>
      <c r="H4029" s="211" t="s">
        <v>20</v>
      </c>
      <c r="I4029" s="212"/>
      <c r="J4029" s="207"/>
      <c r="K4029" s="207"/>
      <c r="L4029" s="213"/>
      <c r="M4029" s="214"/>
      <c r="N4029" s="215"/>
      <c r="O4029" s="215"/>
      <c r="P4029" s="215"/>
      <c r="Q4029" s="215"/>
      <c r="R4029" s="215"/>
      <c r="S4029" s="215"/>
      <c r="T4029" s="216"/>
      <c r="AT4029" s="217" t="s">
        <v>247</v>
      </c>
      <c r="AU4029" s="217" t="s">
        <v>261</v>
      </c>
      <c r="AV4029" s="12" t="s">
        <v>22</v>
      </c>
      <c r="AW4029" s="12" t="s">
        <v>37</v>
      </c>
      <c r="AX4029" s="12" t="s">
        <v>73</v>
      </c>
      <c r="AY4029" s="217" t="s">
        <v>238</v>
      </c>
    </row>
    <row r="4030" spans="2:65" s="12" customFormat="1" ht="13.5">
      <c r="B4030" s="206"/>
      <c r="C4030" s="207"/>
      <c r="D4030" s="208" t="s">
        <v>247</v>
      </c>
      <c r="E4030" s="209" t="s">
        <v>20</v>
      </c>
      <c r="F4030" s="210" t="s">
        <v>3553</v>
      </c>
      <c r="G4030" s="207"/>
      <c r="H4030" s="211" t="s">
        <v>20</v>
      </c>
      <c r="I4030" s="212"/>
      <c r="J4030" s="207"/>
      <c r="K4030" s="207"/>
      <c r="L4030" s="213"/>
      <c r="M4030" s="214"/>
      <c r="N4030" s="215"/>
      <c r="O4030" s="215"/>
      <c r="P4030" s="215"/>
      <c r="Q4030" s="215"/>
      <c r="R4030" s="215"/>
      <c r="S4030" s="215"/>
      <c r="T4030" s="216"/>
      <c r="AT4030" s="217" t="s">
        <v>247</v>
      </c>
      <c r="AU4030" s="217" t="s">
        <v>261</v>
      </c>
      <c r="AV4030" s="12" t="s">
        <v>22</v>
      </c>
      <c r="AW4030" s="12" t="s">
        <v>37</v>
      </c>
      <c r="AX4030" s="12" t="s">
        <v>73</v>
      </c>
      <c r="AY4030" s="217" t="s">
        <v>238</v>
      </c>
    </row>
    <row r="4031" spans="2:65" s="13" customFormat="1" ht="13.5">
      <c r="B4031" s="218"/>
      <c r="C4031" s="219"/>
      <c r="D4031" s="220" t="s">
        <v>247</v>
      </c>
      <c r="E4031" s="221" t="s">
        <v>20</v>
      </c>
      <c r="F4031" s="222" t="s">
        <v>3602</v>
      </c>
      <c r="G4031" s="219"/>
      <c r="H4031" s="223">
        <v>1</v>
      </c>
      <c r="I4031" s="224"/>
      <c r="J4031" s="219"/>
      <c r="K4031" s="219"/>
      <c r="L4031" s="225"/>
      <c r="M4031" s="226"/>
      <c r="N4031" s="227"/>
      <c r="O4031" s="227"/>
      <c r="P4031" s="227"/>
      <c r="Q4031" s="227"/>
      <c r="R4031" s="227"/>
      <c r="S4031" s="227"/>
      <c r="T4031" s="228"/>
      <c r="AT4031" s="229" t="s">
        <v>247</v>
      </c>
      <c r="AU4031" s="229" t="s">
        <v>261</v>
      </c>
      <c r="AV4031" s="13" t="s">
        <v>81</v>
      </c>
      <c r="AW4031" s="13" t="s">
        <v>37</v>
      </c>
      <c r="AX4031" s="13" t="s">
        <v>22</v>
      </c>
      <c r="AY4031" s="229" t="s">
        <v>238</v>
      </c>
    </row>
    <row r="4032" spans="2:65" s="1" customFormat="1" ht="31.5" customHeight="1">
      <c r="B4032" s="35"/>
      <c r="C4032" s="194" t="s">
        <v>3689</v>
      </c>
      <c r="D4032" s="194" t="s">
        <v>240</v>
      </c>
      <c r="E4032" s="195" t="s">
        <v>3690</v>
      </c>
      <c r="F4032" s="196" t="s">
        <v>3691</v>
      </c>
      <c r="G4032" s="197" t="s">
        <v>651</v>
      </c>
      <c r="H4032" s="198">
        <v>3</v>
      </c>
      <c r="I4032" s="199"/>
      <c r="J4032" s="200">
        <f>ROUND(I4032*H4032,2)</f>
        <v>0</v>
      </c>
      <c r="K4032" s="196" t="s">
        <v>20</v>
      </c>
      <c r="L4032" s="55"/>
      <c r="M4032" s="201" t="s">
        <v>20</v>
      </c>
      <c r="N4032" s="202" t="s">
        <v>44</v>
      </c>
      <c r="O4032" s="36"/>
      <c r="P4032" s="203">
        <f>O4032*H4032</f>
        <v>0</v>
      </c>
      <c r="Q4032" s="203">
        <v>0</v>
      </c>
      <c r="R4032" s="203">
        <f>Q4032*H4032</f>
        <v>0</v>
      </c>
      <c r="S4032" s="203">
        <v>0</v>
      </c>
      <c r="T4032" s="204">
        <f>S4032*H4032</f>
        <v>0</v>
      </c>
      <c r="AR4032" s="18" t="s">
        <v>372</v>
      </c>
      <c r="AT4032" s="18" t="s">
        <v>240</v>
      </c>
      <c r="AU4032" s="18" t="s">
        <v>261</v>
      </c>
      <c r="AY4032" s="18" t="s">
        <v>238</v>
      </c>
      <c r="BE4032" s="205">
        <f>IF(N4032="základní",J4032,0)</f>
        <v>0</v>
      </c>
      <c r="BF4032" s="205">
        <f>IF(N4032="snížená",J4032,0)</f>
        <v>0</v>
      </c>
      <c r="BG4032" s="205">
        <f>IF(N4032="zákl. přenesená",J4032,0)</f>
        <v>0</v>
      </c>
      <c r="BH4032" s="205">
        <f>IF(N4032="sníž. přenesená",J4032,0)</f>
        <v>0</v>
      </c>
      <c r="BI4032" s="205">
        <f>IF(N4032="nulová",J4032,0)</f>
        <v>0</v>
      </c>
      <c r="BJ4032" s="18" t="s">
        <v>22</v>
      </c>
      <c r="BK4032" s="205">
        <f>ROUND(I4032*H4032,2)</f>
        <v>0</v>
      </c>
      <c r="BL4032" s="18" t="s">
        <v>372</v>
      </c>
      <c r="BM4032" s="18" t="s">
        <v>3692</v>
      </c>
    </row>
    <row r="4033" spans="2:65" s="12" customFormat="1" ht="27">
      <c r="B4033" s="206"/>
      <c r="C4033" s="207"/>
      <c r="D4033" s="208" t="s">
        <v>247</v>
      </c>
      <c r="E4033" s="209" t="s">
        <v>20</v>
      </c>
      <c r="F4033" s="210" t="s">
        <v>3684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2" customFormat="1" ht="13.5">
      <c r="B4034" s="206"/>
      <c r="C4034" s="207"/>
      <c r="D4034" s="208" t="s">
        <v>247</v>
      </c>
      <c r="E4034" s="209" t="s">
        <v>20</v>
      </c>
      <c r="F4034" s="210" t="s">
        <v>249</v>
      </c>
      <c r="G4034" s="207"/>
      <c r="H4034" s="211" t="s">
        <v>20</v>
      </c>
      <c r="I4034" s="212"/>
      <c r="J4034" s="207"/>
      <c r="K4034" s="207"/>
      <c r="L4034" s="213"/>
      <c r="M4034" s="214"/>
      <c r="N4034" s="215"/>
      <c r="O4034" s="215"/>
      <c r="P4034" s="215"/>
      <c r="Q4034" s="215"/>
      <c r="R4034" s="215"/>
      <c r="S4034" s="215"/>
      <c r="T4034" s="216"/>
      <c r="AT4034" s="217" t="s">
        <v>247</v>
      </c>
      <c r="AU4034" s="217" t="s">
        <v>261</v>
      </c>
      <c r="AV4034" s="12" t="s">
        <v>22</v>
      </c>
      <c r="AW4034" s="12" t="s">
        <v>37</v>
      </c>
      <c r="AX4034" s="12" t="s">
        <v>73</v>
      </c>
      <c r="AY4034" s="217" t="s">
        <v>238</v>
      </c>
    </row>
    <row r="4035" spans="2:65" s="12" customFormat="1" ht="13.5">
      <c r="B4035" s="206"/>
      <c r="C4035" s="207"/>
      <c r="D4035" s="208" t="s">
        <v>247</v>
      </c>
      <c r="E4035" s="209" t="s">
        <v>20</v>
      </c>
      <c r="F4035" s="210" t="s">
        <v>3553</v>
      </c>
      <c r="G4035" s="207"/>
      <c r="H4035" s="211" t="s">
        <v>20</v>
      </c>
      <c r="I4035" s="212"/>
      <c r="J4035" s="207"/>
      <c r="K4035" s="207"/>
      <c r="L4035" s="213"/>
      <c r="M4035" s="214"/>
      <c r="N4035" s="215"/>
      <c r="O4035" s="215"/>
      <c r="P4035" s="215"/>
      <c r="Q4035" s="215"/>
      <c r="R4035" s="215"/>
      <c r="S4035" s="215"/>
      <c r="T4035" s="216"/>
      <c r="AT4035" s="217" t="s">
        <v>247</v>
      </c>
      <c r="AU4035" s="217" t="s">
        <v>261</v>
      </c>
      <c r="AV4035" s="12" t="s">
        <v>22</v>
      </c>
      <c r="AW4035" s="12" t="s">
        <v>37</v>
      </c>
      <c r="AX4035" s="12" t="s">
        <v>73</v>
      </c>
      <c r="AY4035" s="217" t="s">
        <v>238</v>
      </c>
    </row>
    <row r="4036" spans="2:65" s="13" customFormat="1" ht="13.5">
      <c r="B4036" s="218"/>
      <c r="C4036" s="219"/>
      <c r="D4036" s="220" t="s">
        <v>247</v>
      </c>
      <c r="E4036" s="221" t="s">
        <v>20</v>
      </c>
      <c r="F4036" s="222" t="s">
        <v>3693</v>
      </c>
      <c r="G4036" s="219"/>
      <c r="H4036" s="223">
        <v>3</v>
      </c>
      <c r="I4036" s="224"/>
      <c r="J4036" s="219"/>
      <c r="K4036" s="219"/>
      <c r="L4036" s="225"/>
      <c r="M4036" s="226"/>
      <c r="N4036" s="227"/>
      <c r="O4036" s="227"/>
      <c r="P4036" s="227"/>
      <c r="Q4036" s="227"/>
      <c r="R4036" s="227"/>
      <c r="S4036" s="227"/>
      <c r="T4036" s="228"/>
      <c r="AT4036" s="229" t="s">
        <v>247</v>
      </c>
      <c r="AU4036" s="229" t="s">
        <v>261</v>
      </c>
      <c r="AV4036" s="13" t="s">
        <v>81</v>
      </c>
      <c r="AW4036" s="13" t="s">
        <v>37</v>
      </c>
      <c r="AX4036" s="13" t="s">
        <v>22</v>
      </c>
      <c r="AY4036" s="229" t="s">
        <v>238</v>
      </c>
    </row>
    <row r="4037" spans="2:65" s="1" customFormat="1" ht="31.5" customHeight="1">
      <c r="B4037" s="35"/>
      <c r="C4037" s="194" t="s">
        <v>3694</v>
      </c>
      <c r="D4037" s="194" t="s">
        <v>240</v>
      </c>
      <c r="E4037" s="195" t="s">
        <v>3695</v>
      </c>
      <c r="F4037" s="196" t="s">
        <v>3696</v>
      </c>
      <c r="G4037" s="197" t="s">
        <v>651</v>
      </c>
      <c r="H4037" s="198">
        <v>2</v>
      </c>
      <c r="I4037" s="199"/>
      <c r="J4037" s="200">
        <f>ROUND(I4037*H4037,2)</f>
        <v>0</v>
      </c>
      <c r="K4037" s="196" t="s">
        <v>20</v>
      </c>
      <c r="L4037" s="55"/>
      <c r="M4037" s="201" t="s">
        <v>20</v>
      </c>
      <c r="N4037" s="202" t="s">
        <v>44</v>
      </c>
      <c r="O4037" s="36"/>
      <c r="P4037" s="203">
        <f>O4037*H4037</f>
        <v>0</v>
      </c>
      <c r="Q4037" s="203">
        <v>0</v>
      </c>
      <c r="R4037" s="203">
        <f>Q4037*H4037</f>
        <v>0</v>
      </c>
      <c r="S4037" s="203">
        <v>0</v>
      </c>
      <c r="T4037" s="204">
        <f>S4037*H4037</f>
        <v>0</v>
      </c>
      <c r="AR4037" s="18" t="s">
        <v>372</v>
      </c>
      <c r="AT4037" s="18" t="s">
        <v>240</v>
      </c>
      <c r="AU4037" s="18" t="s">
        <v>261</v>
      </c>
      <c r="AY4037" s="18" t="s">
        <v>238</v>
      </c>
      <c r="BE4037" s="205">
        <f>IF(N4037="základní",J4037,0)</f>
        <v>0</v>
      </c>
      <c r="BF4037" s="205">
        <f>IF(N4037="snížená",J4037,0)</f>
        <v>0</v>
      </c>
      <c r="BG4037" s="205">
        <f>IF(N4037="zákl. přenesená",J4037,0)</f>
        <v>0</v>
      </c>
      <c r="BH4037" s="205">
        <f>IF(N4037="sníž. přenesená",J4037,0)</f>
        <v>0</v>
      </c>
      <c r="BI4037" s="205">
        <f>IF(N4037="nulová",J4037,0)</f>
        <v>0</v>
      </c>
      <c r="BJ4037" s="18" t="s">
        <v>22</v>
      </c>
      <c r="BK4037" s="205">
        <f>ROUND(I4037*H4037,2)</f>
        <v>0</v>
      </c>
      <c r="BL4037" s="18" t="s">
        <v>372</v>
      </c>
      <c r="BM4037" s="18" t="s">
        <v>3697</v>
      </c>
    </row>
    <row r="4038" spans="2:65" s="12" customFormat="1" ht="27">
      <c r="B4038" s="206"/>
      <c r="C4038" s="207"/>
      <c r="D4038" s="208" t="s">
        <v>247</v>
      </c>
      <c r="E4038" s="209" t="s">
        <v>20</v>
      </c>
      <c r="F4038" s="210" t="s">
        <v>3684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2" customFormat="1" ht="13.5">
      <c r="B4039" s="206"/>
      <c r="C4039" s="207"/>
      <c r="D4039" s="208" t="s">
        <v>247</v>
      </c>
      <c r="E4039" s="209" t="s">
        <v>20</v>
      </c>
      <c r="F4039" s="210" t="s">
        <v>249</v>
      </c>
      <c r="G4039" s="207"/>
      <c r="H4039" s="211" t="s">
        <v>20</v>
      </c>
      <c r="I4039" s="212"/>
      <c r="J4039" s="207"/>
      <c r="K4039" s="207"/>
      <c r="L4039" s="213"/>
      <c r="M4039" s="214"/>
      <c r="N4039" s="215"/>
      <c r="O4039" s="215"/>
      <c r="P4039" s="215"/>
      <c r="Q4039" s="215"/>
      <c r="R4039" s="215"/>
      <c r="S4039" s="215"/>
      <c r="T4039" s="216"/>
      <c r="AT4039" s="217" t="s">
        <v>247</v>
      </c>
      <c r="AU4039" s="217" t="s">
        <v>261</v>
      </c>
      <c r="AV4039" s="12" t="s">
        <v>22</v>
      </c>
      <c r="AW4039" s="12" t="s">
        <v>37</v>
      </c>
      <c r="AX4039" s="12" t="s">
        <v>73</v>
      </c>
      <c r="AY4039" s="217" t="s">
        <v>238</v>
      </c>
    </row>
    <row r="4040" spans="2:65" s="12" customFormat="1" ht="13.5">
      <c r="B4040" s="206"/>
      <c r="C4040" s="207"/>
      <c r="D4040" s="208" t="s">
        <v>247</v>
      </c>
      <c r="E4040" s="209" t="s">
        <v>20</v>
      </c>
      <c r="F4040" s="210" t="s">
        <v>3553</v>
      </c>
      <c r="G4040" s="207"/>
      <c r="H4040" s="211" t="s">
        <v>20</v>
      </c>
      <c r="I4040" s="212"/>
      <c r="J4040" s="207"/>
      <c r="K4040" s="207"/>
      <c r="L4040" s="213"/>
      <c r="M4040" s="214"/>
      <c r="N4040" s="215"/>
      <c r="O4040" s="215"/>
      <c r="P4040" s="215"/>
      <c r="Q4040" s="215"/>
      <c r="R4040" s="215"/>
      <c r="S4040" s="215"/>
      <c r="T4040" s="216"/>
      <c r="AT4040" s="217" t="s">
        <v>247</v>
      </c>
      <c r="AU4040" s="217" t="s">
        <v>261</v>
      </c>
      <c r="AV4040" s="12" t="s">
        <v>22</v>
      </c>
      <c r="AW4040" s="12" t="s">
        <v>37</v>
      </c>
      <c r="AX4040" s="12" t="s">
        <v>73</v>
      </c>
      <c r="AY4040" s="217" t="s">
        <v>238</v>
      </c>
    </row>
    <row r="4041" spans="2:65" s="13" customFormat="1" ht="13.5">
      <c r="B4041" s="218"/>
      <c r="C4041" s="219"/>
      <c r="D4041" s="220" t="s">
        <v>247</v>
      </c>
      <c r="E4041" s="221" t="s">
        <v>20</v>
      </c>
      <c r="F4041" s="222" t="s">
        <v>3626</v>
      </c>
      <c r="G4041" s="219"/>
      <c r="H4041" s="223">
        <v>2</v>
      </c>
      <c r="I4041" s="224"/>
      <c r="J4041" s="219"/>
      <c r="K4041" s="219"/>
      <c r="L4041" s="225"/>
      <c r="M4041" s="226"/>
      <c r="N4041" s="227"/>
      <c r="O4041" s="227"/>
      <c r="P4041" s="227"/>
      <c r="Q4041" s="227"/>
      <c r="R4041" s="227"/>
      <c r="S4041" s="227"/>
      <c r="T4041" s="228"/>
      <c r="AT4041" s="229" t="s">
        <v>247</v>
      </c>
      <c r="AU4041" s="229" t="s">
        <v>261</v>
      </c>
      <c r="AV4041" s="13" t="s">
        <v>81</v>
      </c>
      <c r="AW4041" s="13" t="s">
        <v>37</v>
      </c>
      <c r="AX4041" s="13" t="s">
        <v>22</v>
      </c>
      <c r="AY4041" s="229" t="s">
        <v>238</v>
      </c>
    </row>
    <row r="4042" spans="2:65" s="1" customFormat="1" ht="31.5" customHeight="1">
      <c r="B4042" s="35"/>
      <c r="C4042" s="194" t="s">
        <v>3698</v>
      </c>
      <c r="D4042" s="194" t="s">
        <v>240</v>
      </c>
      <c r="E4042" s="195" t="s">
        <v>3699</v>
      </c>
      <c r="F4042" s="196" t="s">
        <v>3700</v>
      </c>
      <c r="G4042" s="197" t="s">
        <v>651</v>
      </c>
      <c r="H4042" s="198">
        <v>4</v>
      </c>
      <c r="I4042" s="199"/>
      <c r="J4042" s="200">
        <f>ROUND(I4042*H4042,2)</f>
        <v>0</v>
      </c>
      <c r="K4042" s="196" t="s">
        <v>20</v>
      </c>
      <c r="L4042" s="55"/>
      <c r="M4042" s="201" t="s">
        <v>20</v>
      </c>
      <c r="N4042" s="202" t="s">
        <v>44</v>
      </c>
      <c r="O4042" s="36"/>
      <c r="P4042" s="203">
        <f>O4042*H4042</f>
        <v>0</v>
      </c>
      <c r="Q4042" s="203">
        <v>0</v>
      </c>
      <c r="R4042" s="203">
        <f>Q4042*H4042</f>
        <v>0</v>
      </c>
      <c r="S4042" s="203">
        <v>0</v>
      </c>
      <c r="T4042" s="204">
        <f>S4042*H4042</f>
        <v>0</v>
      </c>
      <c r="AR4042" s="18" t="s">
        <v>372</v>
      </c>
      <c r="AT4042" s="18" t="s">
        <v>240</v>
      </c>
      <c r="AU4042" s="18" t="s">
        <v>261</v>
      </c>
      <c r="AY4042" s="18" t="s">
        <v>238</v>
      </c>
      <c r="BE4042" s="205">
        <f>IF(N4042="základní",J4042,0)</f>
        <v>0</v>
      </c>
      <c r="BF4042" s="205">
        <f>IF(N4042="snížená",J4042,0)</f>
        <v>0</v>
      </c>
      <c r="BG4042" s="205">
        <f>IF(N4042="zákl. přenesená",J4042,0)</f>
        <v>0</v>
      </c>
      <c r="BH4042" s="205">
        <f>IF(N4042="sníž. přenesená",J4042,0)</f>
        <v>0</v>
      </c>
      <c r="BI4042" s="205">
        <f>IF(N4042="nulová",J4042,0)</f>
        <v>0</v>
      </c>
      <c r="BJ4042" s="18" t="s">
        <v>22</v>
      </c>
      <c r="BK4042" s="205">
        <f>ROUND(I4042*H4042,2)</f>
        <v>0</v>
      </c>
      <c r="BL4042" s="18" t="s">
        <v>372</v>
      </c>
      <c r="BM4042" s="18" t="s">
        <v>3701</v>
      </c>
    </row>
    <row r="4043" spans="2:65" s="12" customFormat="1" ht="27">
      <c r="B4043" s="206"/>
      <c r="C4043" s="207"/>
      <c r="D4043" s="208" t="s">
        <v>247</v>
      </c>
      <c r="E4043" s="209" t="s">
        <v>20</v>
      </c>
      <c r="F4043" s="210" t="s">
        <v>3684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2" customFormat="1" ht="13.5">
      <c r="B4044" s="206"/>
      <c r="C4044" s="207"/>
      <c r="D4044" s="208" t="s">
        <v>247</v>
      </c>
      <c r="E4044" s="209" t="s">
        <v>20</v>
      </c>
      <c r="F4044" s="210" t="s">
        <v>249</v>
      </c>
      <c r="G4044" s="207"/>
      <c r="H4044" s="211" t="s">
        <v>20</v>
      </c>
      <c r="I4044" s="212"/>
      <c r="J4044" s="207"/>
      <c r="K4044" s="207"/>
      <c r="L4044" s="213"/>
      <c r="M4044" s="214"/>
      <c r="N4044" s="215"/>
      <c r="O4044" s="215"/>
      <c r="P4044" s="215"/>
      <c r="Q4044" s="215"/>
      <c r="R4044" s="215"/>
      <c r="S4044" s="215"/>
      <c r="T4044" s="216"/>
      <c r="AT4044" s="217" t="s">
        <v>247</v>
      </c>
      <c r="AU4044" s="217" t="s">
        <v>261</v>
      </c>
      <c r="AV4044" s="12" t="s">
        <v>22</v>
      </c>
      <c r="AW4044" s="12" t="s">
        <v>37</v>
      </c>
      <c r="AX4044" s="12" t="s">
        <v>73</v>
      </c>
      <c r="AY4044" s="217" t="s">
        <v>238</v>
      </c>
    </row>
    <row r="4045" spans="2:65" s="12" customFormat="1" ht="13.5">
      <c r="B4045" s="206"/>
      <c r="C4045" s="207"/>
      <c r="D4045" s="208" t="s">
        <v>247</v>
      </c>
      <c r="E4045" s="209" t="s">
        <v>20</v>
      </c>
      <c r="F4045" s="210" t="s">
        <v>3553</v>
      </c>
      <c r="G4045" s="207"/>
      <c r="H4045" s="211" t="s">
        <v>20</v>
      </c>
      <c r="I4045" s="212"/>
      <c r="J4045" s="207"/>
      <c r="K4045" s="207"/>
      <c r="L4045" s="213"/>
      <c r="M4045" s="214"/>
      <c r="N4045" s="215"/>
      <c r="O4045" s="215"/>
      <c r="P4045" s="215"/>
      <c r="Q4045" s="215"/>
      <c r="R4045" s="215"/>
      <c r="S4045" s="215"/>
      <c r="T4045" s="216"/>
      <c r="AT4045" s="217" t="s">
        <v>247</v>
      </c>
      <c r="AU4045" s="217" t="s">
        <v>261</v>
      </c>
      <c r="AV4045" s="12" t="s">
        <v>22</v>
      </c>
      <c r="AW4045" s="12" t="s">
        <v>37</v>
      </c>
      <c r="AX4045" s="12" t="s">
        <v>73</v>
      </c>
      <c r="AY4045" s="217" t="s">
        <v>238</v>
      </c>
    </row>
    <row r="4046" spans="2:65" s="13" customFormat="1" ht="13.5">
      <c r="B4046" s="218"/>
      <c r="C4046" s="219"/>
      <c r="D4046" s="220" t="s">
        <v>247</v>
      </c>
      <c r="E4046" s="221" t="s">
        <v>20</v>
      </c>
      <c r="F4046" s="222" t="s">
        <v>3702</v>
      </c>
      <c r="G4046" s="219"/>
      <c r="H4046" s="223">
        <v>4</v>
      </c>
      <c r="I4046" s="224"/>
      <c r="J4046" s="219"/>
      <c r="K4046" s="219"/>
      <c r="L4046" s="225"/>
      <c r="M4046" s="226"/>
      <c r="N4046" s="227"/>
      <c r="O4046" s="227"/>
      <c r="P4046" s="227"/>
      <c r="Q4046" s="227"/>
      <c r="R4046" s="227"/>
      <c r="S4046" s="227"/>
      <c r="T4046" s="228"/>
      <c r="AT4046" s="229" t="s">
        <v>247</v>
      </c>
      <c r="AU4046" s="229" t="s">
        <v>261</v>
      </c>
      <c r="AV4046" s="13" t="s">
        <v>81</v>
      </c>
      <c r="AW4046" s="13" t="s">
        <v>37</v>
      </c>
      <c r="AX4046" s="13" t="s">
        <v>22</v>
      </c>
      <c r="AY4046" s="229" t="s">
        <v>238</v>
      </c>
    </row>
    <row r="4047" spans="2:65" s="1" customFormat="1" ht="31.5" customHeight="1">
      <c r="B4047" s="35"/>
      <c r="C4047" s="194" t="s">
        <v>3703</v>
      </c>
      <c r="D4047" s="194" t="s">
        <v>240</v>
      </c>
      <c r="E4047" s="195" t="s">
        <v>3704</v>
      </c>
      <c r="F4047" s="196" t="s">
        <v>3705</v>
      </c>
      <c r="G4047" s="197" t="s">
        <v>651</v>
      </c>
      <c r="H4047" s="198">
        <v>2</v>
      </c>
      <c r="I4047" s="199"/>
      <c r="J4047" s="200">
        <f>ROUND(I4047*H4047,2)</f>
        <v>0</v>
      </c>
      <c r="K4047" s="196" t="s">
        <v>20</v>
      </c>
      <c r="L4047" s="55"/>
      <c r="M4047" s="201" t="s">
        <v>20</v>
      </c>
      <c r="N4047" s="202" t="s">
        <v>44</v>
      </c>
      <c r="O4047" s="36"/>
      <c r="P4047" s="203">
        <f>O4047*H4047</f>
        <v>0</v>
      </c>
      <c r="Q4047" s="203">
        <v>0</v>
      </c>
      <c r="R4047" s="203">
        <f>Q4047*H4047</f>
        <v>0</v>
      </c>
      <c r="S4047" s="203">
        <v>0</v>
      </c>
      <c r="T4047" s="204">
        <f>S4047*H4047</f>
        <v>0</v>
      </c>
      <c r="AR4047" s="18" t="s">
        <v>372</v>
      </c>
      <c r="AT4047" s="18" t="s">
        <v>240</v>
      </c>
      <c r="AU4047" s="18" t="s">
        <v>261</v>
      </c>
      <c r="AY4047" s="18" t="s">
        <v>238</v>
      </c>
      <c r="BE4047" s="205">
        <f>IF(N4047="základní",J4047,0)</f>
        <v>0</v>
      </c>
      <c r="BF4047" s="205">
        <f>IF(N4047="snížená",J4047,0)</f>
        <v>0</v>
      </c>
      <c r="BG4047" s="205">
        <f>IF(N4047="zákl. přenesená",J4047,0)</f>
        <v>0</v>
      </c>
      <c r="BH4047" s="205">
        <f>IF(N4047="sníž. přenesená",J4047,0)</f>
        <v>0</v>
      </c>
      <c r="BI4047" s="205">
        <f>IF(N4047="nulová",J4047,0)</f>
        <v>0</v>
      </c>
      <c r="BJ4047" s="18" t="s">
        <v>22</v>
      </c>
      <c r="BK4047" s="205">
        <f>ROUND(I4047*H4047,2)</f>
        <v>0</v>
      </c>
      <c r="BL4047" s="18" t="s">
        <v>372</v>
      </c>
      <c r="BM4047" s="18" t="s">
        <v>3706</v>
      </c>
    </row>
    <row r="4048" spans="2:65" s="12" customFormat="1" ht="27">
      <c r="B4048" s="206"/>
      <c r="C4048" s="207"/>
      <c r="D4048" s="208" t="s">
        <v>247</v>
      </c>
      <c r="E4048" s="209" t="s">
        <v>20</v>
      </c>
      <c r="F4048" s="210" t="s">
        <v>3684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2" customFormat="1" ht="13.5">
      <c r="B4049" s="206"/>
      <c r="C4049" s="207"/>
      <c r="D4049" s="208" t="s">
        <v>247</v>
      </c>
      <c r="E4049" s="209" t="s">
        <v>20</v>
      </c>
      <c r="F4049" s="210" t="s">
        <v>249</v>
      </c>
      <c r="G4049" s="207"/>
      <c r="H4049" s="211" t="s">
        <v>20</v>
      </c>
      <c r="I4049" s="212"/>
      <c r="J4049" s="207"/>
      <c r="K4049" s="207"/>
      <c r="L4049" s="213"/>
      <c r="M4049" s="214"/>
      <c r="N4049" s="215"/>
      <c r="O4049" s="215"/>
      <c r="P4049" s="215"/>
      <c r="Q4049" s="215"/>
      <c r="R4049" s="215"/>
      <c r="S4049" s="215"/>
      <c r="T4049" s="216"/>
      <c r="AT4049" s="217" t="s">
        <v>247</v>
      </c>
      <c r="AU4049" s="217" t="s">
        <v>261</v>
      </c>
      <c r="AV4049" s="12" t="s">
        <v>22</v>
      </c>
      <c r="AW4049" s="12" t="s">
        <v>37</v>
      </c>
      <c r="AX4049" s="12" t="s">
        <v>73</v>
      </c>
      <c r="AY4049" s="217" t="s">
        <v>238</v>
      </c>
    </row>
    <row r="4050" spans="2:65" s="12" customFormat="1" ht="13.5">
      <c r="B4050" s="206"/>
      <c r="C4050" s="207"/>
      <c r="D4050" s="208" t="s">
        <v>247</v>
      </c>
      <c r="E4050" s="209" t="s">
        <v>20</v>
      </c>
      <c r="F4050" s="210" t="s">
        <v>3553</v>
      </c>
      <c r="G4050" s="207"/>
      <c r="H4050" s="211" t="s">
        <v>20</v>
      </c>
      <c r="I4050" s="212"/>
      <c r="J4050" s="207"/>
      <c r="K4050" s="207"/>
      <c r="L4050" s="213"/>
      <c r="M4050" s="214"/>
      <c r="N4050" s="215"/>
      <c r="O4050" s="215"/>
      <c r="P4050" s="215"/>
      <c r="Q4050" s="215"/>
      <c r="R4050" s="215"/>
      <c r="S4050" s="215"/>
      <c r="T4050" s="216"/>
      <c r="AT4050" s="217" t="s">
        <v>247</v>
      </c>
      <c r="AU4050" s="217" t="s">
        <v>261</v>
      </c>
      <c r="AV4050" s="12" t="s">
        <v>22</v>
      </c>
      <c r="AW4050" s="12" t="s">
        <v>37</v>
      </c>
      <c r="AX4050" s="12" t="s">
        <v>73</v>
      </c>
      <c r="AY4050" s="217" t="s">
        <v>238</v>
      </c>
    </row>
    <row r="4051" spans="2:65" s="13" customFormat="1" ht="13.5">
      <c r="B4051" s="218"/>
      <c r="C4051" s="219"/>
      <c r="D4051" s="220" t="s">
        <v>247</v>
      </c>
      <c r="E4051" s="221" t="s">
        <v>20</v>
      </c>
      <c r="F4051" s="222" t="s">
        <v>3631</v>
      </c>
      <c r="G4051" s="219"/>
      <c r="H4051" s="223">
        <v>2</v>
      </c>
      <c r="I4051" s="224"/>
      <c r="J4051" s="219"/>
      <c r="K4051" s="219"/>
      <c r="L4051" s="225"/>
      <c r="M4051" s="226"/>
      <c r="N4051" s="227"/>
      <c r="O4051" s="227"/>
      <c r="P4051" s="227"/>
      <c r="Q4051" s="227"/>
      <c r="R4051" s="227"/>
      <c r="S4051" s="227"/>
      <c r="T4051" s="228"/>
      <c r="AT4051" s="229" t="s">
        <v>247</v>
      </c>
      <c r="AU4051" s="229" t="s">
        <v>261</v>
      </c>
      <c r="AV4051" s="13" t="s">
        <v>81</v>
      </c>
      <c r="AW4051" s="13" t="s">
        <v>37</v>
      </c>
      <c r="AX4051" s="13" t="s">
        <v>22</v>
      </c>
      <c r="AY4051" s="229" t="s">
        <v>238</v>
      </c>
    </row>
    <row r="4052" spans="2:65" s="1" customFormat="1" ht="31.5" customHeight="1">
      <c r="B4052" s="35"/>
      <c r="C4052" s="194" t="s">
        <v>3707</v>
      </c>
      <c r="D4052" s="194" t="s">
        <v>240</v>
      </c>
      <c r="E4052" s="195" t="s">
        <v>3708</v>
      </c>
      <c r="F4052" s="196" t="s">
        <v>3709</v>
      </c>
      <c r="G4052" s="197" t="s">
        <v>651</v>
      </c>
      <c r="H4052" s="198">
        <v>1</v>
      </c>
      <c r="I4052" s="199"/>
      <c r="J4052" s="200">
        <f>ROUND(I4052*H4052,2)</f>
        <v>0</v>
      </c>
      <c r="K4052" s="196" t="s">
        <v>20</v>
      </c>
      <c r="L4052" s="55"/>
      <c r="M4052" s="201" t="s">
        <v>20</v>
      </c>
      <c r="N4052" s="202" t="s">
        <v>44</v>
      </c>
      <c r="O4052" s="36"/>
      <c r="P4052" s="203">
        <f>O4052*H4052</f>
        <v>0</v>
      </c>
      <c r="Q4052" s="203">
        <v>0</v>
      </c>
      <c r="R4052" s="203">
        <f>Q4052*H4052</f>
        <v>0</v>
      </c>
      <c r="S4052" s="203">
        <v>0</v>
      </c>
      <c r="T4052" s="204">
        <f>S4052*H4052</f>
        <v>0</v>
      </c>
      <c r="AR4052" s="18" t="s">
        <v>372</v>
      </c>
      <c r="AT4052" s="18" t="s">
        <v>240</v>
      </c>
      <c r="AU4052" s="18" t="s">
        <v>261</v>
      </c>
      <c r="AY4052" s="18" t="s">
        <v>238</v>
      </c>
      <c r="BE4052" s="205">
        <f>IF(N4052="základní",J4052,0)</f>
        <v>0</v>
      </c>
      <c r="BF4052" s="205">
        <f>IF(N4052="snížená",J4052,0)</f>
        <v>0</v>
      </c>
      <c r="BG4052" s="205">
        <f>IF(N4052="zákl. přenesená",J4052,0)</f>
        <v>0</v>
      </c>
      <c r="BH4052" s="205">
        <f>IF(N4052="sníž. přenesená",J4052,0)</f>
        <v>0</v>
      </c>
      <c r="BI4052" s="205">
        <f>IF(N4052="nulová",J4052,0)</f>
        <v>0</v>
      </c>
      <c r="BJ4052" s="18" t="s">
        <v>22</v>
      </c>
      <c r="BK4052" s="205">
        <f>ROUND(I4052*H4052,2)</f>
        <v>0</v>
      </c>
      <c r="BL4052" s="18" t="s">
        <v>372</v>
      </c>
      <c r="BM4052" s="18" t="s">
        <v>3710</v>
      </c>
    </row>
    <row r="4053" spans="2:65" s="12" customFormat="1" ht="27">
      <c r="B4053" s="206"/>
      <c r="C4053" s="207"/>
      <c r="D4053" s="208" t="s">
        <v>247</v>
      </c>
      <c r="E4053" s="209" t="s">
        <v>20</v>
      </c>
      <c r="F4053" s="210" t="s">
        <v>3684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2" customFormat="1" ht="13.5">
      <c r="B4054" s="206"/>
      <c r="C4054" s="207"/>
      <c r="D4054" s="208" t="s">
        <v>247</v>
      </c>
      <c r="E4054" s="209" t="s">
        <v>20</v>
      </c>
      <c r="F4054" s="210" t="s">
        <v>249</v>
      </c>
      <c r="G4054" s="207"/>
      <c r="H4054" s="211" t="s">
        <v>20</v>
      </c>
      <c r="I4054" s="212"/>
      <c r="J4054" s="207"/>
      <c r="K4054" s="207"/>
      <c r="L4054" s="213"/>
      <c r="M4054" s="214"/>
      <c r="N4054" s="215"/>
      <c r="O4054" s="215"/>
      <c r="P4054" s="215"/>
      <c r="Q4054" s="215"/>
      <c r="R4054" s="215"/>
      <c r="S4054" s="215"/>
      <c r="T4054" s="216"/>
      <c r="AT4054" s="217" t="s">
        <v>247</v>
      </c>
      <c r="AU4054" s="217" t="s">
        <v>261</v>
      </c>
      <c r="AV4054" s="12" t="s">
        <v>22</v>
      </c>
      <c r="AW4054" s="12" t="s">
        <v>37</v>
      </c>
      <c r="AX4054" s="12" t="s">
        <v>73</v>
      </c>
      <c r="AY4054" s="217" t="s">
        <v>238</v>
      </c>
    </row>
    <row r="4055" spans="2:65" s="12" customFormat="1" ht="13.5">
      <c r="B4055" s="206"/>
      <c r="C4055" s="207"/>
      <c r="D4055" s="208" t="s">
        <v>247</v>
      </c>
      <c r="E4055" s="209" t="s">
        <v>20</v>
      </c>
      <c r="F4055" s="210" t="s">
        <v>3553</v>
      </c>
      <c r="G4055" s="207"/>
      <c r="H4055" s="211" t="s">
        <v>20</v>
      </c>
      <c r="I4055" s="212"/>
      <c r="J4055" s="207"/>
      <c r="K4055" s="207"/>
      <c r="L4055" s="213"/>
      <c r="M4055" s="214"/>
      <c r="N4055" s="215"/>
      <c r="O4055" s="215"/>
      <c r="P4055" s="215"/>
      <c r="Q4055" s="215"/>
      <c r="R4055" s="215"/>
      <c r="S4055" s="215"/>
      <c r="T4055" s="216"/>
      <c r="AT4055" s="217" t="s">
        <v>247</v>
      </c>
      <c r="AU4055" s="217" t="s">
        <v>261</v>
      </c>
      <c r="AV4055" s="12" t="s">
        <v>22</v>
      </c>
      <c r="AW4055" s="12" t="s">
        <v>37</v>
      </c>
      <c r="AX4055" s="12" t="s">
        <v>73</v>
      </c>
      <c r="AY4055" s="217" t="s">
        <v>238</v>
      </c>
    </row>
    <row r="4056" spans="2:65" s="13" customFormat="1" ht="13.5">
      <c r="B4056" s="218"/>
      <c r="C4056" s="219"/>
      <c r="D4056" s="220" t="s">
        <v>247</v>
      </c>
      <c r="E4056" s="221" t="s">
        <v>20</v>
      </c>
      <c r="F4056" s="222" t="s">
        <v>3661</v>
      </c>
      <c r="G4056" s="219"/>
      <c r="H4056" s="223">
        <v>1</v>
      </c>
      <c r="I4056" s="224"/>
      <c r="J4056" s="219"/>
      <c r="K4056" s="219"/>
      <c r="L4056" s="225"/>
      <c r="M4056" s="226"/>
      <c r="N4056" s="227"/>
      <c r="O4056" s="227"/>
      <c r="P4056" s="227"/>
      <c r="Q4056" s="227"/>
      <c r="R4056" s="227"/>
      <c r="S4056" s="227"/>
      <c r="T4056" s="228"/>
      <c r="AT4056" s="229" t="s">
        <v>247</v>
      </c>
      <c r="AU4056" s="229" t="s">
        <v>261</v>
      </c>
      <c r="AV4056" s="13" t="s">
        <v>81</v>
      </c>
      <c r="AW4056" s="13" t="s">
        <v>37</v>
      </c>
      <c r="AX4056" s="13" t="s">
        <v>22</v>
      </c>
      <c r="AY4056" s="229" t="s">
        <v>238</v>
      </c>
    </row>
    <row r="4057" spans="2:65" s="1" customFormat="1" ht="31.5" customHeight="1">
      <c r="B4057" s="35"/>
      <c r="C4057" s="194" t="s">
        <v>3711</v>
      </c>
      <c r="D4057" s="194" t="s">
        <v>240</v>
      </c>
      <c r="E4057" s="195" t="s">
        <v>3712</v>
      </c>
      <c r="F4057" s="196" t="s">
        <v>3713</v>
      </c>
      <c r="G4057" s="197" t="s">
        <v>651</v>
      </c>
      <c r="H4057" s="198">
        <v>4</v>
      </c>
      <c r="I4057" s="199"/>
      <c r="J4057" s="200">
        <f>ROUND(I4057*H4057,2)</f>
        <v>0</v>
      </c>
      <c r="K4057" s="196" t="s">
        <v>20</v>
      </c>
      <c r="L4057" s="55"/>
      <c r="M4057" s="201" t="s">
        <v>20</v>
      </c>
      <c r="N4057" s="202" t="s">
        <v>44</v>
      </c>
      <c r="O4057" s="36"/>
      <c r="P4057" s="203">
        <f>O4057*H4057</f>
        <v>0</v>
      </c>
      <c r="Q4057" s="203">
        <v>0</v>
      </c>
      <c r="R4057" s="203">
        <f>Q4057*H4057</f>
        <v>0</v>
      </c>
      <c r="S4057" s="203">
        <v>0</v>
      </c>
      <c r="T4057" s="204">
        <f>S4057*H4057</f>
        <v>0</v>
      </c>
      <c r="AR4057" s="18" t="s">
        <v>372</v>
      </c>
      <c r="AT4057" s="18" t="s">
        <v>240</v>
      </c>
      <c r="AU4057" s="18" t="s">
        <v>261</v>
      </c>
      <c r="AY4057" s="18" t="s">
        <v>238</v>
      </c>
      <c r="BE4057" s="205">
        <f>IF(N4057="základní",J4057,0)</f>
        <v>0</v>
      </c>
      <c r="BF4057" s="205">
        <f>IF(N4057="snížená",J4057,0)</f>
        <v>0</v>
      </c>
      <c r="BG4057" s="205">
        <f>IF(N4057="zákl. přenesená",J4057,0)</f>
        <v>0</v>
      </c>
      <c r="BH4057" s="205">
        <f>IF(N4057="sníž. přenesená",J4057,0)</f>
        <v>0</v>
      </c>
      <c r="BI4057" s="205">
        <f>IF(N4057="nulová",J4057,0)</f>
        <v>0</v>
      </c>
      <c r="BJ4057" s="18" t="s">
        <v>22</v>
      </c>
      <c r="BK4057" s="205">
        <f>ROUND(I4057*H4057,2)</f>
        <v>0</v>
      </c>
      <c r="BL4057" s="18" t="s">
        <v>372</v>
      </c>
      <c r="BM4057" s="18" t="s">
        <v>3714</v>
      </c>
    </row>
    <row r="4058" spans="2:65" s="12" customFormat="1" ht="27">
      <c r="B4058" s="206"/>
      <c r="C4058" s="207"/>
      <c r="D4058" s="208" t="s">
        <v>247</v>
      </c>
      <c r="E4058" s="209" t="s">
        <v>20</v>
      </c>
      <c r="F4058" s="210" t="s">
        <v>3715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2" customFormat="1" ht="13.5">
      <c r="B4059" s="206"/>
      <c r="C4059" s="207"/>
      <c r="D4059" s="208" t="s">
        <v>247</v>
      </c>
      <c r="E4059" s="209" t="s">
        <v>20</v>
      </c>
      <c r="F4059" s="210" t="s">
        <v>249</v>
      </c>
      <c r="G4059" s="207"/>
      <c r="H4059" s="211" t="s">
        <v>20</v>
      </c>
      <c r="I4059" s="212"/>
      <c r="J4059" s="207"/>
      <c r="K4059" s="207"/>
      <c r="L4059" s="213"/>
      <c r="M4059" s="214"/>
      <c r="N4059" s="215"/>
      <c r="O4059" s="215"/>
      <c r="P4059" s="215"/>
      <c r="Q4059" s="215"/>
      <c r="R4059" s="215"/>
      <c r="S4059" s="215"/>
      <c r="T4059" s="216"/>
      <c r="AT4059" s="217" t="s">
        <v>247</v>
      </c>
      <c r="AU4059" s="217" t="s">
        <v>261</v>
      </c>
      <c r="AV4059" s="12" t="s">
        <v>22</v>
      </c>
      <c r="AW4059" s="12" t="s">
        <v>37</v>
      </c>
      <c r="AX4059" s="12" t="s">
        <v>73</v>
      </c>
      <c r="AY4059" s="217" t="s">
        <v>238</v>
      </c>
    </row>
    <row r="4060" spans="2:65" s="12" customFormat="1" ht="13.5">
      <c r="B4060" s="206"/>
      <c r="C4060" s="207"/>
      <c r="D4060" s="208" t="s">
        <v>247</v>
      </c>
      <c r="E4060" s="209" t="s">
        <v>20</v>
      </c>
      <c r="F4060" s="210" t="s">
        <v>3553</v>
      </c>
      <c r="G4060" s="207"/>
      <c r="H4060" s="211" t="s">
        <v>20</v>
      </c>
      <c r="I4060" s="212"/>
      <c r="J4060" s="207"/>
      <c r="K4060" s="207"/>
      <c r="L4060" s="213"/>
      <c r="M4060" s="214"/>
      <c r="N4060" s="215"/>
      <c r="O4060" s="215"/>
      <c r="P4060" s="215"/>
      <c r="Q4060" s="215"/>
      <c r="R4060" s="215"/>
      <c r="S4060" s="215"/>
      <c r="T4060" s="216"/>
      <c r="AT4060" s="217" t="s">
        <v>247</v>
      </c>
      <c r="AU4060" s="217" t="s">
        <v>261</v>
      </c>
      <c r="AV4060" s="12" t="s">
        <v>22</v>
      </c>
      <c r="AW4060" s="12" t="s">
        <v>37</v>
      </c>
      <c r="AX4060" s="12" t="s">
        <v>73</v>
      </c>
      <c r="AY4060" s="217" t="s">
        <v>238</v>
      </c>
    </row>
    <row r="4061" spans="2:65" s="13" customFormat="1" ht="13.5">
      <c r="B4061" s="218"/>
      <c r="C4061" s="219"/>
      <c r="D4061" s="220" t="s">
        <v>247</v>
      </c>
      <c r="E4061" s="221" t="s">
        <v>20</v>
      </c>
      <c r="F4061" s="222" t="s">
        <v>3702</v>
      </c>
      <c r="G4061" s="219"/>
      <c r="H4061" s="223">
        <v>4</v>
      </c>
      <c r="I4061" s="224"/>
      <c r="J4061" s="219"/>
      <c r="K4061" s="219"/>
      <c r="L4061" s="225"/>
      <c r="M4061" s="226"/>
      <c r="N4061" s="227"/>
      <c r="O4061" s="227"/>
      <c r="P4061" s="227"/>
      <c r="Q4061" s="227"/>
      <c r="R4061" s="227"/>
      <c r="S4061" s="227"/>
      <c r="T4061" s="228"/>
      <c r="AT4061" s="229" t="s">
        <v>247</v>
      </c>
      <c r="AU4061" s="229" t="s">
        <v>261</v>
      </c>
      <c r="AV4061" s="13" t="s">
        <v>81</v>
      </c>
      <c r="AW4061" s="13" t="s">
        <v>37</v>
      </c>
      <c r="AX4061" s="13" t="s">
        <v>22</v>
      </c>
      <c r="AY4061" s="229" t="s">
        <v>238</v>
      </c>
    </row>
    <row r="4062" spans="2:65" s="1" customFormat="1" ht="31.5" customHeight="1">
      <c r="B4062" s="35"/>
      <c r="C4062" s="194" t="s">
        <v>3716</v>
      </c>
      <c r="D4062" s="194" t="s">
        <v>240</v>
      </c>
      <c r="E4062" s="195" t="s">
        <v>3717</v>
      </c>
      <c r="F4062" s="196" t="s">
        <v>3718</v>
      </c>
      <c r="G4062" s="197" t="s">
        <v>651</v>
      </c>
      <c r="H4062" s="198">
        <v>1</v>
      </c>
      <c r="I4062" s="199"/>
      <c r="J4062" s="200">
        <f>ROUND(I4062*H4062,2)</f>
        <v>0</v>
      </c>
      <c r="K4062" s="196" t="s">
        <v>20</v>
      </c>
      <c r="L4062" s="55"/>
      <c r="M4062" s="201" t="s">
        <v>20</v>
      </c>
      <c r="N4062" s="202" t="s">
        <v>44</v>
      </c>
      <c r="O4062" s="36"/>
      <c r="P4062" s="203">
        <f>O4062*H4062</f>
        <v>0</v>
      </c>
      <c r="Q4062" s="203">
        <v>0</v>
      </c>
      <c r="R4062" s="203">
        <f>Q4062*H4062</f>
        <v>0</v>
      </c>
      <c r="S4062" s="203">
        <v>0</v>
      </c>
      <c r="T4062" s="204">
        <f>S4062*H4062</f>
        <v>0</v>
      </c>
      <c r="AR4062" s="18" t="s">
        <v>372</v>
      </c>
      <c r="AT4062" s="18" t="s">
        <v>240</v>
      </c>
      <c r="AU4062" s="18" t="s">
        <v>261</v>
      </c>
      <c r="AY4062" s="18" t="s">
        <v>238</v>
      </c>
      <c r="BE4062" s="205">
        <f>IF(N4062="základní",J4062,0)</f>
        <v>0</v>
      </c>
      <c r="BF4062" s="205">
        <f>IF(N4062="snížená",J4062,0)</f>
        <v>0</v>
      </c>
      <c r="BG4062" s="205">
        <f>IF(N4062="zákl. přenesená",J4062,0)</f>
        <v>0</v>
      </c>
      <c r="BH4062" s="205">
        <f>IF(N4062="sníž. přenesená",J4062,0)</f>
        <v>0</v>
      </c>
      <c r="BI4062" s="205">
        <f>IF(N4062="nulová",J4062,0)</f>
        <v>0</v>
      </c>
      <c r="BJ4062" s="18" t="s">
        <v>22</v>
      </c>
      <c r="BK4062" s="205">
        <f>ROUND(I4062*H4062,2)</f>
        <v>0</v>
      </c>
      <c r="BL4062" s="18" t="s">
        <v>372</v>
      </c>
      <c r="BM4062" s="18" t="s">
        <v>3719</v>
      </c>
    </row>
    <row r="4063" spans="2:65" s="12" customFormat="1" ht="27">
      <c r="B4063" s="206"/>
      <c r="C4063" s="207"/>
      <c r="D4063" s="208" t="s">
        <v>247</v>
      </c>
      <c r="E4063" s="209" t="s">
        <v>20</v>
      </c>
      <c r="F4063" s="210" t="s">
        <v>3715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2" customFormat="1" ht="13.5">
      <c r="B4064" s="206"/>
      <c r="C4064" s="207"/>
      <c r="D4064" s="208" t="s">
        <v>247</v>
      </c>
      <c r="E4064" s="209" t="s">
        <v>20</v>
      </c>
      <c r="F4064" s="210" t="s">
        <v>249</v>
      </c>
      <c r="G4064" s="207"/>
      <c r="H4064" s="211" t="s">
        <v>20</v>
      </c>
      <c r="I4064" s="212"/>
      <c r="J4064" s="207"/>
      <c r="K4064" s="207"/>
      <c r="L4064" s="213"/>
      <c r="M4064" s="214"/>
      <c r="N4064" s="215"/>
      <c r="O4064" s="215"/>
      <c r="P4064" s="215"/>
      <c r="Q4064" s="215"/>
      <c r="R4064" s="215"/>
      <c r="S4064" s="215"/>
      <c r="T4064" s="216"/>
      <c r="AT4064" s="217" t="s">
        <v>247</v>
      </c>
      <c r="AU4064" s="217" t="s">
        <v>261</v>
      </c>
      <c r="AV4064" s="12" t="s">
        <v>22</v>
      </c>
      <c r="AW4064" s="12" t="s">
        <v>37</v>
      </c>
      <c r="AX4064" s="12" t="s">
        <v>73</v>
      </c>
      <c r="AY4064" s="217" t="s">
        <v>238</v>
      </c>
    </row>
    <row r="4065" spans="2:65" s="12" customFormat="1" ht="13.5">
      <c r="B4065" s="206"/>
      <c r="C4065" s="207"/>
      <c r="D4065" s="208" t="s">
        <v>247</v>
      </c>
      <c r="E4065" s="209" t="s">
        <v>20</v>
      </c>
      <c r="F4065" s="210" t="s">
        <v>3553</v>
      </c>
      <c r="G4065" s="207"/>
      <c r="H4065" s="211" t="s">
        <v>20</v>
      </c>
      <c r="I4065" s="212"/>
      <c r="J4065" s="207"/>
      <c r="K4065" s="207"/>
      <c r="L4065" s="213"/>
      <c r="M4065" s="214"/>
      <c r="N4065" s="215"/>
      <c r="O4065" s="215"/>
      <c r="P4065" s="215"/>
      <c r="Q4065" s="215"/>
      <c r="R4065" s="215"/>
      <c r="S4065" s="215"/>
      <c r="T4065" s="216"/>
      <c r="AT4065" s="217" t="s">
        <v>247</v>
      </c>
      <c r="AU4065" s="217" t="s">
        <v>261</v>
      </c>
      <c r="AV4065" s="12" t="s">
        <v>22</v>
      </c>
      <c r="AW4065" s="12" t="s">
        <v>37</v>
      </c>
      <c r="AX4065" s="12" t="s">
        <v>73</v>
      </c>
      <c r="AY4065" s="217" t="s">
        <v>238</v>
      </c>
    </row>
    <row r="4066" spans="2:65" s="13" customFormat="1" ht="13.5">
      <c r="B4066" s="218"/>
      <c r="C4066" s="219"/>
      <c r="D4066" s="208" t="s">
        <v>247</v>
      </c>
      <c r="E4066" s="230" t="s">
        <v>20</v>
      </c>
      <c r="F4066" s="231" t="s">
        <v>3602</v>
      </c>
      <c r="G4066" s="219"/>
      <c r="H4066" s="232">
        <v>1</v>
      </c>
      <c r="I4066" s="224"/>
      <c r="J4066" s="219"/>
      <c r="K4066" s="219"/>
      <c r="L4066" s="225"/>
      <c r="M4066" s="226"/>
      <c r="N4066" s="227"/>
      <c r="O4066" s="227"/>
      <c r="P4066" s="227"/>
      <c r="Q4066" s="227"/>
      <c r="R4066" s="227"/>
      <c r="S4066" s="227"/>
      <c r="T4066" s="228"/>
      <c r="AT4066" s="229" t="s">
        <v>247</v>
      </c>
      <c r="AU4066" s="229" t="s">
        <v>261</v>
      </c>
      <c r="AV4066" s="13" t="s">
        <v>81</v>
      </c>
      <c r="AW4066" s="13" t="s">
        <v>37</v>
      </c>
      <c r="AX4066" s="13" t="s">
        <v>22</v>
      </c>
      <c r="AY4066" s="229" t="s">
        <v>238</v>
      </c>
    </row>
    <row r="4067" spans="2:65" s="11" customFormat="1" ht="22.35" customHeight="1">
      <c r="B4067" s="177"/>
      <c r="C4067" s="178"/>
      <c r="D4067" s="191" t="s">
        <v>72</v>
      </c>
      <c r="E4067" s="192" t="s">
        <v>3720</v>
      </c>
      <c r="F4067" s="192" t="s">
        <v>3721</v>
      </c>
      <c r="G4067" s="178"/>
      <c r="H4067" s="178"/>
      <c r="I4067" s="181"/>
      <c r="J4067" s="193">
        <f>BK4067</f>
        <v>0</v>
      </c>
      <c r="K4067" s="178"/>
      <c r="L4067" s="183"/>
      <c r="M4067" s="184"/>
      <c r="N4067" s="185"/>
      <c r="O4067" s="185"/>
      <c r="P4067" s="186">
        <f>SUM(P4068:P4112)</f>
        <v>0</v>
      </c>
      <c r="Q4067" s="185"/>
      <c r="R4067" s="186">
        <f>SUM(R4068:R4112)</f>
        <v>0</v>
      </c>
      <c r="S4067" s="185"/>
      <c r="T4067" s="187">
        <f>SUM(T4068:T4112)</f>
        <v>0</v>
      </c>
      <c r="AR4067" s="188" t="s">
        <v>81</v>
      </c>
      <c r="AT4067" s="189" t="s">
        <v>72</v>
      </c>
      <c r="AU4067" s="189" t="s">
        <v>81</v>
      </c>
      <c r="AY4067" s="188" t="s">
        <v>238</v>
      </c>
      <c r="BK4067" s="190">
        <f>SUM(BK4068:BK4112)</f>
        <v>0</v>
      </c>
    </row>
    <row r="4068" spans="2:65" s="1" customFormat="1" ht="22.5" customHeight="1">
      <c r="B4068" s="35"/>
      <c r="C4068" s="194" t="s">
        <v>3722</v>
      </c>
      <c r="D4068" s="194" t="s">
        <v>240</v>
      </c>
      <c r="E4068" s="195" t="s">
        <v>3723</v>
      </c>
      <c r="F4068" s="196" t="s">
        <v>3724</v>
      </c>
      <c r="G4068" s="197" t="s">
        <v>651</v>
      </c>
      <c r="H4068" s="198">
        <v>1</v>
      </c>
      <c r="I4068" s="199"/>
      <c r="J4068" s="200">
        <f>ROUND(I4068*H4068,2)</f>
        <v>0</v>
      </c>
      <c r="K4068" s="196" t="s">
        <v>20</v>
      </c>
      <c r="L4068" s="55"/>
      <c r="M4068" s="201" t="s">
        <v>20</v>
      </c>
      <c r="N4068" s="202" t="s">
        <v>44</v>
      </c>
      <c r="O4068" s="36"/>
      <c r="P4068" s="203">
        <f>O4068*H4068</f>
        <v>0</v>
      </c>
      <c r="Q4068" s="203">
        <v>0</v>
      </c>
      <c r="R4068" s="203">
        <f>Q4068*H4068</f>
        <v>0</v>
      </c>
      <c r="S4068" s="203">
        <v>0</v>
      </c>
      <c r="T4068" s="204">
        <f>S4068*H4068</f>
        <v>0</v>
      </c>
      <c r="AR4068" s="18" t="s">
        <v>372</v>
      </c>
      <c r="AT4068" s="18" t="s">
        <v>240</v>
      </c>
      <c r="AU4068" s="18" t="s">
        <v>261</v>
      </c>
      <c r="AY4068" s="18" t="s">
        <v>238</v>
      </c>
      <c r="BE4068" s="205">
        <f>IF(N4068="základní",J4068,0)</f>
        <v>0</v>
      </c>
      <c r="BF4068" s="205">
        <f>IF(N4068="snížená",J4068,0)</f>
        <v>0</v>
      </c>
      <c r="BG4068" s="205">
        <f>IF(N4068="zákl. přenesená",J4068,0)</f>
        <v>0</v>
      </c>
      <c r="BH4068" s="205">
        <f>IF(N4068="sníž. přenesená",J4068,0)</f>
        <v>0</v>
      </c>
      <c r="BI4068" s="205">
        <f>IF(N4068="nulová",J4068,0)</f>
        <v>0</v>
      </c>
      <c r="BJ4068" s="18" t="s">
        <v>22</v>
      </c>
      <c r="BK4068" s="205">
        <f>ROUND(I4068*H4068,2)</f>
        <v>0</v>
      </c>
      <c r="BL4068" s="18" t="s">
        <v>372</v>
      </c>
      <c r="BM4068" s="18" t="s">
        <v>3725</v>
      </c>
    </row>
    <row r="4069" spans="2:65" s="12" customFormat="1" ht="27">
      <c r="B4069" s="206"/>
      <c r="C4069" s="207"/>
      <c r="D4069" s="208" t="s">
        <v>247</v>
      </c>
      <c r="E4069" s="209" t="s">
        <v>20</v>
      </c>
      <c r="F4069" s="210" t="s">
        <v>3726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2" customFormat="1" ht="13.5">
      <c r="B4070" s="206"/>
      <c r="C4070" s="207"/>
      <c r="D4070" s="208" t="s">
        <v>247</v>
      </c>
      <c r="E4070" s="209" t="s">
        <v>20</v>
      </c>
      <c r="F4070" s="210" t="s">
        <v>249</v>
      </c>
      <c r="G4070" s="207"/>
      <c r="H4070" s="211" t="s">
        <v>20</v>
      </c>
      <c r="I4070" s="212"/>
      <c r="J4070" s="207"/>
      <c r="K4070" s="207"/>
      <c r="L4070" s="213"/>
      <c r="M4070" s="214"/>
      <c r="N4070" s="215"/>
      <c r="O4070" s="215"/>
      <c r="P4070" s="215"/>
      <c r="Q4070" s="215"/>
      <c r="R4070" s="215"/>
      <c r="S4070" s="215"/>
      <c r="T4070" s="216"/>
      <c r="AT4070" s="217" t="s">
        <v>247</v>
      </c>
      <c r="AU4070" s="217" t="s">
        <v>261</v>
      </c>
      <c r="AV4070" s="12" t="s">
        <v>22</v>
      </c>
      <c r="AW4070" s="12" t="s">
        <v>37</v>
      </c>
      <c r="AX4070" s="12" t="s">
        <v>73</v>
      </c>
      <c r="AY4070" s="217" t="s">
        <v>238</v>
      </c>
    </row>
    <row r="4071" spans="2:65" s="12" customFormat="1" ht="13.5">
      <c r="B4071" s="206"/>
      <c r="C4071" s="207"/>
      <c r="D4071" s="208" t="s">
        <v>247</v>
      </c>
      <c r="E4071" s="209" t="s">
        <v>20</v>
      </c>
      <c r="F4071" s="210" t="s">
        <v>3553</v>
      </c>
      <c r="G4071" s="207"/>
      <c r="H4071" s="211" t="s">
        <v>20</v>
      </c>
      <c r="I4071" s="212"/>
      <c r="J4071" s="207"/>
      <c r="K4071" s="207"/>
      <c r="L4071" s="213"/>
      <c r="M4071" s="214"/>
      <c r="N4071" s="215"/>
      <c r="O4071" s="215"/>
      <c r="P4071" s="215"/>
      <c r="Q4071" s="215"/>
      <c r="R4071" s="215"/>
      <c r="S4071" s="215"/>
      <c r="T4071" s="216"/>
      <c r="AT4071" s="217" t="s">
        <v>247</v>
      </c>
      <c r="AU4071" s="217" t="s">
        <v>261</v>
      </c>
      <c r="AV4071" s="12" t="s">
        <v>22</v>
      </c>
      <c r="AW4071" s="12" t="s">
        <v>37</v>
      </c>
      <c r="AX4071" s="12" t="s">
        <v>73</v>
      </c>
      <c r="AY4071" s="217" t="s">
        <v>238</v>
      </c>
    </row>
    <row r="4072" spans="2:65" s="13" customFormat="1" ht="13.5">
      <c r="B4072" s="218"/>
      <c r="C4072" s="219"/>
      <c r="D4072" s="220" t="s">
        <v>247</v>
      </c>
      <c r="E4072" s="221" t="s">
        <v>20</v>
      </c>
      <c r="F4072" s="222" t="s">
        <v>22</v>
      </c>
      <c r="G4072" s="219"/>
      <c r="H4072" s="223">
        <v>1</v>
      </c>
      <c r="I4072" s="224"/>
      <c r="J4072" s="219"/>
      <c r="K4072" s="219"/>
      <c r="L4072" s="225"/>
      <c r="M4072" s="226"/>
      <c r="N4072" s="227"/>
      <c r="O4072" s="227"/>
      <c r="P4072" s="227"/>
      <c r="Q4072" s="227"/>
      <c r="R4072" s="227"/>
      <c r="S4072" s="227"/>
      <c r="T4072" s="228"/>
      <c r="AT4072" s="229" t="s">
        <v>247</v>
      </c>
      <c r="AU4072" s="229" t="s">
        <v>261</v>
      </c>
      <c r="AV4072" s="13" t="s">
        <v>81</v>
      </c>
      <c r="AW4072" s="13" t="s">
        <v>37</v>
      </c>
      <c r="AX4072" s="13" t="s">
        <v>22</v>
      </c>
      <c r="AY4072" s="229" t="s">
        <v>238</v>
      </c>
    </row>
    <row r="4073" spans="2:65" s="1" customFormat="1" ht="22.5" customHeight="1">
      <c r="B4073" s="35"/>
      <c r="C4073" s="194" t="s">
        <v>3727</v>
      </c>
      <c r="D4073" s="194" t="s">
        <v>240</v>
      </c>
      <c r="E4073" s="195" t="s">
        <v>3728</v>
      </c>
      <c r="F4073" s="196" t="s">
        <v>3729</v>
      </c>
      <c r="G4073" s="197" t="s">
        <v>651</v>
      </c>
      <c r="H4073" s="198">
        <v>1</v>
      </c>
      <c r="I4073" s="199"/>
      <c r="J4073" s="200">
        <f>ROUND(I4073*H4073,2)</f>
        <v>0</v>
      </c>
      <c r="K4073" s="196" t="s">
        <v>20</v>
      </c>
      <c r="L4073" s="55"/>
      <c r="M4073" s="201" t="s">
        <v>20</v>
      </c>
      <c r="N4073" s="202" t="s">
        <v>44</v>
      </c>
      <c r="O4073" s="36"/>
      <c r="P4073" s="203">
        <f>O4073*H4073</f>
        <v>0</v>
      </c>
      <c r="Q4073" s="203">
        <v>0</v>
      </c>
      <c r="R4073" s="203">
        <f>Q4073*H4073</f>
        <v>0</v>
      </c>
      <c r="S4073" s="203">
        <v>0</v>
      </c>
      <c r="T4073" s="204">
        <f>S4073*H4073</f>
        <v>0</v>
      </c>
      <c r="AR4073" s="18" t="s">
        <v>372</v>
      </c>
      <c r="AT4073" s="18" t="s">
        <v>240</v>
      </c>
      <c r="AU4073" s="18" t="s">
        <v>261</v>
      </c>
      <c r="AY4073" s="18" t="s">
        <v>238</v>
      </c>
      <c r="BE4073" s="205">
        <f>IF(N4073="základní",J4073,0)</f>
        <v>0</v>
      </c>
      <c r="BF4073" s="205">
        <f>IF(N4073="snížená",J4073,0)</f>
        <v>0</v>
      </c>
      <c r="BG4073" s="205">
        <f>IF(N4073="zákl. přenesená",J4073,0)</f>
        <v>0</v>
      </c>
      <c r="BH4073" s="205">
        <f>IF(N4073="sníž. přenesená",J4073,0)</f>
        <v>0</v>
      </c>
      <c r="BI4073" s="205">
        <f>IF(N4073="nulová",J4073,0)</f>
        <v>0</v>
      </c>
      <c r="BJ4073" s="18" t="s">
        <v>22</v>
      </c>
      <c r="BK4073" s="205">
        <f>ROUND(I4073*H4073,2)</f>
        <v>0</v>
      </c>
      <c r="BL4073" s="18" t="s">
        <v>372</v>
      </c>
      <c r="BM4073" s="18" t="s">
        <v>3730</v>
      </c>
    </row>
    <row r="4074" spans="2:65" s="12" customFormat="1" ht="27">
      <c r="B4074" s="206"/>
      <c r="C4074" s="207"/>
      <c r="D4074" s="208" t="s">
        <v>247</v>
      </c>
      <c r="E4074" s="209" t="s">
        <v>20</v>
      </c>
      <c r="F4074" s="210" t="s">
        <v>3726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2" customFormat="1" ht="13.5">
      <c r="B4075" s="206"/>
      <c r="C4075" s="207"/>
      <c r="D4075" s="208" t="s">
        <v>247</v>
      </c>
      <c r="E4075" s="209" t="s">
        <v>20</v>
      </c>
      <c r="F4075" s="210" t="s">
        <v>249</v>
      </c>
      <c r="G4075" s="207"/>
      <c r="H4075" s="211" t="s">
        <v>20</v>
      </c>
      <c r="I4075" s="212"/>
      <c r="J4075" s="207"/>
      <c r="K4075" s="207"/>
      <c r="L4075" s="213"/>
      <c r="M4075" s="214"/>
      <c r="N4075" s="215"/>
      <c r="O4075" s="215"/>
      <c r="P4075" s="215"/>
      <c r="Q4075" s="215"/>
      <c r="R4075" s="215"/>
      <c r="S4075" s="215"/>
      <c r="T4075" s="216"/>
      <c r="AT4075" s="217" t="s">
        <v>247</v>
      </c>
      <c r="AU4075" s="217" t="s">
        <v>261</v>
      </c>
      <c r="AV4075" s="12" t="s">
        <v>22</v>
      </c>
      <c r="AW4075" s="12" t="s">
        <v>37</v>
      </c>
      <c r="AX4075" s="12" t="s">
        <v>73</v>
      </c>
      <c r="AY4075" s="217" t="s">
        <v>238</v>
      </c>
    </row>
    <row r="4076" spans="2:65" s="12" customFormat="1" ht="13.5">
      <c r="B4076" s="206"/>
      <c r="C4076" s="207"/>
      <c r="D4076" s="208" t="s">
        <v>247</v>
      </c>
      <c r="E4076" s="209" t="s">
        <v>20</v>
      </c>
      <c r="F4076" s="210" t="s">
        <v>3553</v>
      </c>
      <c r="G4076" s="207"/>
      <c r="H4076" s="211" t="s">
        <v>20</v>
      </c>
      <c r="I4076" s="212"/>
      <c r="J4076" s="207"/>
      <c r="K4076" s="207"/>
      <c r="L4076" s="213"/>
      <c r="M4076" s="214"/>
      <c r="N4076" s="215"/>
      <c r="O4076" s="215"/>
      <c r="P4076" s="215"/>
      <c r="Q4076" s="215"/>
      <c r="R4076" s="215"/>
      <c r="S4076" s="215"/>
      <c r="T4076" s="216"/>
      <c r="AT4076" s="217" t="s">
        <v>247</v>
      </c>
      <c r="AU4076" s="217" t="s">
        <v>261</v>
      </c>
      <c r="AV4076" s="12" t="s">
        <v>22</v>
      </c>
      <c r="AW4076" s="12" t="s">
        <v>37</v>
      </c>
      <c r="AX4076" s="12" t="s">
        <v>73</v>
      </c>
      <c r="AY4076" s="217" t="s">
        <v>238</v>
      </c>
    </row>
    <row r="4077" spans="2:65" s="13" customFormat="1" ht="13.5">
      <c r="B4077" s="218"/>
      <c r="C4077" s="219"/>
      <c r="D4077" s="220" t="s">
        <v>247</v>
      </c>
      <c r="E4077" s="221" t="s">
        <v>20</v>
      </c>
      <c r="F4077" s="222" t="s">
        <v>22</v>
      </c>
      <c r="G4077" s="219"/>
      <c r="H4077" s="223">
        <v>1</v>
      </c>
      <c r="I4077" s="224"/>
      <c r="J4077" s="219"/>
      <c r="K4077" s="219"/>
      <c r="L4077" s="225"/>
      <c r="M4077" s="226"/>
      <c r="N4077" s="227"/>
      <c r="O4077" s="227"/>
      <c r="P4077" s="227"/>
      <c r="Q4077" s="227"/>
      <c r="R4077" s="227"/>
      <c r="S4077" s="227"/>
      <c r="T4077" s="228"/>
      <c r="AT4077" s="229" t="s">
        <v>247</v>
      </c>
      <c r="AU4077" s="229" t="s">
        <v>261</v>
      </c>
      <c r="AV4077" s="13" t="s">
        <v>81</v>
      </c>
      <c r="AW4077" s="13" t="s">
        <v>37</v>
      </c>
      <c r="AX4077" s="13" t="s">
        <v>22</v>
      </c>
      <c r="AY4077" s="229" t="s">
        <v>238</v>
      </c>
    </row>
    <row r="4078" spans="2:65" s="1" customFormat="1" ht="22.5" customHeight="1">
      <c r="B4078" s="35"/>
      <c r="C4078" s="194" t="s">
        <v>3731</v>
      </c>
      <c r="D4078" s="194" t="s">
        <v>240</v>
      </c>
      <c r="E4078" s="195" t="s">
        <v>3732</v>
      </c>
      <c r="F4078" s="196" t="s">
        <v>3733</v>
      </c>
      <c r="G4078" s="197" t="s">
        <v>651</v>
      </c>
      <c r="H4078" s="198">
        <v>1</v>
      </c>
      <c r="I4078" s="199"/>
      <c r="J4078" s="200">
        <f>ROUND(I4078*H4078,2)</f>
        <v>0</v>
      </c>
      <c r="K4078" s="196" t="s">
        <v>20</v>
      </c>
      <c r="L4078" s="55"/>
      <c r="M4078" s="201" t="s">
        <v>20</v>
      </c>
      <c r="N4078" s="202" t="s">
        <v>44</v>
      </c>
      <c r="O4078" s="36"/>
      <c r="P4078" s="203">
        <f>O4078*H4078</f>
        <v>0</v>
      </c>
      <c r="Q4078" s="203">
        <v>0</v>
      </c>
      <c r="R4078" s="203">
        <f>Q4078*H4078</f>
        <v>0</v>
      </c>
      <c r="S4078" s="203">
        <v>0</v>
      </c>
      <c r="T4078" s="204">
        <f>S4078*H4078</f>
        <v>0</v>
      </c>
      <c r="AR4078" s="18" t="s">
        <v>372</v>
      </c>
      <c r="AT4078" s="18" t="s">
        <v>240</v>
      </c>
      <c r="AU4078" s="18" t="s">
        <v>261</v>
      </c>
      <c r="AY4078" s="18" t="s">
        <v>238</v>
      </c>
      <c r="BE4078" s="205">
        <f>IF(N4078="základní",J4078,0)</f>
        <v>0</v>
      </c>
      <c r="BF4078" s="205">
        <f>IF(N4078="snížená",J4078,0)</f>
        <v>0</v>
      </c>
      <c r="BG4078" s="205">
        <f>IF(N4078="zákl. přenesená",J4078,0)</f>
        <v>0</v>
      </c>
      <c r="BH4078" s="205">
        <f>IF(N4078="sníž. přenesená",J4078,0)</f>
        <v>0</v>
      </c>
      <c r="BI4078" s="205">
        <f>IF(N4078="nulová",J4078,0)</f>
        <v>0</v>
      </c>
      <c r="BJ4078" s="18" t="s">
        <v>22</v>
      </c>
      <c r="BK4078" s="205">
        <f>ROUND(I4078*H4078,2)</f>
        <v>0</v>
      </c>
      <c r="BL4078" s="18" t="s">
        <v>372</v>
      </c>
      <c r="BM4078" s="18" t="s">
        <v>3734</v>
      </c>
    </row>
    <row r="4079" spans="2:65" s="12" customFormat="1" ht="27">
      <c r="B4079" s="206"/>
      <c r="C4079" s="207"/>
      <c r="D4079" s="208" t="s">
        <v>247</v>
      </c>
      <c r="E4079" s="209" t="s">
        <v>20</v>
      </c>
      <c r="F4079" s="210" t="s">
        <v>3726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2" customFormat="1" ht="13.5">
      <c r="B4080" s="206"/>
      <c r="C4080" s="207"/>
      <c r="D4080" s="208" t="s">
        <v>247</v>
      </c>
      <c r="E4080" s="209" t="s">
        <v>20</v>
      </c>
      <c r="F4080" s="210" t="s">
        <v>249</v>
      </c>
      <c r="G4080" s="207"/>
      <c r="H4080" s="211" t="s">
        <v>20</v>
      </c>
      <c r="I4080" s="212"/>
      <c r="J4080" s="207"/>
      <c r="K4080" s="207"/>
      <c r="L4080" s="213"/>
      <c r="M4080" s="214"/>
      <c r="N4080" s="215"/>
      <c r="O4080" s="215"/>
      <c r="P4080" s="215"/>
      <c r="Q4080" s="215"/>
      <c r="R4080" s="215"/>
      <c r="S4080" s="215"/>
      <c r="T4080" s="216"/>
      <c r="AT4080" s="217" t="s">
        <v>247</v>
      </c>
      <c r="AU4080" s="217" t="s">
        <v>261</v>
      </c>
      <c r="AV4080" s="12" t="s">
        <v>22</v>
      </c>
      <c r="AW4080" s="12" t="s">
        <v>37</v>
      </c>
      <c r="AX4080" s="12" t="s">
        <v>73</v>
      </c>
      <c r="AY4080" s="217" t="s">
        <v>238</v>
      </c>
    </row>
    <row r="4081" spans="2:65" s="12" customFormat="1" ht="13.5">
      <c r="B4081" s="206"/>
      <c r="C4081" s="207"/>
      <c r="D4081" s="208" t="s">
        <v>247</v>
      </c>
      <c r="E4081" s="209" t="s">
        <v>20</v>
      </c>
      <c r="F4081" s="210" t="s">
        <v>3553</v>
      </c>
      <c r="G4081" s="207"/>
      <c r="H4081" s="211" t="s">
        <v>20</v>
      </c>
      <c r="I4081" s="212"/>
      <c r="J4081" s="207"/>
      <c r="K4081" s="207"/>
      <c r="L4081" s="213"/>
      <c r="M4081" s="214"/>
      <c r="N4081" s="215"/>
      <c r="O4081" s="215"/>
      <c r="P4081" s="215"/>
      <c r="Q4081" s="215"/>
      <c r="R4081" s="215"/>
      <c r="S4081" s="215"/>
      <c r="T4081" s="216"/>
      <c r="AT4081" s="217" t="s">
        <v>247</v>
      </c>
      <c r="AU4081" s="217" t="s">
        <v>261</v>
      </c>
      <c r="AV4081" s="12" t="s">
        <v>22</v>
      </c>
      <c r="AW4081" s="12" t="s">
        <v>37</v>
      </c>
      <c r="AX4081" s="12" t="s">
        <v>73</v>
      </c>
      <c r="AY4081" s="217" t="s">
        <v>238</v>
      </c>
    </row>
    <row r="4082" spans="2:65" s="13" customFormat="1" ht="13.5">
      <c r="B4082" s="218"/>
      <c r="C4082" s="219"/>
      <c r="D4082" s="220" t="s">
        <v>247</v>
      </c>
      <c r="E4082" s="221" t="s">
        <v>20</v>
      </c>
      <c r="F4082" s="222" t="s">
        <v>22</v>
      </c>
      <c r="G4082" s="219"/>
      <c r="H4082" s="223">
        <v>1</v>
      </c>
      <c r="I4082" s="224"/>
      <c r="J4082" s="219"/>
      <c r="K4082" s="219"/>
      <c r="L4082" s="225"/>
      <c r="M4082" s="226"/>
      <c r="N4082" s="227"/>
      <c r="O4082" s="227"/>
      <c r="P4082" s="227"/>
      <c r="Q4082" s="227"/>
      <c r="R4082" s="227"/>
      <c r="S4082" s="227"/>
      <c r="T4082" s="228"/>
      <c r="AT4082" s="229" t="s">
        <v>247</v>
      </c>
      <c r="AU4082" s="229" t="s">
        <v>261</v>
      </c>
      <c r="AV4082" s="13" t="s">
        <v>81</v>
      </c>
      <c r="AW4082" s="13" t="s">
        <v>37</v>
      </c>
      <c r="AX4082" s="13" t="s">
        <v>22</v>
      </c>
      <c r="AY4082" s="229" t="s">
        <v>238</v>
      </c>
    </row>
    <row r="4083" spans="2:65" s="1" customFormat="1" ht="22.5" customHeight="1">
      <c r="B4083" s="35"/>
      <c r="C4083" s="194" t="s">
        <v>3735</v>
      </c>
      <c r="D4083" s="194" t="s">
        <v>240</v>
      </c>
      <c r="E4083" s="195" t="s">
        <v>3736</v>
      </c>
      <c r="F4083" s="196" t="s">
        <v>3737</v>
      </c>
      <c r="G4083" s="197" t="s">
        <v>651</v>
      </c>
      <c r="H4083" s="198">
        <v>1</v>
      </c>
      <c r="I4083" s="199"/>
      <c r="J4083" s="200">
        <f>ROUND(I4083*H4083,2)</f>
        <v>0</v>
      </c>
      <c r="K4083" s="196" t="s">
        <v>20</v>
      </c>
      <c r="L4083" s="55"/>
      <c r="M4083" s="201" t="s">
        <v>20</v>
      </c>
      <c r="N4083" s="202" t="s">
        <v>44</v>
      </c>
      <c r="O4083" s="36"/>
      <c r="P4083" s="203">
        <f>O4083*H4083</f>
        <v>0</v>
      </c>
      <c r="Q4083" s="203">
        <v>0</v>
      </c>
      <c r="R4083" s="203">
        <f>Q4083*H4083</f>
        <v>0</v>
      </c>
      <c r="S4083" s="203">
        <v>0</v>
      </c>
      <c r="T4083" s="204">
        <f>S4083*H4083</f>
        <v>0</v>
      </c>
      <c r="AR4083" s="18" t="s">
        <v>372</v>
      </c>
      <c r="AT4083" s="18" t="s">
        <v>240</v>
      </c>
      <c r="AU4083" s="18" t="s">
        <v>261</v>
      </c>
      <c r="AY4083" s="18" t="s">
        <v>238</v>
      </c>
      <c r="BE4083" s="205">
        <f>IF(N4083="základní",J4083,0)</f>
        <v>0</v>
      </c>
      <c r="BF4083" s="205">
        <f>IF(N4083="snížená",J4083,0)</f>
        <v>0</v>
      </c>
      <c r="BG4083" s="205">
        <f>IF(N4083="zákl. přenesená",J4083,0)</f>
        <v>0</v>
      </c>
      <c r="BH4083" s="205">
        <f>IF(N4083="sníž. přenesená",J4083,0)</f>
        <v>0</v>
      </c>
      <c r="BI4083" s="205">
        <f>IF(N4083="nulová",J4083,0)</f>
        <v>0</v>
      </c>
      <c r="BJ4083" s="18" t="s">
        <v>22</v>
      </c>
      <c r="BK4083" s="205">
        <f>ROUND(I4083*H4083,2)</f>
        <v>0</v>
      </c>
      <c r="BL4083" s="18" t="s">
        <v>372</v>
      </c>
      <c r="BM4083" s="18" t="s">
        <v>3738</v>
      </c>
    </row>
    <row r="4084" spans="2:65" s="12" customFormat="1" ht="27">
      <c r="B4084" s="206"/>
      <c r="C4084" s="207"/>
      <c r="D4084" s="208" t="s">
        <v>247</v>
      </c>
      <c r="E4084" s="209" t="s">
        <v>20</v>
      </c>
      <c r="F4084" s="210" t="s">
        <v>3726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2" customFormat="1" ht="13.5">
      <c r="B4085" s="206"/>
      <c r="C4085" s="207"/>
      <c r="D4085" s="208" t="s">
        <v>247</v>
      </c>
      <c r="E4085" s="209" t="s">
        <v>20</v>
      </c>
      <c r="F4085" s="210" t="s">
        <v>249</v>
      </c>
      <c r="G4085" s="207"/>
      <c r="H4085" s="211" t="s">
        <v>20</v>
      </c>
      <c r="I4085" s="212"/>
      <c r="J4085" s="207"/>
      <c r="K4085" s="207"/>
      <c r="L4085" s="213"/>
      <c r="M4085" s="214"/>
      <c r="N4085" s="215"/>
      <c r="O4085" s="215"/>
      <c r="P4085" s="215"/>
      <c r="Q4085" s="215"/>
      <c r="R4085" s="215"/>
      <c r="S4085" s="215"/>
      <c r="T4085" s="216"/>
      <c r="AT4085" s="217" t="s">
        <v>247</v>
      </c>
      <c r="AU4085" s="217" t="s">
        <v>261</v>
      </c>
      <c r="AV4085" s="12" t="s">
        <v>22</v>
      </c>
      <c r="AW4085" s="12" t="s">
        <v>37</v>
      </c>
      <c r="AX4085" s="12" t="s">
        <v>73</v>
      </c>
      <c r="AY4085" s="217" t="s">
        <v>238</v>
      </c>
    </row>
    <row r="4086" spans="2:65" s="12" customFormat="1" ht="13.5">
      <c r="B4086" s="206"/>
      <c r="C4086" s="207"/>
      <c r="D4086" s="208" t="s">
        <v>247</v>
      </c>
      <c r="E4086" s="209" t="s">
        <v>20</v>
      </c>
      <c r="F4086" s="210" t="s">
        <v>3553</v>
      </c>
      <c r="G4086" s="207"/>
      <c r="H4086" s="211" t="s">
        <v>20</v>
      </c>
      <c r="I4086" s="212"/>
      <c r="J4086" s="207"/>
      <c r="K4086" s="207"/>
      <c r="L4086" s="213"/>
      <c r="M4086" s="214"/>
      <c r="N4086" s="215"/>
      <c r="O4086" s="215"/>
      <c r="P4086" s="215"/>
      <c r="Q4086" s="215"/>
      <c r="R4086" s="215"/>
      <c r="S4086" s="215"/>
      <c r="T4086" s="216"/>
      <c r="AT4086" s="217" t="s">
        <v>247</v>
      </c>
      <c r="AU4086" s="217" t="s">
        <v>261</v>
      </c>
      <c r="AV4086" s="12" t="s">
        <v>22</v>
      </c>
      <c r="AW4086" s="12" t="s">
        <v>37</v>
      </c>
      <c r="AX4086" s="12" t="s">
        <v>73</v>
      </c>
      <c r="AY4086" s="217" t="s">
        <v>238</v>
      </c>
    </row>
    <row r="4087" spans="2:65" s="13" customFormat="1" ht="13.5">
      <c r="B4087" s="218"/>
      <c r="C4087" s="219"/>
      <c r="D4087" s="220" t="s">
        <v>247</v>
      </c>
      <c r="E4087" s="221" t="s">
        <v>20</v>
      </c>
      <c r="F4087" s="222" t="s">
        <v>22</v>
      </c>
      <c r="G4087" s="219"/>
      <c r="H4087" s="223">
        <v>1</v>
      </c>
      <c r="I4087" s="224"/>
      <c r="J4087" s="219"/>
      <c r="K4087" s="219"/>
      <c r="L4087" s="225"/>
      <c r="M4087" s="226"/>
      <c r="N4087" s="227"/>
      <c r="O4087" s="227"/>
      <c r="P4087" s="227"/>
      <c r="Q4087" s="227"/>
      <c r="R4087" s="227"/>
      <c r="S4087" s="227"/>
      <c r="T4087" s="228"/>
      <c r="AT4087" s="229" t="s">
        <v>247</v>
      </c>
      <c r="AU4087" s="229" t="s">
        <v>261</v>
      </c>
      <c r="AV4087" s="13" t="s">
        <v>81</v>
      </c>
      <c r="AW4087" s="13" t="s">
        <v>37</v>
      </c>
      <c r="AX4087" s="13" t="s">
        <v>22</v>
      </c>
      <c r="AY4087" s="229" t="s">
        <v>238</v>
      </c>
    </row>
    <row r="4088" spans="2:65" s="1" customFormat="1" ht="22.5" customHeight="1">
      <c r="B4088" s="35"/>
      <c r="C4088" s="194" t="s">
        <v>3739</v>
      </c>
      <c r="D4088" s="194" t="s">
        <v>240</v>
      </c>
      <c r="E4088" s="195" t="s">
        <v>3740</v>
      </c>
      <c r="F4088" s="196" t="s">
        <v>3741</v>
      </c>
      <c r="G4088" s="197" t="s">
        <v>651</v>
      </c>
      <c r="H4088" s="198">
        <v>3</v>
      </c>
      <c r="I4088" s="199"/>
      <c r="J4088" s="200">
        <f>ROUND(I4088*H4088,2)</f>
        <v>0</v>
      </c>
      <c r="K4088" s="196" t="s">
        <v>20</v>
      </c>
      <c r="L4088" s="55"/>
      <c r="M4088" s="201" t="s">
        <v>20</v>
      </c>
      <c r="N4088" s="202" t="s">
        <v>44</v>
      </c>
      <c r="O4088" s="36"/>
      <c r="P4088" s="203">
        <f>O4088*H4088</f>
        <v>0</v>
      </c>
      <c r="Q4088" s="203">
        <v>0</v>
      </c>
      <c r="R4088" s="203">
        <f>Q4088*H4088</f>
        <v>0</v>
      </c>
      <c r="S4088" s="203">
        <v>0</v>
      </c>
      <c r="T4088" s="204">
        <f>S4088*H4088</f>
        <v>0</v>
      </c>
      <c r="AR4088" s="18" t="s">
        <v>372</v>
      </c>
      <c r="AT4088" s="18" t="s">
        <v>240</v>
      </c>
      <c r="AU4088" s="18" t="s">
        <v>261</v>
      </c>
      <c r="AY4088" s="18" t="s">
        <v>238</v>
      </c>
      <c r="BE4088" s="205">
        <f>IF(N4088="základní",J4088,0)</f>
        <v>0</v>
      </c>
      <c r="BF4088" s="205">
        <f>IF(N4088="snížená",J4088,0)</f>
        <v>0</v>
      </c>
      <c r="BG4088" s="205">
        <f>IF(N4088="zákl. přenesená",J4088,0)</f>
        <v>0</v>
      </c>
      <c r="BH4088" s="205">
        <f>IF(N4088="sníž. přenesená",J4088,0)</f>
        <v>0</v>
      </c>
      <c r="BI4088" s="205">
        <f>IF(N4088="nulová",J4088,0)</f>
        <v>0</v>
      </c>
      <c r="BJ4088" s="18" t="s">
        <v>22</v>
      </c>
      <c r="BK4088" s="205">
        <f>ROUND(I4088*H4088,2)</f>
        <v>0</v>
      </c>
      <c r="BL4088" s="18" t="s">
        <v>372</v>
      </c>
      <c r="BM4088" s="18" t="s">
        <v>3742</v>
      </c>
    </row>
    <row r="4089" spans="2:65" s="12" customFormat="1" ht="27">
      <c r="B4089" s="206"/>
      <c r="C4089" s="207"/>
      <c r="D4089" s="208" t="s">
        <v>247</v>
      </c>
      <c r="E4089" s="209" t="s">
        <v>20</v>
      </c>
      <c r="F4089" s="210" t="s">
        <v>3726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2" customFormat="1" ht="13.5">
      <c r="B4090" s="206"/>
      <c r="C4090" s="207"/>
      <c r="D4090" s="208" t="s">
        <v>247</v>
      </c>
      <c r="E4090" s="209" t="s">
        <v>20</v>
      </c>
      <c r="F4090" s="210" t="s">
        <v>249</v>
      </c>
      <c r="G4090" s="207"/>
      <c r="H4090" s="211" t="s">
        <v>20</v>
      </c>
      <c r="I4090" s="212"/>
      <c r="J4090" s="207"/>
      <c r="K4090" s="207"/>
      <c r="L4090" s="213"/>
      <c r="M4090" s="214"/>
      <c r="N4090" s="215"/>
      <c r="O4090" s="215"/>
      <c r="P4090" s="215"/>
      <c r="Q4090" s="215"/>
      <c r="R4090" s="215"/>
      <c r="S4090" s="215"/>
      <c r="T4090" s="216"/>
      <c r="AT4090" s="217" t="s">
        <v>247</v>
      </c>
      <c r="AU4090" s="217" t="s">
        <v>261</v>
      </c>
      <c r="AV4090" s="12" t="s">
        <v>22</v>
      </c>
      <c r="AW4090" s="12" t="s">
        <v>37</v>
      </c>
      <c r="AX4090" s="12" t="s">
        <v>73</v>
      </c>
      <c r="AY4090" s="217" t="s">
        <v>238</v>
      </c>
    </row>
    <row r="4091" spans="2:65" s="12" customFormat="1" ht="13.5">
      <c r="B4091" s="206"/>
      <c r="C4091" s="207"/>
      <c r="D4091" s="208" t="s">
        <v>247</v>
      </c>
      <c r="E4091" s="209" t="s">
        <v>20</v>
      </c>
      <c r="F4091" s="210" t="s">
        <v>3553</v>
      </c>
      <c r="G4091" s="207"/>
      <c r="H4091" s="211" t="s">
        <v>20</v>
      </c>
      <c r="I4091" s="212"/>
      <c r="J4091" s="207"/>
      <c r="K4091" s="207"/>
      <c r="L4091" s="213"/>
      <c r="M4091" s="214"/>
      <c r="N4091" s="215"/>
      <c r="O4091" s="215"/>
      <c r="P4091" s="215"/>
      <c r="Q4091" s="215"/>
      <c r="R4091" s="215"/>
      <c r="S4091" s="215"/>
      <c r="T4091" s="216"/>
      <c r="AT4091" s="217" t="s">
        <v>247</v>
      </c>
      <c r="AU4091" s="217" t="s">
        <v>261</v>
      </c>
      <c r="AV4091" s="12" t="s">
        <v>22</v>
      </c>
      <c r="AW4091" s="12" t="s">
        <v>37</v>
      </c>
      <c r="AX4091" s="12" t="s">
        <v>73</v>
      </c>
      <c r="AY4091" s="217" t="s">
        <v>238</v>
      </c>
    </row>
    <row r="4092" spans="2:65" s="13" customFormat="1" ht="13.5">
      <c r="B4092" s="218"/>
      <c r="C4092" s="219"/>
      <c r="D4092" s="220" t="s">
        <v>247</v>
      </c>
      <c r="E4092" s="221" t="s">
        <v>20</v>
      </c>
      <c r="F4092" s="222" t="s">
        <v>261</v>
      </c>
      <c r="G4092" s="219"/>
      <c r="H4092" s="223">
        <v>3</v>
      </c>
      <c r="I4092" s="224"/>
      <c r="J4092" s="219"/>
      <c r="K4092" s="219"/>
      <c r="L4092" s="225"/>
      <c r="M4092" s="226"/>
      <c r="N4092" s="227"/>
      <c r="O4092" s="227"/>
      <c r="P4092" s="227"/>
      <c r="Q4092" s="227"/>
      <c r="R4092" s="227"/>
      <c r="S4092" s="227"/>
      <c r="T4092" s="228"/>
      <c r="AT4092" s="229" t="s">
        <v>247</v>
      </c>
      <c r="AU4092" s="229" t="s">
        <v>261</v>
      </c>
      <c r="AV4092" s="13" t="s">
        <v>81</v>
      </c>
      <c r="AW4092" s="13" t="s">
        <v>37</v>
      </c>
      <c r="AX4092" s="13" t="s">
        <v>22</v>
      </c>
      <c r="AY4092" s="229" t="s">
        <v>238</v>
      </c>
    </row>
    <row r="4093" spans="2:65" s="1" customFormat="1" ht="22.5" customHeight="1">
      <c r="B4093" s="35"/>
      <c r="C4093" s="194" t="s">
        <v>3743</v>
      </c>
      <c r="D4093" s="194" t="s">
        <v>240</v>
      </c>
      <c r="E4093" s="195" t="s">
        <v>3744</v>
      </c>
      <c r="F4093" s="196" t="s">
        <v>3745</v>
      </c>
      <c r="G4093" s="197" t="s">
        <v>651</v>
      </c>
      <c r="H4093" s="198">
        <v>1</v>
      </c>
      <c r="I4093" s="199"/>
      <c r="J4093" s="200">
        <f>ROUND(I4093*H4093,2)</f>
        <v>0</v>
      </c>
      <c r="K4093" s="196" t="s">
        <v>20</v>
      </c>
      <c r="L4093" s="55"/>
      <c r="M4093" s="201" t="s">
        <v>20</v>
      </c>
      <c r="N4093" s="202" t="s">
        <v>44</v>
      </c>
      <c r="O4093" s="36"/>
      <c r="P4093" s="203">
        <f>O4093*H4093</f>
        <v>0</v>
      </c>
      <c r="Q4093" s="203">
        <v>0</v>
      </c>
      <c r="R4093" s="203">
        <f>Q4093*H4093</f>
        <v>0</v>
      </c>
      <c r="S4093" s="203">
        <v>0</v>
      </c>
      <c r="T4093" s="204">
        <f>S4093*H4093</f>
        <v>0</v>
      </c>
      <c r="AR4093" s="18" t="s">
        <v>372</v>
      </c>
      <c r="AT4093" s="18" t="s">
        <v>240</v>
      </c>
      <c r="AU4093" s="18" t="s">
        <v>261</v>
      </c>
      <c r="AY4093" s="18" t="s">
        <v>238</v>
      </c>
      <c r="BE4093" s="205">
        <f>IF(N4093="základní",J4093,0)</f>
        <v>0</v>
      </c>
      <c r="BF4093" s="205">
        <f>IF(N4093="snížená",J4093,0)</f>
        <v>0</v>
      </c>
      <c r="BG4093" s="205">
        <f>IF(N4093="zákl. přenesená",J4093,0)</f>
        <v>0</v>
      </c>
      <c r="BH4093" s="205">
        <f>IF(N4093="sníž. přenesená",J4093,0)</f>
        <v>0</v>
      </c>
      <c r="BI4093" s="205">
        <f>IF(N4093="nulová",J4093,0)</f>
        <v>0</v>
      </c>
      <c r="BJ4093" s="18" t="s">
        <v>22</v>
      </c>
      <c r="BK4093" s="205">
        <f>ROUND(I4093*H4093,2)</f>
        <v>0</v>
      </c>
      <c r="BL4093" s="18" t="s">
        <v>372</v>
      </c>
      <c r="BM4093" s="18" t="s">
        <v>3746</v>
      </c>
    </row>
    <row r="4094" spans="2:65" s="12" customFormat="1" ht="27">
      <c r="B4094" s="206"/>
      <c r="C4094" s="207"/>
      <c r="D4094" s="208" t="s">
        <v>247</v>
      </c>
      <c r="E4094" s="209" t="s">
        <v>20</v>
      </c>
      <c r="F4094" s="210" t="s">
        <v>3726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2" customFormat="1" ht="13.5">
      <c r="B4095" s="206"/>
      <c r="C4095" s="207"/>
      <c r="D4095" s="208" t="s">
        <v>247</v>
      </c>
      <c r="E4095" s="209" t="s">
        <v>20</v>
      </c>
      <c r="F4095" s="210" t="s">
        <v>249</v>
      </c>
      <c r="G4095" s="207"/>
      <c r="H4095" s="211" t="s">
        <v>20</v>
      </c>
      <c r="I4095" s="212"/>
      <c r="J4095" s="207"/>
      <c r="K4095" s="207"/>
      <c r="L4095" s="213"/>
      <c r="M4095" s="214"/>
      <c r="N4095" s="215"/>
      <c r="O4095" s="215"/>
      <c r="P4095" s="215"/>
      <c r="Q4095" s="215"/>
      <c r="R4095" s="215"/>
      <c r="S4095" s="215"/>
      <c r="T4095" s="216"/>
      <c r="AT4095" s="217" t="s">
        <v>247</v>
      </c>
      <c r="AU4095" s="217" t="s">
        <v>261</v>
      </c>
      <c r="AV4095" s="12" t="s">
        <v>22</v>
      </c>
      <c r="AW4095" s="12" t="s">
        <v>37</v>
      </c>
      <c r="AX4095" s="12" t="s">
        <v>73</v>
      </c>
      <c r="AY4095" s="217" t="s">
        <v>238</v>
      </c>
    </row>
    <row r="4096" spans="2:65" s="12" customFormat="1" ht="13.5">
      <c r="B4096" s="206"/>
      <c r="C4096" s="207"/>
      <c r="D4096" s="208" t="s">
        <v>247</v>
      </c>
      <c r="E4096" s="209" t="s">
        <v>20</v>
      </c>
      <c r="F4096" s="210" t="s">
        <v>3553</v>
      </c>
      <c r="G4096" s="207"/>
      <c r="H4096" s="211" t="s">
        <v>20</v>
      </c>
      <c r="I4096" s="212"/>
      <c r="J4096" s="207"/>
      <c r="K4096" s="207"/>
      <c r="L4096" s="213"/>
      <c r="M4096" s="214"/>
      <c r="N4096" s="215"/>
      <c r="O4096" s="215"/>
      <c r="P4096" s="215"/>
      <c r="Q4096" s="215"/>
      <c r="R4096" s="215"/>
      <c r="S4096" s="215"/>
      <c r="T4096" s="216"/>
      <c r="AT4096" s="217" t="s">
        <v>247</v>
      </c>
      <c r="AU4096" s="217" t="s">
        <v>261</v>
      </c>
      <c r="AV4096" s="12" t="s">
        <v>22</v>
      </c>
      <c r="AW4096" s="12" t="s">
        <v>37</v>
      </c>
      <c r="AX4096" s="12" t="s">
        <v>73</v>
      </c>
      <c r="AY4096" s="217" t="s">
        <v>238</v>
      </c>
    </row>
    <row r="4097" spans="2:65" s="13" customFormat="1" ht="13.5">
      <c r="B4097" s="218"/>
      <c r="C4097" s="219"/>
      <c r="D4097" s="220" t="s">
        <v>247</v>
      </c>
      <c r="E4097" s="221" t="s">
        <v>20</v>
      </c>
      <c r="F4097" s="222" t="s">
        <v>22</v>
      </c>
      <c r="G4097" s="219"/>
      <c r="H4097" s="223">
        <v>1</v>
      </c>
      <c r="I4097" s="224"/>
      <c r="J4097" s="219"/>
      <c r="K4097" s="219"/>
      <c r="L4097" s="225"/>
      <c r="M4097" s="226"/>
      <c r="N4097" s="227"/>
      <c r="O4097" s="227"/>
      <c r="P4097" s="227"/>
      <c r="Q4097" s="227"/>
      <c r="R4097" s="227"/>
      <c r="S4097" s="227"/>
      <c r="T4097" s="228"/>
      <c r="AT4097" s="229" t="s">
        <v>247</v>
      </c>
      <c r="AU4097" s="229" t="s">
        <v>261</v>
      </c>
      <c r="AV4097" s="13" t="s">
        <v>81</v>
      </c>
      <c r="AW4097" s="13" t="s">
        <v>37</v>
      </c>
      <c r="AX4097" s="13" t="s">
        <v>22</v>
      </c>
      <c r="AY4097" s="229" t="s">
        <v>238</v>
      </c>
    </row>
    <row r="4098" spans="2:65" s="1" customFormat="1" ht="22.5" customHeight="1">
      <c r="B4098" s="35"/>
      <c r="C4098" s="194" t="s">
        <v>3747</v>
      </c>
      <c r="D4098" s="194" t="s">
        <v>240</v>
      </c>
      <c r="E4098" s="195" t="s">
        <v>3748</v>
      </c>
      <c r="F4098" s="196" t="s">
        <v>3749</v>
      </c>
      <c r="G4098" s="197" t="s">
        <v>651</v>
      </c>
      <c r="H4098" s="198">
        <v>1</v>
      </c>
      <c r="I4098" s="199"/>
      <c r="J4098" s="200">
        <f>ROUND(I4098*H4098,2)</f>
        <v>0</v>
      </c>
      <c r="K4098" s="196" t="s">
        <v>20</v>
      </c>
      <c r="L4098" s="55"/>
      <c r="M4098" s="201" t="s">
        <v>20</v>
      </c>
      <c r="N4098" s="202" t="s">
        <v>44</v>
      </c>
      <c r="O4098" s="36"/>
      <c r="P4098" s="203">
        <f>O4098*H4098</f>
        <v>0</v>
      </c>
      <c r="Q4098" s="203">
        <v>0</v>
      </c>
      <c r="R4098" s="203">
        <f>Q4098*H4098</f>
        <v>0</v>
      </c>
      <c r="S4098" s="203">
        <v>0</v>
      </c>
      <c r="T4098" s="204">
        <f>S4098*H4098</f>
        <v>0</v>
      </c>
      <c r="AR4098" s="18" t="s">
        <v>372</v>
      </c>
      <c r="AT4098" s="18" t="s">
        <v>240</v>
      </c>
      <c r="AU4098" s="18" t="s">
        <v>261</v>
      </c>
      <c r="AY4098" s="18" t="s">
        <v>238</v>
      </c>
      <c r="BE4098" s="205">
        <f>IF(N4098="základní",J4098,0)</f>
        <v>0</v>
      </c>
      <c r="BF4098" s="205">
        <f>IF(N4098="snížená",J4098,0)</f>
        <v>0</v>
      </c>
      <c r="BG4098" s="205">
        <f>IF(N4098="zákl. přenesená",J4098,0)</f>
        <v>0</v>
      </c>
      <c r="BH4098" s="205">
        <f>IF(N4098="sníž. přenesená",J4098,0)</f>
        <v>0</v>
      </c>
      <c r="BI4098" s="205">
        <f>IF(N4098="nulová",J4098,0)</f>
        <v>0</v>
      </c>
      <c r="BJ4098" s="18" t="s">
        <v>22</v>
      </c>
      <c r="BK4098" s="205">
        <f>ROUND(I4098*H4098,2)</f>
        <v>0</v>
      </c>
      <c r="BL4098" s="18" t="s">
        <v>372</v>
      </c>
      <c r="BM4098" s="18" t="s">
        <v>3750</v>
      </c>
    </row>
    <row r="4099" spans="2:65" s="12" customFormat="1" ht="27">
      <c r="B4099" s="206"/>
      <c r="C4099" s="207"/>
      <c r="D4099" s="208" t="s">
        <v>247</v>
      </c>
      <c r="E4099" s="209" t="s">
        <v>20</v>
      </c>
      <c r="F4099" s="210" t="s">
        <v>3726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2" customFormat="1" ht="13.5">
      <c r="B4100" s="206"/>
      <c r="C4100" s="207"/>
      <c r="D4100" s="208" t="s">
        <v>247</v>
      </c>
      <c r="E4100" s="209" t="s">
        <v>20</v>
      </c>
      <c r="F4100" s="210" t="s">
        <v>249</v>
      </c>
      <c r="G4100" s="207"/>
      <c r="H4100" s="211" t="s">
        <v>20</v>
      </c>
      <c r="I4100" s="212"/>
      <c r="J4100" s="207"/>
      <c r="K4100" s="207"/>
      <c r="L4100" s="213"/>
      <c r="M4100" s="214"/>
      <c r="N4100" s="215"/>
      <c r="O4100" s="215"/>
      <c r="P4100" s="215"/>
      <c r="Q4100" s="215"/>
      <c r="R4100" s="215"/>
      <c r="S4100" s="215"/>
      <c r="T4100" s="216"/>
      <c r="AT4100" s="217" t="s">
        <v>247</v>
      </c>
      <c r="AU4100" s="217" t="s">
        <v>261</v>
      </c>
      <c r="AV4100" s="12" t="s">
        <v>22</v>
      </c>
      <c r="AW4100" s="12" t="s">
        <v>37</v>
      </c>
      <c r="AX4100" s="12" t="s">
        <v>73</v>
      </c>
      <c r="AY4100" s="217" t="s">
        <v>238</v>
      </c>
    </row>
    <row r="4101" spans="2:65" s="12" customFormat="1" ht="13.5">
      <c r="B4101" s="206"/>
      <c r="C4101" s="207"/>
      <c r="D4101" s="208" t="s">
        <v>247</v>
      </c>
      <c r="E4101" s="209" t="s">
        <v>20</v>
      </c>
      <c r="F4101" s="210" t="s">
        <v>3553</v>
      </c>
      <c r="G4101" s="207"/>
      <c r="H4101" s="211" t="s">
        <v>20</v>
      </c>
      <c r="I4101" s="212"/>
      <c r="J4101" s="207"/>
      <c r="K4101" s="207"/>
      <c r="L4101" s="213"/>
      <c r="M4101" s="214"/>
      <c r="N4101" s="215"/>
      <c r="O4101" s="215"/>
      <c r="P4101" s="215"/>
      <c r="Q4101" s="215"/>
      <c r="R4101" s="215"/>
      <c r="S4101" s="215"/>
      <c r="T4101" s="216"/>
      <c r="AT4101" s="217" t="s">
        <v>247</v>
      </c>
      <c r="AU4101" s="217" t="s">
        <v>261</v>
      </c>
      <c r="AV4101" s="12" t="s">
        <v>22</v>
      </c>
      <c r="AW4101" s="12" t="s">
        <v>37</v>
      </c>
      <c r="AX4101" s="12" t="s">
        <v>73</v>
      </c>
      <c r="AY4101" s="217" t="s">
        <v>238</v>
      </c>
    </row>
    <row r="4102" spans="2:65" s="13" customFormat="1" ht="13.5">
      <c r="B4102" s="218"/>
      <c r="C4102" s="219"/>
      <c r="D4102" s="220" t="s">
        <v>247</v>
      </c>
      <c r="E4102" s="221" t="s">
        <v>20</v>
      </c>
      <c r="F4102" s="222" t="s">
        <v>22</v>
      </c>
      <c r="G4102" s="219"/>
      <c r="H4102" s="223">
        <v>1</v>
      </c>
      <c r="I4102" s="224"/>
      <c r="J4102" s="219"/>
      <c r="K4102" s="219"/>
      <c r="L4102" s="225"/>
      <c r="M4102" s="226"/>
      <c r="N4102" s="227"/>
      <c r="O4102" s="227"/>
      <c r="P4102" s="227"/>
      <c r="Q4102" s="227"/>
      <c r="R4102" s="227"/>
      <c r="S4102" s="227"/>
      <c r="T4102" s="228"/>
      <c r="AT4102" s="229" t="s">
        <v>247</v>
      </c>
      <c r="AU4102" s="229" t="s">
        <v>261</v>
      </c>
      <c r="AV4102" s="13" t="s">
        <v>81</v>
      </c>
      <c r="AW4102" s="13" t="s">
        <v>37</v>
      </c>
      <c r="AX4102" s="13" t="s">
        <v>22</v>
      </c>
      <c r="AY4102" s="229" t="s">
        <v>238</v>
      </c>
    </row>
    <row r="4103" spans="2:65" s="1" customFormat="1" ht="22.5" customHeight="1">
      <c r="B4103" s="35"/>
      <c r="C4103" s="194" t="s">
        <v>3751</v>
      </c>
      <c r="D4103" s="194" t="s">
        <v>240</v>
      </c>
      <c r="E4103" s="195" t="s">
        <v>3752</v>
      </c>
      <c r="F4103" s="196" t="s">
        <v>3753</v>
      </c>
      <c r="G4103" s="197" t="s">
        <v>651</v>
      </c>
      <c r="H4103" s="198">
        <v>1</v>
      </c>
      <c r="I4103" s="199"/>
      <c r="J4103" s="200">
        <f>ROUND(I4103*H4103,2)</f>
        <v>0</v>
      </c>
      <c r="K4103" s="196" t="s">
        <v>20</v>
      </c>
      <c r="L4103" s="55"/>
      <c r="M4103" s="201" t="s">
        <v>20</v>
      </c>
      <c r="N4103" s="202" t="s">
        <v>44</v>
      </c>
      <c r="O4103" s="36"/>
      <c r="P4103" s="203">
        <f>O4103*H4103</f>
        <v>0</v>
      </c>
      <c r="Q4103" s="203">
        <v>0</v>
      </c>
      <c r="R4103" s="203">
        <f>Q4103*H4103</f>
        <v>0</v>
      </c>
      <c r="S4103" s="203">
        <v>0</v>
      </c>
      <c r="T4103" s="204">
        <f>S4103*H4103</f>
        <v>0</v>
      </c>
      <c r="AR4103" s="18" t="s">
        <v>372</v>
      </c>
      <c r="AT4103" s="18" t="s">
        <v>240</v>
      </c>
      <c r="AU4103" s="18" t="s">
        <v>261</v>
      </c>
      <c r="AY4103" s="18" t="s">
        <v>238</v>
      </c>
      <c r="BE4103" s="205">
        <f>IF(N4103="základní",J4103,0)</f>
        <v>0</v>
      </c>
      <c r="BF4103" s="205">
        <f>IF(N4103="snížená",J4103,0)</f>
        <v>0</v>
      </c>
      <c r="BG4103" s="205">
        <f>IF(N4103="zákl. přenesená",J4103,0)</f>
        <v>0</v>
      </c>
      <c r="BH4103" s="205">
        <f>IF(N4103="sníž. přenesená",J4103,0)</f>
        <v>0</v>
      </c>
      <c r="BI4103" s="205">
        <f>IF(N4103="nulová",J4103,0)</f>
        <v>0</v>
      </c>
      <c r="BJ4103" s="18" t="s">
        <v>22</v>
      </c>
      <c r="BK4103" s="205">
        <f>ROUND(I4103*H4103,2)</f>
        <v>0</v>
      </c>
      <c r="BL4103" s="18" t="s">
        <v>372</v>
      </c>
      <c r="BM4103" s="18" t="s">
        <v>3754</v>
      </c>
    </row>
    <row r="4104" spans="2:65" s="12" customFormat="1" ht="27">
      <c r="B4104" s="206"/>
      <c r="C4104" s="207"/>
      <c r="D4104" s="208" t="s">
        <v>247</v>
      </c>
      <c r="E4104" s="209" t="s">
        <v>20</v>
      </c>
      <c r="F4104" s="210" t="s">
        <v>3726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2" customFormat="1" ht="13.5">
      <c r="B4105" s="206"/>
      <c r="C4105" s="207"/>
      <c r="D4105" s="208" t="s">
        <v>247</v>
      </c>
      <c r="E4105" s="209" t="s">
        <v>20</v>
      </c>
      <c r="F4105" s="210" t="s">
        <v>249</v>
      </c>
      <c r="G4105" s="207"/>
      <c r="H4105" s="211" t="s">
        <v>20</v>
      </c>
      <c r="I4105" s="212"/>
      <c r="J4105" s="207"/>
      <c r="K4105" s="207"/>
      <c r="L4105" s="213"/>
      <c r="M4105" s="214"/>
      <c r="N4105" s="215"/>
      <c r="O4105" s="215"/>
      <c r="P4105" s="215"/>
      <c r="Q4105" s="215"/>
      <c r="R4105" s="215"/>
      <c r="S4105" s="215"/>
      <c r="T4105" s="216"/>
      <c r="AT4105" s="217" t="s">
        <v>247</v>
      </c>
      <c r="AU4105" s="217" t="s">
        <v>261</v>
      </c>
      <c r="AV4105" s="12" t="s">
        <v>22</v>
      </c>
      <c r="AW4105" s="12" t="s">
        <v>37</v>
      </c>
      <c r="AX4105" s="12" t="s">
        <v>73</v>
      </c>
      <c r="AY4105" s="217" t="s">
        <v>238</v>
      </c>
    </row>
    <row r="4106" spans="2:65" s="12" customFormat="1" ht="13.5">
      <c r="B4106" s="206"/>
      <c r="C4106" s="207"/>
      <c r="D4106" s="208" t="s">
        <v>247</v>
      </c>
      <c r="E4106" s="209" t="s">
        <v>20</v>
      </c>
      <c r="F4106" s="210" t="s">
        <v>3553</v>
      </c>
      <c r="G4106" s="207"/>
      <c r="H4106" s="211" t="s">
        <v>20</v>
      </c>
      <c r="I4106" s="212"/>
      <c r="J4106" s="207"/>
      <c r="K4106" s="207"/>
      <c r="L4106" s="213"/>
      <c r="M4106" s="214"/>
      <c r="N4106" s="215"/>
      <c r="O4106" s="215"/>
      <c r="P4106" s="215"/>
      <c r="Q4106" s="215"/>
      <c r="R4106" s="215"/>
      <c r="S4106" s="215"/>
      <c r="T4106" s="216"/>
      <c r="AT4106" s="217" t="s">
        <v>247</v>
      </c>
      <c r="AU4106" s="217" t="s">
        <v>261</v>
      </c>
      <c r="AV4106" s="12" t="s">
        <v>22</v>
      </c>
      <c r="AW4106" s="12" t="s">
        <v>37</v>
      </c>
      <c r="AX4106" s="12" t="s">
        <v>73</v>
      </c>
      <c r="AY4106" s="217" t="s">
        <v>238</v>
      </c>
    </row>
    <row r="4107" spans="2:65" s="13" customFormat="1" ht="13.5">
      <c r="B4107" s="218"/>
      <c r="C4107" s="219"/>
      <c r="D4107" s="220" t="s">
        <v>247</v>
      </c>
      <c r="E4107" s="221" t="s">
        <v>20</v>
      </c>
      <c r="F4107" s="222" t="s">
        <v>22</v>
      </c>
      <c r="G4107" s="219"/>
      <c r="H4107" s="223">
        <v>1</v>
      </c>
      <c r="I4107" s="224"/>
      <c r="J4107" s="219"/>
      <c r="K4107" s="219"/>
      <c r="L4107" s="225"/>
      <c r="M4107" s="226"/>
      <c r="N4107" s="227"/>
      <c r="O4107" s="227"/>
      <c r="P4107" s="227"/>
      <c r="Q4107" s="227"/>
      <c r="R4107" s="227"/>
      <c r="S4107" s="227"/>
      <c r="T4107" s="228"/>
      <c r="AT4107" s="229" t="s">
        <v>247</v>
      </c>
      <c r="AU4107" s="229" t="s">
        <v>261</v>
      </c>
      <c r="AV4107" s="13" t="s">
        <v>81</v>
      </c>
      <c r="AW4107" s="13" t="s">
        <v>37</v>
      </c>
      <c r="AX4107" s="13" t="s">
        <v>22</v>
      </c>
      <c r="AY4107" s="229" t="s">
        <v>238</v>
      </c>
    </row>
    <row r="4108" spans="2:65" s="1" customFormat="1" ht="22.5" customHeight="1">
      <c r="B4108" s="35"/>
      <c r="C4108" s="194" t="s">
        <v>3755</v>
      </c>
      <c r="D4108" s="194" t="s">
        <v>240</v>
      </c>
      <c r="E4108" s="195" t="s">
        <v>3756</v>
      </c>
      <c r="F4108" s="196" t="s">
        <v>3757</v>
      </c>
      <c r="G4108" s="197" t="s">
        <v>651</v>
      </c>
      <c r="H4108" s="198">
        <v>1</v>
      </c>
      <c r="I4108" s="199"/>
      <c r="J4108" s="200">
        <f>ROUND(I4108*H4108,2)</f>
        <v>0</v>
      </c>
      <c r="K4108" s="196" t="s">
        <v>20</v>
      </c>
      <c r="L4108" s="55"/>
      <c r="M4108" s="201" t="s">
        <v>20</v>
      </c>
      <c r="N4108" s="202" t="s">
        <v>44</v>
      </c>
      <c r="O4108" s="36"/>
      <c r="P4108" s="203">
        <f>O4108*H4108</f>
        <v>0</v>
      </c>
      <c r="Q4108" s="203">
        <v>0</v>
      </c>
      <c r="R4108" s="203">
        <f>Q4108*H4108</f>
        <v>0</v>
      </c>
      <c r="S4108" s="203">
        <v>0</v>
      </c>
      <c r="T4108" s="204">
        <f>S4108*H4108</f>
        <v>0</v>
      </c>
      <c r="AR4108" s="18" t="s">
        <v>372</v>
      </c>
      <c r="AT4108" s="18" t="s">
        <v>240</v>
      </c>
      <c r="AU4108" s="18" t="s">
        <v>261</v>
      </c>
      <c r="AY4108" s="18" t="s">
        <v>238</v>
      </c>
      <c r="BE4108" s="205">
        <f>IF(N4108="základní",J4108,0)</f>
        <v>0</v>
      </c>
      <c r="BF4108" s="205">
        <f>IF(N4108="snížená",J4108,0)</f>
        <v>0</v>
      </c>
      <c r="BG4108" s="205">
        <f>IF(N4108="zákl. přenesená",J4108,0)</f>
        <v>0</v>
      </c>
      <c r="BH4108" s="205">
        <f>IF(N4108="sníž. přenesená",J4108,0)</f>
        <v>0</v>
      </c>
      <c r="BI4108" s="205">
        <f>IF(N4108="nulová",J4108,0)</f>
        <v>0</v>
      </c>
      <c r="BJ4108" s="18" t="s">
        <v>22</v>
      </c>
      <c r="BK4108" s="205">
        <f>ROUND(I4108*H4108,2)</f>
        <v>0</v>
      </c>
      <c r="BL4108" s="18" t="s">
        <v>372</v>
      </c>
      <c r="BM4108" s="18" t="s">
        <v>3758</v>
      </c>
    </row>
    <row r="4109" spans="2:65" s="12" customFormat="1" ht="27">
      <c r="B4109" s="206"/>
      <c r="C4109" s="207"/>
      <c r="D4109" s="208" t="s">
        <v>247</v>
      </c>
      <c r="E4109" s="209" t="s">
        <v>20</v>
      </c>
      <c r="F4109" s="210" t="s">
        <v>3726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2" customFormat="1" ht="13.5">
      <c r="B4110" s="206"/>
      <c r="C4110" s="207"/>
      <c r="D4110" s="208" t="s">
        <v>247</v>
      </c>
      <c r="E4110" s="209" t="s">
        <v>20</v>
      </c>
      <c r="F4110" s="210" t="s">
        <v>249</v>
      </c>
      <c r="G4110" s="207"/>
      <c r="H4110" s="211" t="s">
        <v>20</v>
      </c>
      <c r="I4110" s="212"/>
      <c r="J4110" s="207"/>
      <c r="K4110" s="207"/>
      <c r="L4110" s="213"/>
      <c r="M4110" s="214"/>
      <c r="N4110" s="215"/>
      <c r="O4110" s="215"/>
      <c r="P4110" s="215"/>
      <c r="Q4110" s="215"/>
      <c r="R4110" s="215"/>
      <c r="S4110" s="215"/>
      <c r="T4110" s="216"/>
      <c r="AT4110" s="217" t="s">
        <v>247</v>
      </c>
      <c r="AU4110" s="217" t="s">
        <v>261</v>
      </c>
      <c r="AV4110" s="12" t="s">
        <v>22</v>
      </c>
      <c r="AW4110" s="12" t="s">
        <v>37</v>
      </c>
      <c r="AX4110" s="12" t="s">
        <v>73</v>
      </c>
      <c r="AY4110" s="217" t="s">
        <v>238</v>
      </c>
    </row>
    <row r="4111" spans="2:65" s="12" customFormat="1" ht="13.5">
      <c r="B4111" s="206"/>
      <c r="C4111" s="207"/>
      <c r="D4111" s="208" t="s">
        <v>247</v>
      </c>
      <c r="E4111" s="209" t="s">
        <v>20</v>
      </c>
      <c r="F4111" s="210" t="s">
        <v>3553</v>
      </c>
      <c r="G4111" s="207"/>
      <c r="H4111" s="211" t="s">
        <v>20</v>
      </c>
      <c r="I4111" s="212"/>
      <c r="J4111" s="207"/>
      <c r="K4111" s="207"/>
      <c r="L4111" s="213"/>
      <c r="M4111" s="214"/>
      <c r="N4111" s="215"/>
      <c r="O4111" s="215"/>
      <c r="P4111" s="215"/>
      <c r="Q4111" s="215"/>
      <c r="R4111" s="215"/>
      <c r="S4111" s="215"/>
      <c r="T4111" s="216"/>
      <c r="AT4111" s="217" t="s">
        <v>247</v>
      </c>
      <c r="AU4111" s="217" t="s">
        <v>261</v>
      </c>
      <c r="AV4111" s="12" t="s">
        <v>22</v>
      </c>
      <c r="AW4111" s="12" t="s">
        <v>37</v>
      </c>
      <c r="AX4111" s="12" t="s">
        <v>73</v>
      </c>
      <c r="AY4111" s="217" t="s">
        <v>238</v>
      </c>
    </row>
    <row r="4112" spans="2:65" s="13" customFormat="1" ht="13.5">
      <c r="B4112" s="218"/>
      <c r="C4112" s="219"/>
      <c r="D4112" s="208" t="s">
        <v>247</v>
      </c>
      <c r="E4112" s="230" t="s">
        <v>20</v>
      </c>
      <c r="F4112" s="231" t="s">
        <v>22</v>
      </c>
      <c r="G4112" s="219"/>
      <c r="H4112" s="232">
        <v>1</v>
      </c>
      <c r="I4112" s="224"/>
      <c r="J4112" s="219"/>
      <c r="K4112" s="219"/>
      <c r="L4112" s="225"/>
      <c r="M4112" s="226"/>
      <c r="N4112" s="227"/>
      <c r="O4112" s="227"/>
      <c r="P4112" s="227"/>
      <c r="Q4112" s="227"/>
      <c r="R4112" s="227"/>
      <c r="S4112" s="227"/>
      <c r="T4112" s="228"/>
      <c r="AT4112" s="229" t="s">
        <v>247</v>
      </c>
      <c r="AU4112" s="229" t="s">
        <v>261</v>
      </c>
      <c r="AV4112" s="13" t="s">
        <v>81</v>
      </c>
      <c r="AW4112" s="13" t="s">
        <v>37</v>
      </c>
      <c r="AX4112" s="13" t="s">
        <v>22</v>
      </c>
      <c r="AY4112" s="229" t="s">
        <v>238</v>
      </c>
    </row>
    <row r="4113" spans="2:65" s="11" customFormat="1" ht="29.85" customHeight="1">
      <c r="B4113" s="177"/>
      <c r="C4113" s="178"/>
      <c r="D4113" s="191" t="s">
        <v>72</v>
      </c>
      <c r="E4113" s="192" t="s">
        <v>3759</v>
      </c>
      <c r="F4113" s="192" t="s">
        <v>3760</v>
      </c>
      <c r="G4113" s="178"/>
      <c r="H4113" s="178"/>
      <c r="I4113" s="181"/>
      <c r="J4113" s="193">
        <f>BK4113</f>
        <v>0</v>
      </c>
      <c r="K4113" s="178"/>
      <c r="L4113" s="183"/>
      <c r="M4113" s="184"/>
      <c r="N4113" s="185"/>
      <c r="O4113" s="185"/>
      <c r="P4113" s="186">
        <f>P4114+P4115+P4216+P4272+P4348+P4464+P4677+P4738+P4759+P4870</f>
        <v>0</v>
      </c>
      <c r="Q4113" s="185"/>
      <c r="R4113" s="186">
        <f>R4114+R4115+R4216+R4272+R4348+R4464+R4677+R4738+R4759+R4870</f>
        <v>1.0313782499999995</v>
      </c>
      <c r="S4113" s="185"/>
      <c r="T4113" s="187">
        <f>T4114+T4115+T4216+T4272+T4348+T4464+T4677+T4738+T4759+T4870</f>
        <v>0</v>
      </c>
      <c r="AR4113" s="188" t="s">
        <v>81</v>
      </c>
      <c r="AT4113" s="189" t="s">
        <v>72</v>
      </c>
      <c r="AU4113" s="189" t="s">
        <v>22</v>
      </c>
      <c r="AY4113" s="188" t="s">
        <v>238</v>
      </c>
      <c r="BK4113" s="190">
        <f>BK4114+BK4115+BK4216+BK4272+BK4348+BK4464+BK4677+BK4738+BK4759+BK4870</f>
        <v>0</v>
      </c>
    </row>
    <row r="4114" spans="2:65" s="1" customFormat="1" ht="22.5" customHeight="1">
      <c r="B4114" s="35"/>
      <c r="C4114" s="194" t="s">
        <v>3761</v>
      </c>
      <c r="D4114" s="194" t="s">
        <v>240</v>
      </c>
      <c r="E4114" s="195" t="s">
        <v>3762</v>
      </c>
      <c r="F4114" s="196" t="s">
        <v>3763</v>
      </c>
      <c r="G4114" s="197" t="s">
        <v>2797</v>
      </c>
      <c r="H4114" s="245"/>
      <c r="I4114" s="199"/>
      <c r="J4114" s="200">
        <f>ROUND(I4114*H4114,2)</f>
        <v>0</v>
      </c>
      <c r="K4114" s="196" t="s">
        <v>244</v>
      </c>
      <c r="L4114" s="55"/>
      <c r="M4114" s="201" t="s">
        <v>20</v>
      </c>
      <c r="N4114" s="202" t="s">
        <v>44</v>
      </c>
      <c r="O4114" s="36"/>
      <c r="P4114" s="203">
        <f>O4114*H4114</f>
        <v>0</v>
      </c>
      <c r="Q4114" s="203">
        <v>0</v>
      </c>
      <c r="R4114" s="203">
        <f>Q4114*H4114</f>
        <v>0</v>
      </c>
      <c r="S4114" s="203">
        <v>0</v>
      </c>
      <c r="T4114" s="204">
        <f>S4114*H4114</f>
        <v>0</v>
      </c>
      <c r="AR4114" s="18" t="s">
        <v>372</v>
      </c>
      <c r="AT4114" s="18" t="s">
        <v>240</v>
      </c>
      <c r="AU4114" s="18" t="s">
        <v>81</v>
      </c>
      <c r="AY4114" s="18" t="s">
        <v>238</v>
      </c>
      <c r="BE4114" s="205">
        <f>IF(N4114="základní",J4114,0)</f>
        <v>0</v>
      </c>
      <c r="BF4114" s="205">
        <f>IF(N4114="snížená",J4114,0)</f>
        <v>0</v>
      </c>
      <c r="BG4114" s="205">
        <f>IF(N4114="zákl. přenesená",J4114,0)</f>
        <v>0</v>
      </c>
      <c r="BH4114" s="205">
        <f>IF(N4114="sníž. přenesená",J4114,0)</f>
        <v>0</v>
      </c>
      <c r="BI4114" s="205">
        <f>IF(N4114="nulová",J4114,0)</f>
        <v>0</v>
      </c>
      <c r="BJ4114" s="18" t="s">
        <v>22</v>
      </c>
      <c r="BK4114" s="205">
        <f>ROUND(I4114*H4114,2)</f>
        <v>0</v>
      </c>
      <c r="BL4114" s="18" t="s">
        <v>372</v>
      </c>
      <c r="BM4114" s="18" t="s">
        <v>3764</v>
      </c>
    </row>
    <row r="4115" spans="2:65" s="11" customFormat="1" ht="22.35" customHeight="1">
      <c r="B4115" s="177"/>
      <c r="C4115" s="178"/>
      <c r="D4115" s="191" t="s">
        <v>72</v>
      </c>
      <c r="E4115" s="192" t="s">
        <v>3765</v>
      </c>
      <c r="F4115" s="192" t="s">
        <v>3766</v>
      </c>
      <c r="G4115" s="178"/>
      <c r="H4115" s="178"/>
      <c r="I4115" s="181"/>
      <c r="J4115" s="193">
        <f>BK4115</f>
        <v>0</v>
      </c>
      <c r="K4115" s="178"/>
      <c r="L4115" s="183"/>
      <c r="M4115" s="184"/>
      <c r="N4115" s="185"/>
      <c r="O4115" s="185"/>
      <c r="P4115" s="186">
        <f>SUM(P4116:P4215)</f>
        <v>0</v>
      </c>
      <c r="Q4115" s="185"/>
      <c r="R4115" s="186">
        <f>SUM(R4116:R4215)</f>
        <v>0</v>
      </c>
      <c r="S4115" s="185"/>
      <c r="T4115" s="187">
        <f>SUM(T4116:T4215)</f>
        <v>0</v>
      </c>
      <c r="AR4115" s="188" t="s">
        <v>81</v>
      </c>
      <c r="AT4115" s="189" t="s">
        <v>72</v>
      </c>
      <c r="AU4115" s="189" t="s">
        <v>81</v>
      </c>
      <c r="AY4115" s="188" t="s">
        <v>238</v>
      </c>
      <c r="BK4115" s="190">
        <f>SUM(BK4116:BK4215)</f>
        <v>0</v>
      </c>
    </row>
    <row r="4116" spans="2:65" s="1" customFormat="1" ht="31.5" customHeight="1">
      <c r="B4116" s="35"/>
      <c r="C4116" s="194" t="s">
        <v>3767</v>
      </c>
      <c r="D4116" s="194" t="s">
        <v>240</v>
      </c>
      <c r="E4116" s="195" t="s">
        <v>3768</v>
      </c>
      <c r="F4116" s="196" t="s">
        <v>3769</v>
      </c>
      <c r="G4116" s="197" t="s">
        <v>651</v>
      </c>
      <c r="H4116" s="198">
        <v>2</v>
      </c>
      <c r="I4116" s="199"/>
      <c r="J4116" s="200">
        <f>ROUND(I4116*H4116,2)</f>
        <v>0</v>
      </c>
      <c r="K4116" s="196" t="s">
        <v>20</v>
      </c>
      <c r="L4116" s="55"/>
      <c r="M4116" s="201" t="s">
        <v>20</v>
      </c>
      <c r="N4116" s="202" t="s">
        <v>44</v>
      </c>
      <c r="O4116" s="36"/>
      <c r="P4116" s="203">
        <f>O4116*H4116</f>
        <v>0</v>
      </c>
      <c r="Q4116" s="203">
        <v>0</v>
      </c>
      <c r="R4116" s="203">
        <f>Q4116*H4116</f>
        <v>0</v>
      </c>
      <c r="S4116" s="203">
        <v>0</v>
      </c>
      <c r="T4116" s="204">
        <f>S4116*H4116</f>
        <v>0</v>
      </c>
      <c r="AR4116" s="18" t="s">
        <v>372</v>
      </c>
      <c r="AT4116" s="18" t="s">
        <v>240</v>
      </c>
      <c r="AU4116" s="18" t="s">
        <v>261</v>
      </c>
      <c r="AY4116" s="18" t="s">
        <v>238</v>
      </c>
      <c r="BE4116" s="205">
        <f>IF(N4116="základní",J4116,0)</f>
        <v>0</v>
      </c>
      <c r="BF4116" s="205">
        <f>IF(N4116="snížená",J4116,0)</f>
        <v>0</v>
      </c>
      <c r="BG4116" s="205">
        <f>IF(N4116="zákl. přenesená",J4116,0)</f>
        <v>0</v>
      </c>
      <c r="BH4116" s="205">
        <f>IF(N4116="sníž. přenesená",J4116,0)</f>
        <v>0</v>
      </c>
      <c r="BI4116" s="205">
        <f>IF(N4116="nulová",J4116,0)</f>
        <v>0</v>
      </c>
      <c r="BJ4116" s="18" t="s">
        <v>22</v>
      </c>
      <c r="BK4116" s="205">
        <f>ROUND(I4116*H4116,2)</f>
        <v>0</v>
      </c>
      <c r="BL4116" s="18" t="s">
        <v>372</v>
      </c>
      <c r="BM4116" s="18" t="s">
        <v>3770</v>
      </c>
    </row>
    <row r="4117" spans="2:65" s="12" customFormat="1" ht="27">
      <c r="B4117" s="206"/>
      <c r="C4117" s="207"/>
      <c r="D4117" s="208" t="s">
        <v>247</v>
      </c>
      <c r="E4117" s="209" t="s">
        <v>20</v>
      </c>
      <c r="F4117" s="210" t="s">
        <v>3771</v>
      </c>
      <c r="G4117" s="207"/>
      <c r="H4117" s="211" t="s">
        <v>20</v>
      </c>
      <c r="I4117" s="212"/>
      <c r="J4117" s="207"/>
      <c r="K4117" s="207"/>
      <c r="L4117" s="213"/>
      <c r="M4117" s="214"/>
      <c r="N4117" s="215"/>
      <c r="O4117" s="215"/>
      <c r="P4117" s="215"/>
      <c r="Q4117" s="215"/>
      <c r="R4117" s="215"/>
      <c r="S4117" s="215"/>
      <c r="T4117" s="216"/>
      <c r="AT4117" s="217" t="s">
        <v>247</v>
      </c>
      <c r="AU4117" s="217" t="s">
        <v>261</v>
      </c>
      <c r="AV4117" s="12" t="s">
        <v>22</v>
      </c>
      <c r="AW4117" s="12" t="s">
        <v>37</v>
      </c>
      <c r="AX4117" s="12" t="s">
        <v>73</v>
      </c>
      <c r="AY4117" s="217" t="s">
        <v>238</v>
      </c>
    </row>
    <row r="4118" spans="2:65" s="12" customFormat="1" ht="13.5">
      <c r="B4118" s="206"/>
      <c r="C4118" s="207"/>
      <c r="D4118" s="208" t="s">
        <v>247</v>
      </c>
      <c r="E4118" s="209" t="s">
        <v>20</v>
      </c>
      <c r="F4118" s="210" t="s">
        <v>249</v>
      </c>
      <c r="G4118" s="207"/>
      <c r="H4118" s="211" t="s">
        <v>20</v>
      </c>
      <c r="I4118" s="212"/>
      <c r="J4118" s="207"/>
      <c r="K4118" s="207"/>
      <c r="L4118" s="213"/>
      <c r="M4118" s="214"/>
      <c r="N4118" s="215"/>
      <c r="O4118" s="215"/>
      <c r="P4118" s="215"/>
      <c r="Q4118" s="215"/>
      <c r="R4118" s="215"/>
      <c r="S4118" s="215"/>
      <c r="T4118" s="216"/>
      <c r="AT4118" s="217" t="s">
        <v>247</v>
      </c>
      <c r="AU4118" s="217" t="s">
        <v>261</v>
      </c>
      <c r="AV4118" s="12" t="s">
        <v>22</v>
      </c>
      <c r="AW4118" s="12" t="s">
        <v>37</v>
      </c>
      <c r="AX4118" s="12" t="s">
        <v>73</v>
      </c>
      <c r="AY4118" s="217" t="s">
        <v>238</v>
      </c>
    </row>
    <row r="4119" spans="2:65" s="12" customFormat="1" ht="13.5">
      <c r="B4119" s="206"/>
      <c r="C4119" s="207"/>
      <c r="D4119" s="208" t="s">
        <v>247</v>
      </c>
      <c r="E4119" s="209" t="s">
        <v>20</v>
      </c>
      <c r="F4119" s="210" t="s">
        <v>3772</v>
      </c>
      <c r="G4119" s="207"/>
      <c r="H4119" s="211" t="s">
        <v>20</v>
      </c>
      <c r="I4119" s="212"/>
      <c r="J4119" s="207"/>
      <c r="K4119" s="207"/>
      <c r="L4119" s="213"/>
      <c r="M4119" s="214"/>
      <c r="N4119" s="215"/>
      <c r="O4119" s="215"/>
      <c r="P4119" s="215"/>
      <c r="Q4119" s="215"/>
      <c r="R4119" s="215"/>
      <c r="S4119" s="215"/>
      <c r="T4119" s="216"/>
      <c r="AT4119" s="217" t="s">
        <v>247</v>
      </c>
      <c r="AU4119" s="217" t="s">
        <v>261</v>
      </c>
      <c r="AV4119" s="12" t="s">
        <v>22</v>
      </c>
      <c r="AW4119" s="12" t="s">
        <v>37</v>
      </c>
      <c r="AX4119" s="12" t="s">
        <v>73</v>
      </c>
      <c r="AY4119" s="217" t="s">
        <v>238</v>
      </c>
    </row>
    <row r="4120" spans="2:65" s="13" customFormat="1" ht="13.5">
      <c r="B4120" s="218"/>
      <c r="C4120" s="219"/>
      <c r="D4120" s="220" t="s">
        <v>247</v>
      </c>
      <c r="E4120" s="221" t="s">
        <v>20</v>
      </c>
      <c r="F4120" s="222" t="s">
        <v>3651</v>
      </c>
      <c r="G4120" s="219"/>
      <c r="H4120" s="223">
        <v>2</v>
      </c>
      <c r="I4120" s="224"/>
      <c r="J4120" s="219"/>
      <c r="K4120" s="219"/>
      <c r="L4120" s="225"/>
      <c r="M4120" s="226"/>
      <c r="N4120" s="227"/>
      <c r="O4120" s="227"/>
      <c r="P4120" s="227"/>
      <c r="Q4120" s="227"/>
      <c r="R4120" s="227"/>
      <c r="S4120" s="227"/>
      <c r="T4120" s="228"/>
      <c r="AT4120" s="229" t="s">
        <v>247</v>
      </c>
      <c r="AU4120" s="229" t="s">
        <v>261</v>
      </c>
      <c r="AV4120" s="13" t="s">
        <v>81</v>
      </c>
      <c r="AW4120" s="13" t="s">
        <v>37</v>
      </c>
      <c r="AX4120" s="13" t="s">
        <v>22</v>
      </c>
      <c r="AY4120" s="229" t="s">
        <v>238</v>
      </c>
    </row>
    <row r="4121" spans="2:65" s="1" customFormat="1" ht="31.5" customHeight="1">
      <c r="B4121" s="35"/>
      <c r="C4121" s="194" t="s">
        <v>3773</v>
      </c>
      <c r="D4121" s="194" t="s">
        <v>240</v>
      </c>
      <c r="E4121" s="195" t="s">
        <v>3774</v>
      </c>
      <c r="F4121" s="196" t="s">
        <v>3775</v>
      </c>
      <c r="G4121" s="197" t="s">
        <v>651</v>
      </c>
      <c r="H4121" s="198">
        <v>13</v>
      </c>
      <c r="I4121" s="199"/>
      <c r="J4121" s="200">
        <f>ROUND(I4121*H4121,2)</f>
        <v>0</v>
      </c>
      <c r="K4121" s="196" t="s">
        <v>20</v>
      </c>
      <c r="L4121" s="55"/>
      <c r="M4121" s="201" t="s">
        <v>20</v>
      </c>
      <c r="N4121" s="202" t="s">
        <v>44</v>
      </c>
      <c r="O4121" s="36"/>
      <c r="P4121" s="203">
        <f>O4121*H4121</f>
        <v>0</v>
      </c>
      <c r="Q4121" s="203">
        <v>0</v>
      </c>
      <c r="R4121" s="203">
        <f>Q4121*H4121</f>
        <v>0</v>
      </c>
      <c r="S4121" s="203">
        <v>0</v>
      </c>
      <c r="T4121" s="204">
        <f>S4121*H4121</f>
        <v>0</v>
      </c>
      <c r="AR4121" s="18" t="s">
        <v>372</v>
      </c>
      <c r="AT4121" s="18" t="s">
        <v>240</v>
      </c>
      <c r="AU4121" s="18" t="s">
        <v>261</v>
      </c>
      <c r="AY4121" s="18" t="s">
        <v>238</v>
      </c>
      <c r="BE4121" s="205">
        <f>IF(N4121="základní",J4121,0)</f>
        <v>0</v>
      </c>
      <c r="BF4121" s="205">
        <f>IF(N4121="snížená",J4121,0)</f>
        <v>0</v>
      </c>
      <c r="BG4121" s="205">
        <f>IF(N4121="zákl. přenesená",J4121,0)</f>
        <v>0</v>
      </c>
      <c r="BH4121" s="205">
        <f>IF(N4121="sníž. přenesená",J4121,0)</f>
        <v>0</v>
      </c>
      <c r="BI4121" s="205">
        <f>IF(N4121="nulová",J4121,0)</f>
        <v>0</v>
      </c>
      <c r="BJ4121" s="18" t="s">
        <v>22</v>
      </c>
      <c r="BK4121" s="205">
        <f>ROUND(I4121*H4121,2)</f>
        <v>0</v>
      </c>
      <c r="BL4121" s="18" t="s">
        <v>372</v>
      </c>
      <c r="BM4121" s="18" t="s">
        <v>3776</v>
      </c>
    </row>
    <row r="4122" spans="2:65" s="12" customFormat="1" ht="27">
      <c r="B4122" s="206"/>
      <c r="C4122" s="207"/>
      <c r="D4122" s="208" t="s">
        <v>247</v>
      </c>
      <c r="E4122" s="209" t="s">
        <v>20</v>
      </c>
      <c r="F4122" s="210" t="s">
        <v>3771</v>
      </c>
      <c r="G4122" s="207"/>
      <c r="H4122" s="211" t="s">
        <v>20</v>
      </c>
      <c r="I4122" s="212"/>
      <c r="J4122" s="207"/>
      <c r="K4122" s="207"/>
      <c r="L4122" s="213"/>
      <c r="M4122" s="214"/>
      <c r="N4122" s="215"/>
      <c r="O4122" s="215"/>
      <c r="P4122" s="215"/>
      <c r="Q4122" s="215"/>
      <c r="R4122" s="215"/>
      <c r="S4122" s="215"/>
      <c r="T4122" s="216"/>
      <c r="AT4122" s="217" t="s">
        <v>247</v>
      </c>
      <c r="AU4122" s="217" t="s">
        <v>261</v>
      </c>
      <c r="AV4122" s="12" t="s">
        <v>22</v>
      </c>
      <c r="AW4122" s="12" t="s">
        <v>37</v>
      </c>
      <c r="AX4122" s="12" t="s">
        <v>73</v>
      </c>
      <c r="AY4122" s="217" t="s">
        <v>238</v>
      </c>
    </row>
    <row r="4123" spans="2:65" s="12" customFormat="1" ht="13.5">
      <c r="B4123" s="206"/>
      <c r="C4123" s="207"/>
      <c r="D4123" s="208" t="s">
        <v>247</v>
      </c>
      <c r="E4123" s="209" t="s">
        <v>20</v>
      </c>
      <c r="F4123" s="210" t="s">
        <v>249</v>
      </c>
      <c r="G4123" s="207"/>
      <c r="H4123" s="211" t="s">
        <v>20</v>
      </c>
      <c r="I4123" s="212"/>
      <c r="J4123" s="207"/>
      <c r="K4123" s="207"/>
      <c r="L4123" s="213"/>
      <c r="M4123" s="214"/>
      <c r="N4123" s="215"/>
      <c r="O4123" s="215"/>
      <c r="P4123" s="215"/>
      <c r="Q4123" s="215"/>
      <c r="R4123" s="215"/>
      <c r="S4123" s="215"/>
      <c r="T4123" s="216"/>
      <c r="AT4123" s="217" t="s">
        <v>247</v>
      </c>
      <c r="AU4123" s="217" t="s">
        <v>261</v>
      </c>
      <c r="AV4123" s="12" t="s">
        <v>22</v>
      </c>
      <c r="AW4123" s="12" t="s">
        <v>37</v>
      </c>
      <c r="AX4123" s="12" t="s">
        <v>73</v>
      </c>
      <c r="AY4123" s="217" t="s">
        <v>238</v>
      </c>
    </row>
    <row r="4124" spans="2:65" s="12" customFormat="1" ht="13.5">
      <c r="B4124" s="206"/>
      <c r="C4124" s="207"/>
      <c r="D4124" s="208" t="s">
        <v>247</v>
      </c>
      <c r="E4124" s="209" t="s">
        <v>20</v>
      </c>
      <c r="F4124" s="210" t="s">
        <v>3772</v>
      </c>
      <c r="G4124" s="207"/>
      <c r="H4124" s="211" t="s">
        <v>20</v>
      </c>
      <c r="I4124" s="212"/>
      <c r="J4124" s="207"/>
      <c r="K4124" s="207"/>
      <c r="L4124" s="213"/>
      <c r="M4124" s="214"/>
      <c r="N4124" s="215"/>
      <c r="O4124" s="215"/>
      <c r="P4124" s="215"/>
      <c r="Q4124" s="215"/>
      <c r="R4124" s="215"/>
      <c r="S4124" s="215"/>
      <c r="T4124" s="216"/>
      <c r="AT4124" s="217" t="s">
        <v>247</v>
      </c>
      <c r="AU4124" s="217" t="s">
        <v>261</v>
      </c>
      <c r="AV4124" s="12" t="s">
        <v>22</v>
      </c>
      <c r="AW4124" s="12" t="s">
        <v>37</v>
      </c>
      <c r="AX4124" s="12" t="s">
        <v>73</v>
      </c>
      <c r="AY4124" s="217" t="s">
        <v>238</v>
      </c>
    </row>
    <row r="4125" spans="2:65" s="13" customFormat="1" ht="13.5">
      <c r="B4125" s="218"/>
      <c r="C4125" s="219"/>
      <c r="D4125" s="220" t="s">
        <v>247</v>
      </c>
      <c r="E4125" s="221" t="s">
        <v>20</v>
      </c>
      <c r="F4125" s="222" t="s">
        <v>3777</v>
      </c>
      <c r="G4125" s="219"/>
      <c r="H4125" s="223">
        <v>13</v>
      </c>
      <c r="I4125" s="224"/>
      <c r="J4125" s="219"/>
      <c r="K4125" s="219"/>
      <c r="L4125" s="225"/>
      <c r="M4125" s="226"/>
      <c r="N4125" s="227"/>
      <c r="O4125" s="227"/>
      <c r="P4125" s="227"/>
      <c r="Q4125" s="227"/>
      <c r="R4125" s="227"/>
      <c r="S4125" s="227"/>
      <c r="T4125" s="228"/>
      <c r="AT4125" s="229" t="s">
        <v>247</v>
      </c>
      <c r="AU4125" s="229" t="s">
        <v>261</v>
      </c>
      <c r="AV4125" s="13" t="s">
        <v>81</v>
      </c>
      <c r="AW4125" s="13" t="s">
        <v>37</v>
      </c>
      <c r="AX4125" s="13" t="s">
        <v>22</v>
      </c>
      <c r="AY4125" s="229" t="s">
        <v>238</v>
      </c>
    </row>
    <row r="4126" spans="2:65" s="1" customFormat="1" ht="31.5" customHeight="1">
      <c r="B4126" s="35"/>
      <c r="C4126" s="194" t="s">
        <v>3778</v>
      </c>
      <c r="D4126" s="194" t="s">
        <v>240</v>
      </c>
      <c r="E4126" s="195" t="s">
        <v>3779</v>
      </c>
      <c r="F4126" s="196" t="s">
        <v>3780</v>
      </c>
      <c r="G4126" s="197" t="s">
        <v>651</v>
      </c>
      <c r="H4126" s="198">
        <v>8</v>
      </c>
      <c r="I4126" s="199"/>
      <c r="J4126" s="200">
        <f>ROUND(I4126*H4126,2)</f>
        <v>0</v>
      </c>
      <c r="K4126" s="196" t="s">
        <v>20</v>
      </c>
      <c r="L4126" s="55"/>
      <c r="M4126" s="201" t="s">
        <v>20</v>
      </c>
      <c r="N4126" s="202" t="s">
        <v>44</v>
      </c>
      <c r="O4126" s="36"/>
      <c r="P4126" s="203">
        <f>O4126*H4126</f>
        <v>0</v>
      </c>
      <c r="Q4126" s="203">
        <v>0</v>
      </c>
      <c r="R4126" s="203">
        <f>Q4126*H4126</f>
        <v>0</v>
      </c>
      <c r="S4126" s="203">
        <v>0</v>
      </c>
      <c r="T4126" s="204">
        <f>S4126*H4126</f>
        <v>0</v>
      </c>
      <c r="AR4126" s="18" t="s">
        <v>372</v>
      </c>
      <c r="AT4126" s="18" t="s">
        <v>240</v>
      </c>
      <c r="AU4126" s="18" t="s">
        <v>261</v>
      </c>
      <c r="AY4126" s="18" t="s">
        <v>238</v>
      </c>
      <c r="BE4126" s="205">
        <f>IF(N4126="základní",J4126,0)</f>
        <v>0</v>
      </c>
      <c r="BF4126" s="205">
        <f>IF(N4126="snížená",J4126,0)</f>
        <v>0</v>
      </c>
      <c r="BG4126" s="205">
        <f>IF(N4126="zákl. přenesená",J4126,0)</f>
        <v>0</v>
      </c>
      <c r="BH4126" s="205">
        <f>IF(N4126="sníž. přenesená",J4126,0)</f>
        <v>0</v>
      </c>
      <c r="BI4126" s="205">
        <f>IF(N4126="nulová",J4126,0)</f>
        <v>0</v>
      </c>
      <c r="BJ4126" s="18" t="s">
        <v>22</v>
      </c>
      <c r="BK4126" s="205">
        <f>ROUND(I4126*H4126,2)</f>
        <v>0</v>
      </c>
      <c r="BL4126" s="18" t="s">
        <v>372</v>
      </c>
      <c r="BM4126" s="18" t="s">
        <v>3781</v>
      </c>
    </row>
    <row r="4127" spans="2:65" s="12" customFormat="1" ht="27">
      <c r="B4127" s="206"/>
      <c r="C4127" s="207"/>
      <c r="D4127" s="208" t="s">
        <v>247</v>
      </c>
      <c r="E4127" s="209" t="s">
        <v>20</v>
      </c>
      <c r="F4127" s="210" t="s">
        <v>3771</v>
      </c>
      <c r="G4127" s="207"/>
      <c r="H4127" s="211" t="s">
        <v>20</v>
      </c>
      <c r="I4127" s="212"/>
      <c r="J4127" s="207"/>
      <c r="K4127" s="207"/>
      <c r="L4127" s="213"/>
      <c r="M4127" s="214"/>
      <c r="N4127" s="215"/>
      <c r="O4127" s="215"/>
      <c r="P4127" s="215"/>
      <c r="Q4127" s="215"/>
      <c r="R4127" s="215"/>
      <c r="S4127" s="215"/>
      <c r="T4127" s="216"/>
      <c r="AT4127" s="217" t="s">
        <v>247</v>
      </c>
      <c r="AU4127" s="217" t="s">
        <v>261</v>
      </c>
      <c r="AV4127" s="12" t="s">
        <v>22</v>
      </c>
      <c r="AW4127" s="12" t="s">
        <v>37</v>
      </c>
      <c r="AX4127" s="12" t="s">
        <v>73</v>
      </c>
      <c r="AY4127" s="217" t="s">
        <v>238</v>
      </c>
    </row>
    <row r="4128" spans="2:65" s="12" customFormat="1" ht="13.5">
      <c r="B4128" s="206"/>
      <c r="C4128" s="207"/>
      <c r="D4128" s="208" t="s">
        <v>247</v>
      </c>
      <c r="E4128" s="209" t="s">
        <v>20</v>
      </c>
      <c r="F4128" s="210" t="s">
        <v>249</v>
      </c>
      <c r="G4128" s="207"/>
      <c r="H4128" s="211" t="s">
        <v>20</v>
      </c>
      <c r="I4128" s="212"/>
      <c r="J4128" s="207"/>
      <c r="K4128" s="207"/>
      <c r="L4128" s="213"/>
      <c r="M4128" s="214"/>
      <c r="N4128" s="215"/>
      <c r="O4128" s="215"/>
      <c r="P4128" s="215"/>
      <c r="Q4128" s="215"/>
      <c r="R4128" s="215"/>
      <c r="S4128" s="215"/>
      <c r="T4128" s="216"/>
      <c r="AT4128" s="217" t="s">
        <v>247</v>
      </c>
      <c r="AU4128" s="217" t="s">
        <v>261</v>
      </c>
      <c r="AV4128" s="12" t="s">
        <v>22</v>
      </c>
      <c r="AW4128" s="12" t="s">
        <v>37</v>
      </c>
      <c r="AX4128" s="12" t="s">
        <v>73</v>
      </c>
      <c r="AY4128" s="217" t="s">
        <v>238</v>
      </c>
    </row>
    <row r="4129" spans="2:65" s="12" customFormat="1" ht="13.5">
      <c r="B4129" s="206"/>
      <c r="C4129" s="207"/>
      <c r="D4129" s="208" t="s">
        <v>247</v>
      </c>
      <c r="E4129" s="209" t="s">
        <v>20</v>
      </c>
      <c r="F4129" s="210" t="s">
        <v>3772</v>
      </c>
      <c r="G4129" s="207"/>
      <c r="H4129" s="211" t="s">
        <v>20</v>
      </c>
      <c r="I4129" s="212"/>
      <c r="J4129" s="207"/>
      <c r="K4129" s="207"/>
      <c r="L4129" s="213"/>
      <c r="M4129" s="214"/>
      <c r="N4129" s="215"/>
      <c r="O4129" s="215"/>
      <c r="P4129" s="215"/>
      <c r="Q4129" s="215"/>
      <c r="R4129" s="215"/>
      <c r="S4129" s="215"/>
      <c r="T4129" s="216"/>
      <c r="AT4129" s="217" t="s">
        <v>247</v>
      </c>
      <c r="AU4129" s="217" t="s">
        <v>261</v>
      </c>
      <c r="AV4129" s="12" t="s">
        <v>22</v>
      </c>
      <c r="AW4129" s="12" t="s">
        <v>37</v>
      </c>
      <c r="AX4129" s="12" t="s">
        <v>73</v>
      </c>
      <c r="AY4129" s="217" t="s">
        <v>238</v>
      </c>
    </row>
    <row r="4130" spans="2:65" s="13" customFormat="1" ht="13.5">
      <c r="B4130" s="218"/>
      <c r="C4130" s="219"/>
      <c r="D4130" s="220" t="s">
        <v>247</v>
      </c>
      <c r="E4130" s="221" t="s">
        <v>20</v>
      </c>
      <c r="F4130" s="222" t="s">
        <v>3782</v>
      </c>
      <c r="G4130" s="219"/>
      <c r="H4130" s="223">
        <v>8</v>
      </c>
      <c r="I4130" s="224"/>
      <c r="J4130" s="219"/>
      <c r="K4130" s="219"/>
      <c r="L4130" s="225"/>
      <c r="M4130" s="226"/>
      <c r="N4130" s="227"/>
      <c r="O4130" s="227"/>
      <c r="P4130" s="227"/>
      <c r="Q4130" s="227"/>
      <c r="R4130" s="227"/>
      <c r="S4130" s="227"/>
      <c r="T4130" s="228"/>
      <c r="AT4130" s="229" t="s">
        <v>247</v>
      </c>
      <c r="AU4130" s="229" t="s">
        <v>261</v>
      </c>
      <c r="AV4130" s="13" t="s">
        <v>81</v>
      </c>
      <c r="AW4130" s="13" t="s">
        <v>37</v>
      </c>
      <c r="AX4130" s="13" t="s">
        <v>22</v>
      </c>
      <c r="AY4130" s="229" t="s">
        <v>238</v>
      </c>
    </row>
    <row r="4131" spans="2:65" s="1" customFormat="1" ht="31.5" customHeight="1">
      <c r="B4131" s="35"/>
      <c r="C4131" s="194" t="s">
        <v>3783</v>
      </c>
      <c r="D4131" s="194" t="s">
        <v>240</v>
      </c>
      <c r="E4131" s="195" t="s">
        <v>3784</v>
      </c>
      <c r="F4131" s="196" t="s">
        <v>3785</v>
      </c>
      <c r="G4131" s="197" t="s">
        <v>651</v>
      </c>
      <c r="H4131" s="198">
        <v>7</v>
      </c>
      <c r="I4131" s="199"/>
      <c r="J4131" s="200">
        <f>ROUND(I4131*H4131,2)</f>
        <v>0</v>
      </c>
      <c r="K4131" s="196" t="s">
        <v>20</v>
      </c>
      <c r="L4131" s="55"/>
      <c r="M4131" s="201" t="s">
        <v>20</v>
      </c>
      <c r="N4131" s="202" t="s">
        <v>44</v>
      </c>
      <c r="O4131" s="36"/>
      <c r="P4131" s="203">
        <f>O4131*H4131</f>
        <v>0</v>
      </c>
      <c r="Q4131" s="203">
        <v>0</v>
      </c>
      <c r="R4131" s="203">
        <f>Q4131*H4131</f>
        <v>0</v>
      </c>
      <c r="S4131" s="203">
        <v>0</v>
      </c>
      <c r="T4131" s="204">
        <f>S4131*H4131</f>
        <v>0</v>
      </c>
      <c r="AR4131" s="18" t="s">
        <v>372</v>
      </c>
      <c r="AT4131" s="18" t="s">
        <v>240</v>
      </c>
      <c r="AU4131" s="18" t="s">
        <v>261</v>
      </c>
      <c r="AY4131" s="18" t="s">
        <v>238</v>
      </c>
      <c r="BE4131" s="205">
        <f>IF(N4131="základní",J4131,0)</f>
        <v>0</v>
      </c>
      <c r="BF4131" s="205">
        <f>IF(N4131="snížená",J4131,0)</f>
        <v>0</v>
      </c>
      <c r="BG4131" s="205">
        <f>IF(N4131="zákl. přenesená",J4131,0)</f>
        <v>0</v>
      </c>
      <c r="BH4131" s="205">
        <f>IF(N4131="sníž. přenesená",J4131,0)</f>
        <v>0</v>
      </c>
      <c r="BI4131" s="205">
        <f>IF(N4131="nulová",J4131,0)</f>
        <v>0</v>
      </c>
      <c r="BJ4131" s="18" t="s">
        <v>22</v>
      </c>
      <c r="BK4131" s="205">
        <f>ROUND(I4131*H4131,2)</f>
        <v>0</v>
      </c>
      <c r="BL4131" s="18" t="s">
        <v>372</v>
      </c>
      <c r="BM4131" s="18" t="s">
        <v>3786</v>
      </c>
    </row>
    <row r="4132" spans="2:65" s="12" customFormat="1" ht="27">
      <c r="B4132" s="206"/>
      <c r="C4132" s="207"/>
      <c r="D4132" s="208" t="s">
        <v>247</v>
      </c>
      <c r="E4132" s="209" t="s">
        <v>20</v>
      </c>
      <c r="F4132" s="210" t="s">
        <v>3771</v>
      </c>
      <c r="G4132" s="207"/>
      <c r="H4132" s="211" t="s">
        <v>20</v>
      </c>
      <c r="I4132" s="212"/>
      <c r="J4132" s="207"/>
      <c r="K4132" s="207"/>
      <c r="L4132" s="213"/>
      <c r="M4132" s="214"/>
      <c r="N4132" s="215"/>
      <c r="O4132" s="215"/>
      <c r="P4132" s="215"/>
      <c r="Q4132" s="215"/>
      <c r="R4132" s="215"/>
      <c r="S4132" s="215"/>
      <c r="T4132" s="216"/>
      <c r="AT4132" s="217" t="s">
        <v>247</v>
      </c>
      <c r="AU4132" s="217" t="s">
        <v>261</v>
      </c>
      <c r="AV4132" s="12" t="s">
        <v>22</v>
      </c>
      <c r="AW4132" s="12" t="s">
        <v>37</v>
      </c>
      <c r="AX4132" s="12" t="s">
        <v>73</v>
      </c>
      <c r="AY4132" s="217" t="s">
        <v>238</v>
      </c>
    </row>
    <row r="4133" spans="2:65" s="12" customFormat="1" ht="13.5">
      <c r="B4133" s="206"/>
      <c r="C4133" s="207"/>
      <c r="D4133" s="208" t="s">
        <v>247</v>
      </c>
      <c r="E4133" s="209" t="s">
        <v>20</v>
      </c>
      <c r="F4133" s="210" t="s">
        <v>249</v>
      </c>
      <c r="G4133" s="207"/>
      <c r="H4133" s="211" t="s">
        <v>20</v>
      </c>
      <c r="I4133" s="212"/>
      <c r="J4133" s="207"/>
      <c r="K4133" s="207"/>
      <c r="L4133" s="213"/>
      <c r="M4133" s="214"/>
      <c r="N4133" s="215"/>
      <c r="O4133" s="215"/>
      <c r="P4133" s="215"/>
      <c r="Q4133" s="215"/>
      <c r="R4133" s="215"/>
      <c r="S4133" s="215"/>
      <c r="T4133" s="216"/>
      <c r="AT4133" s="217" t="s">
        <v>247</v>
      </c>
      <c r="AU4133" s="217" t="s">
        <v>261</v>
      </c>
      <c r="AV4133" s="12" t="s">
        <v>22</v>
      </c>
      <c r="AW4133" s="12" t="s">
        <v>37</v>
      </c>
      <c r="AX4133" s="12" t="s">
        <v>73</v>
      </c>
      <c r="AY4133" s="217" t="s">
        <v>238</v>
      </c>
    </row>
    <row r="4134" spans="2:65" s="12" customFormat="1" ht="13.5">
      <c r="B4134" s="206"/>
      <c r="C4134" s="207"/>
      <c r="D4134" s="208" t="s">
        <v>247</v>
      </c>
      <c r="E4134" s="209" t="s">
        <v>20</v>
      </c>
      <c r="F4134" s="210" t="s">
        <v>3772</v>
      </c>
      <c r="G4134" s="207"/>
      <c r="H4134" s="211" t="s">
        <v>20</v>
      </c>
      <c r="I4134" s="212"/>
      <c r="J4134" s="207"/>
      <c r="K4134" s="207"/>
      <c r="L4134" s="213"/>
      <c r="M4134" s="214"/>
      <c r="N4134" s="215"/>
      <c r="O4134" s="215"/>
      <c r="P4134" s="215"/>
      <c r="Q4134" s="215"/>
      <c r="R4134" s="215"/>
      <c r="S4134" s="215"/>
      <c r="T4134" s="216"/>
      <c r="AT4134" s="217" t="s">
        <v>247</v>
      </c>
      <c r="AU4134" s="217" t="s">
        <v>261</v>
      </c>
      <c r="AV4134" s="12" t="s">
        <v>22</v>
      </c>
      <c r="AW4134" s="12" t="s">
        <v>37</v>
      </c>
      <c r="AX4134" s="12" t="s">
        <v>73</v>
      </c>
      <c r="AY4134" s="217" t="s">
        <v>238</v>
      </c>
    </row>
    <row r="4135" spans="2:65" s="13" customFormat="1" ht="13.5">
      <c r="B4135" s="218"/>
      <c r="C4135" s="219"/>
      <c r="D4135" s="220" t="s">
        <v>247</v>
      </c>
      <c r="E4135" s="221" t="s">
        <v>20</v>
      </c>
      <c r="F4135" s="222" t="s">
        <v>3607</v>
      </c>
      <c r="G4135" s="219"/>
      <c r="H4135" s="223">
        <v>7</v>
      </c>
      <c r="I4135" s="224"/>
      <c r="J4135" s="219"/>
      <c r="K4135" s="219"/>
      <c r="L4135" s="225"/>
      <c r="M4135" s="226"/>
      <c r="N4135" s="227"/>
      <c r="O4135" s="227"/>
      <c r="P4135" s="227"/>
      <c r="Q4135" s="227"/>
      <c r="R4135" s="227"/>
      <c r="S4135" s="227"/>
      <c r="T4135" s="228"/>
      <c r="AT4135" s="229" t="s">
        <v>247</v>
      </c>
      <c r="AU4135" s="229" t="s">
        <v>261</v>
      </c>
      <c r="AV4135" s="13" t="s">
        <v>81</v>
      </c>
      <c r="AW4135" s="13" t="s">
        <v>37</v>
      </c>
      <c r="AX4135" s="13" t="s">
        <v>22</v>
      </c>
      <c r="AY4135" s="229" t="s">
        <v>238</v>
      </c>
    </row>
    <row r="4136" spans="2:65" s="1" customFormat="1" ht="31.5" customHeight="1">
      <c r="B4136" s="35"/>
      <c r="C4136" s="194" t="s">
        <v>3787</v>
      </c>
      <c r="D4136" s="194" t="s">
        <v>240</v>
      </c>
      <c r="E4136" s="195" t="s">
        <v>3788</v>
      </c>
      <c r="F4136" s="196" t="s">
        <v>3789</v>
      </c>
      <c r="G4136" s="197" t="s">
        <v>651</v>
      </c>
      <c r="H4136" s="198">
        <v>2</v>
      </c>
      <c r="I4136" s="199"/>
      <c r="J4136" s="200">
        <f>ROUND(I4136*H4136,2)</f>
        <v>0</v>
      </c>
      <c r="K4136" s="196" t="s">
        <v>20</v>
      </c>
      <c r="L4136" s="55"/>
      <c r="M4136" s="201" t="s">
        <v>20</v>
      </c>
      <c r="N4136" s="202" t="s">
        <v>44</v>
      </c>
      <c r="O4136" s="36"/>
      <c r="P4136" s="203">
        <f>O4136*H4136</f>
        <v>0</v>
      </c>
      <c r="Q4136" s="203">
        <v>0</v>
      </c>
      <c r="R4136" s="203">
        <f>Q4136*H4136</f>
        <v>0</v>
      </c>
      <c r="S4136" s="203">
        <v>0</v>
      </c>
      <c r="T4136" s="204">
        <f>S4136*H4136</f>
        <v>0</v>
      </c>
      <c r="AR4136" s="18" t="s">
        <v>372</v>
      </c>
      <c r="AT4136" s="18" t="s">
        <v>240</v>
      </c>
      <c r="AU4136" s="18" t="s">
        <v>261</v>
      </c>
      <c r="AY4136" s="18" t="s">
        <v>238</v>
      </c>
      <c r="BE4136" s="205">
        <f>IF(N4136="základní",J4136,0)</f>
        <v>0</v>
      </c>
      <c r="BF4136" s="205">
        <f>IF(N4136="snížená",J4136,0)</f>
        <v>0</v>
      </c>
      <c r="BG4136" s="205">
        <f>IF(N4136="zákl. přenesená",J4136,0)</f>
        <v>0</v>
      </c>
      <c r="BH4136" s="205">
        <f>IF(N4136="sníž. přenesená",J4136,0)</f>
        <v>0</v>
      </c>
      <c r="BI4136" s="205">
        <f>IF(N4136="nulová",J4136,0)</f>
        <v>0</v>
      </c>
      <c r="BJ4136" s="18" t="s">
        <v>22</v>
      </c>
      <c r="BK4136" s="205">
        <f>ROUND(I4136*H4136,2)</f>
        <v>0</v>
      </c>
      <c r="BL4136" s="18" t="s">
        <v>372</v>
      </c>
      <c r="BM4136" s="18" t="s">
        <v>3790</v>
      </c>
    </row>
    <row r="4137" spans="2:65" s="12" customFormat="1" ht="27">
      <c r="B4137" s="206"/>
      <c r="C4137" s="207"/>
      <c r="D4137" s="208" t="s">
        <v>247</v>
      </c>
      <c r="E4137" s="209" t="s">
        <v>20</v>
      </c>
      <c r="F4137" s="210" t="s">
        <v>3771</v>
      </c>
      <c r="G4137" s="207"/>
      <c r="H4137" s="211" t="s">
        <v>20</v>
      </c>
      <c r="I4137" s="212"/>
      <c r="J4137" s="207"/>
      <c r="K4137" s="207"/>
      <c r="L4137" s="213"/>
      <c r="M4137" s="214"/>
      <c r="N4137" s="215"/>
      <c r="O4137" s="215"/>
      <c r="P4137" s="215"/>
      <c r="Q4137" s="215"/>
      <c r="R4137" s="215"/>
      <c r="S4137" s="215"/>
      <c r="T4137" s="216"/>
      <c r="AT4137" s="217" t="s">
        <v>247</v>
      </c>
      <c r="AU4137" s="217" t="s">
        <v>261</v>
      </c>
      <c r="AV4137" s="12" t="s">
        <v>22</v>
      </c>
      <c r="AW4137" s="12" t="s">
        <v>37</v>
      </c>
      <c r="AX4137" s="12" t="s">
        <v>73</v>
      </c>
      <c r="AY4137" s="217" t="s">
        <v>238</v>
      </c>
    </row>
    <row r="4138" spans="2:65" s="12" customFormat="1" ht="13.5">
      <c r="B4138" s="206"/>
      <c r="C4138" s="207"/>
      <c r="D4138" s="208" t="s">
        <v>247</v>
      </c>
      <c r="E4138" s="209" t="s">
        <v>20</v>
      </c>
      <c r="F4138" s="210" t="s">
        <v>249</v>
      </c>
      <c r="G4138" s="207"/>
      <c r="H4138" s="211" t="s">
        <v>20</v>
      </c>
      <c r="I4138" s="212"/>
      <c r="J4138" s="207"/>
      <c r="K4138" s="207"/>
      <c r="L4138" s="213"/>
      <c r="M4138" s="214"/>
      <c r="N4138" s="215"/>
      <c r="O4138" s="215"/>
      <c r="P4138" s="215"/>
      <c r="Q4138" s="215"/>
      <c r="R4138" s="215"/>
      <c r="S4138" s="215"/>
      <c r="T4138" s="216"/>
      <c r="AT4138" s="217" t="s">
        <v>247</v>
      </c>
      <c r="AU4138" s="217" t="s">
        <v>261</v>
      </c>
      <c r="AV4138" s="12" t="s">
        <v>22</v>
      </c>
      <c r="AW4138" s="12" t="s">
        <v>37</v>
      </c>
      <c r="AX4138" s="12" t="s">
        <v>73</v>
      </c>
      <c r="AY4138" s="217" t="s">
        <v>238</v>
      </c>
    </row>
    <row r="4139" spans="2:65" s="12" customFormat="1" ht="13.5">
      <c r="B4139" s="206"/>
      <c r="C4139" s="207"/>
      <c r="D4139" s="208" t="s">
        <v>247</v>
      </c>
      <c r="E4139" s="209" t="s">
        <v>20</v>
      </c>
      <c r="F4139" s="210" t="s">
        <v>3772</v>
      </c>
      <c r="G4139" s="207"/>
      <c r="H4139" s="211" t="s">
        <v>20</v>
      </c>
      <c r="I4139" s="212"/>
      <c r="J4139" s="207"/>
      <c r="K4139" s="207"/>
      <c r="L4139" s="213"/>
      <c r="M4139" s="214"/>
      <c r="N4139" s="215"/>
      <c r="O4139" s="215"/>
      <c r="P4139" s="215"/>
      <c r="Q4139" s="215"/>
      <c r="R4139" s="215"/>
      <c r="S4139" s="215"/>
      <c r="T4139" s="216"/>
      <c r="AT4139" s="217" t="s">
        <v>247</v>
      </c>
      <c r="AU4139" s="217" t="s">
        <v>261</v>
      </c>
      <c r="AV4139" s="12" t="s">
        <v>22</v>
      </c>
      <c r="AW4139" s="12" t="s">
        <v>37</v>
      </c>
      <c r="AX4139" s="12" t="s">
        <v>73</v>
      </c>
      <c r="AY4139" s="217" t="s">
        <v>238</v>
      </c>
    </row>
    <row r="4140" spans="2:65" s="13" customFormat="1" ht="13.5">
      <c r="B4140" s="218"/>
      <c r="C4140" s="219"/>
      <c r="D4140" s="220" t="s">
        <v>247</v>
      </c>
      <c r="E4140" s="221" t="s">
        <v>20</v>
      </c>
      <c r="F4140" s="222" t="s">
        <v>3626</v>
      </c>
      <c r="G4140" s="219"/>
      <c r="H4140" s="223">
        <v>2</v>
      </c>
      <c r="I4140" s="224"/>
      <c r="J4140" s="219"/>
      <c r="K4140" s="219"/>
      <c r="L4140" s="225"/>
      <c r="M4140" s="226"/>
      <c r="N4140" s="227"/>
      <c r="O4140" s="227"/>
      <c r="P4140" s="227"/>
      <c r="Q4140" s="227"/>
      <c r="R4140" s="227"/>
      <c r="S4140" s="227"/>
      <c r="T4140" s="228"/>
      <c r="AT4140" s="229" t="s">
        <v>247</v>
      </c>
      <c r="AU4140" s="229" t="s">
        <v>261</v>
      </c>
      <c r="AV4140" s="13" t="s">
        <v>81</v>
      </c>
      <c r="AW4140" s="13" t="s">
        <v>37</v>
      </c>
      <c r="AX4140" s="13" t="s">
        <v>22</v>
      </c>
      <c r="AY4140" s="229" t="s">
        <v>238</v>
      </c>
    </row>
    <row r="4141" spans="2:65" s="1" customFormat="1" ht="31.5" customHeight="1">
      <c r="B4141" s="35"/>
      <c r="C4141" s="194" t="s">
        <v>3791</v>
      </c>
      <c r="D4141" s="194" t="s">
        <v>240</v>
      </c>
      <c r="E4141" s="195" t="s">
        <v>3792</v>
      </c>
      <c r="F4141" s="196" t="s">
        <v>3793</v>
      </c>
      <c r="G4141" s="197" t="s">
        <v>651</v>
      </c>
      <c r="H4141" s="198">
        <v>1</v>
      </c>
      <c r="I4141" s="199"/>
      <c r="J4141" s="200">
        <f>ROUND(I4141*H4141,2)</f>
        <v>0</v>
      </c>
      <c r="K4141" s="196" t="s">
        <v>20</v>
      </c>
      <c r="L4141" s="55"/>
      <c r="M4141" s="201" t="s">
        <v>20</v>
      </c>
      <c r="N4141" s="202" t="s">
        <v>44</v>
      </c>
      <c r="O4141" s="36"/>
      <c r="P4141" s="203">
        <f>O4141*H4141</f>
        <v>0</v>
      </c>
      <c r="Q4141" s="203">
        <v>0</v>
      </c>
      <c r="R4141" s="203">
        <f>Q4141*H4141</f>
        <v>0</v>
      </c>
      <c r="S4141" s="203">
        <v>0</v>
      </c>
      <c r="T4141" s="204">
        <f>S4141*H4141</f>
        <v>0</v>
      </c>
      <c r="AR4141" s="18" t="s">
        <v>372</v>
      </c>
      <c r="AT4141" s="18" t="s">
        <v>240</v>
      </c>
      <c r="AU4141" s="18" t="s">
        <v>261</v>
      </c>
      <c r="AY4141" s="18" t="s">
        <v>238</v>
      </c>
      <c r="BE4141" s="205">
        <f>IF(N4141="základní",J4141,0)</f>
        <v>0</v>
      </c>
      <c r="BF4141" s="205">
        <f>IF(N4141="snížená",J4141,0)</f>
        <v>0</v>
      </c>
      <c r="BG4141" s="205">
        <f>IF(N4141="zákl. přenesená",J4141,0)</f>
        <v>0</v>
      </c>
      <c r="BH4141" s="205">
        <f>IF(N4141="sníž. přenesená",J4141,0)</f>
        <v>0</v>
      </c>
      <c r="BI4141" s="205">
        <f>IF(N4141="nulová",J4141,0)</f>
        <v>0</v>
      </c>
      <c r="BJ4141" s="18" t="s">
        <v>22</v>
      </c>
      <c r="BK4141" s="205">
        <f>ROUND(I4141*H4141,2)</f>
        <v>0</v>
      </c>
      <c r="BL4141" s="18" t="s">
        <v>372</v>
      </c>
      <c r="BM4141" s="18" t="s">
        <v>3794</v>
      </c>
    </row>
    <row r="4142" spans="2:65" s="12" customFormat="1" ht="27">
      <c r="B4142" s="206"/>
      <c r="C4142" s="207"/>
      <c r="D4142" s="208" t="s">
        <v>247</v>
      </c>
      <c r="E4142" s="209" t="s">
        <v>20</v>
      </c>
      <c r="F4142" s="210" t="s">
        <v>3771</v>
      </c>
      <c r="G4142" s="207"/>
      <c r="H4142" s="211" t="s">
        <v>20</v>
      </c>
      <c r="I4142" s="212"/>
      <c r="J4142" s="207"/>
      <c r="K4142" s="207"/>
      <c r="L4142" s="213"/>
      <c r="M4142" s="214"/>
      <c r="N4142" s="215"/>
      <c r="O4142" s="215"/>
      <c r="P4142" s="215"/>
      <c r="Q4142" s="215"/>
      <c r="R4142" s="215"/>
      <c r="S4142" s="215"/>
      <c r="T4142" s="216"/>
      <c r="AT4142" s="217" t="s">
        <v>247</v>
      </c>
      <c r="AU4142" s="217" t="s">
        <v>261</v>
      </c>
      <c r="AV4142" s="12" t="s">
        <v>22</v>
      </c>
      <c r="AW4142" s="12" t="s">
        <v>37</v>
      </c>
      <c r="AX4142" s="12" t="s">
        <v>73</v>
      </c>
      <c r="AY4142" s="217" t="s">
        <v>238</v>
      </c>
    </row>
    <row r="4143" spans="2:65" s="12" customFormat="1" ht="13.5">
      <c r="B4143" s="206"/>
      <c r="C4143" s="207"/>
      <c r="D4143" s="208" t="s">
        <v>247</v>
      </c>
      <c r="E4143" s="209" t="s">
        <v>20</v>
      </c>
      <c r="F4143" s="210" t="s">
        <v>249</v>
      </c>
      <c r="G4143" s="207"/>
      <c r="H4143" s="211" t="s">
        <v>20</v>
      </c>
      <c r="I4143" s="212"/>
      <c r="J4143" s="207"/>
      <c r="K4143" s="207"/>
      <c r="L4143" s="213"/>
      <c r="M4143" s="214"/>
      <c r="N4143" s="215"/>
      <c r="O4143" s="215"/>
      <c r="P4143" s="215"/>
      <c r="Q4143" s="215"/>
      <c r="R4143" s="215"/>
      <c r="S4143" s="215"/>
      <c r="T4143" s="216"/>
      <c r="AT4143" s="217" t="s">
        <v>247</v>
      </c>
      <c r="AU4143" s="217" t="s">
        <v>261</v>
      </c>
      <c r="AV4143" s="12" t="s">
        <v>22</v>
      </c>
      <c r="AW4143" s="12" t="s">
        <v>37</v>
      </c>
      <c r="AX4143" s="12" t="s">
        <v>73</v>
      </c>
      <c r="AY4143" s="217" t="s">
        <v>238</v>
      </c>
    </row>
    <row r="4144" spans="2:65" s="12" customFormat="1" ht="13.5">
      <c r="B4144" s="206"/>
      <c r="C4144" s="207"/>
      <c r="D4144" s="208" t="s">
        <v>247</v>
      </c>
      <c r="E4144" s="209" t="s">
        <v>20</v>
      </c>
      <c r="F4144" s="210" t="s">
        <v>3772</v>
      </c>
      <c r="G4144" s="207"/>
      <c r="H4144" s="211" t="s">
        <v>20</v>
      </c>
      <c r="I4144" s="212"/>
      <c r="J4144" s="207"/>
      <c r="K4144" s="207"/>
      <c r="L4144" s="213"/>
      <c r="M4144" s="214"/>
      <c r="N4144" s="215"/>
      <c r="O4144" s="215"/>
      <c r="P4144" s="215"/>
      <c r="Q4144" s="215"/>
      <c r="R4144" s="215"/>
      <c r="S4144" s="215"/>
      <c r="T4144" s="216"/>
      <c r="AT4144" s="217" t="s">
        <v>247</v>
      </c>
      <c r="AU4144" s="217" t="s">
        <v>261</v>
      </c>
      <c r="AV4144" s="12" t="s">
        <v>22</v>
      </c>
      <c r="AW4144" s="12" t="s">
        <v>37</v>
      </c>
      <c r="AX4144" s="12" t="s">
        <v>73</v>
      </c>
      <c r="AY4144" s="217" t="s">
        <v>238</v>
      </c>
    </row>
    <row r="4145" spans="2:65" s="13" customFormat="1" ht="13.5">
      <c r="B4145" s="218"/>
      <c r="C4145" s="219"/>
      <c r="D4145" s="220" t="s">
        <v>247</v>
      </c>
      <c r="E4145" s="221" t="s">
        <v>20</v>
      </c>
      <c r="F4145" s="222" t="s">
        <v>3602</v>
      </c>
      <c r="G4145" s="219"/>
      <c r="H4145" s="223">
        <v>1</v>
      </c>
      <c r="I4145" s="224"/>
      <c r="J4145" s="219"/>
      <c r="K4145" s="219"/>
      <c r="L4145" s="225"/>
      <c r="M4145" s="226"/>
      <c r="N4145" s="227"/>
      <c r="O4145" s="227"/>
      <c r="P4145" s="227"/>
      <c r="Q4145" s="227"/>
      <c r="R4145" s="227"/>
      <c r="S4145" s="227"/>
      <c r="T4145" s="228"/>
      <c r="AT4145" s="229" t="s">
        <v>247</v>
      </c>
      <c r="AU4145" s="229" t="s">
        <v>261</v>
      </c>
      <c r="AV4145" s="13" t="s">
        <v>81</v>
      </c>
      <c r="AW4145" s="13" t="s">
        <v>37</v>
      </c>
      <c r="AX4145" s="13" t="s">
        <v>22</v>
      </c>
      <c r="AY4145" s="229" t="s">
        <v>238</v>
      </c>
    </row>
    <row r="4146" spans="2:65" s="1" customFormat="1" ht="31.5" customHeight="1">
      <c r="B4146" s="35"/>
      <c r="C4146" s="194" t="s">
        <v>3795</v>
      </c>
      <c r="D4146" s="194" t="s">
        <v>240</v>
      </c>
      <c r="E4146" s="195" t="s">
        <v>3796</v>
      </c>
      <c r="F4146" s="196" t="s">
        <v>3797</v>
      </c>
      <c r="G4146" s="197" t="s">
        <v>651</v>
      </c>
      <c r="H4146" s="198">
        <v>12</v>
      </c>
      <c r="I4146" s="199"/>
      <c r="J4146" s="200">
        <f>ROUND(I4146*H4146,2)</f>
        <v>0</v>
      </c>
      <c r="K4146" s="196" t="s">
        <v>20</v>
      </c>
      <c r="L4146" s="55"/>
      <c r="M4146" s="201" t="s">
        <v>20</v>
      </c>
      <c r="N4146" s="202" t="s">
        <v>44</v>
      </c>
      <c r="O4146" s="36"/>
      <c r="P4146" s="203">
        <f>O4146*H4146</f>
        <v>0</v>
      </c>
      <c r="Q4146" s="203">
        <v>0</v>
      </c>
      <c r="R4146" s="203">
        <f>Q4146*H4146</f>
        <v>0</v>
      </c>
      <c r="S4146" s="203">
        <v>0</v>
      </c>
      <c r="T4146" s="204">
        <f>S4146*H4146</f>
        <v>0</v>
      </c>
      <c r="AR4146" s="18" t="s">
        <v>372</v>
      </c>
      <c r="AT4146" s="18" t="s">
        <v>240</v>
      </c>
      <c r="AU4146" s="18" t="s">
        <v>261</v>
      </c>
      <c r="AY4146" s="18" t="s">
        <v>238</v>
      </c>
      <c r="BE4146" s="205">
        <f>IF(N4146="základní",J4146,0)</f>
        <v>0</v>
      </c>
      <c r="BF4146" s="205">
        <f>IF(N4146="snížená",J4146,0)</f>
        <v>0</v>
      </c>
      <c r="BG4146" s="205">
        <f>IF(N4146="zákl. přenesená",J4146,0)</f>
        <v>0</v>
      </c>
      <c r="BH4146" s="205">
        <f>IF(N4146="sníž. přenesená",J4146,0)</f>
        <v>0</v>
      </c>
      <c r="BI4146" s="205">
        <f>IF(N4146="nulová",J4146,0)</f>
        <v>0</v>
      </c>
      <c r="BJ4146" s="18" t="s">
        <v>22</v>
      </c>
      <c r="BK4146" s="205">
        <f>ROUND(I4146*H4146,2)</f>
        <v>0</v>
      </c>
      <c r="BL4146" s="18" t="s">
        <v>372</v>
      </c>
      <c r="BM4146" s="18" t="s">
        <v>3798</v>
      </c>
    </row>
    <row r="4147" spans="2:65" s="12" customFormat="1" ht="27">
      <c r="B4147" s="206"/>
      <c r="C4147" s="207"/>
      <c r="D4147" s="208" t="s">
        <v>247</v>
      </c>
      <c r="E4147" s="209" t="s">
        <v>20</v>
      </c>
      <c r="F4147" s="210" t="s">
        <v>3771</v>
      </c>
      <c r="G4147" s="207"/>
      <c r="H4147" s="211" t="s">
        <v>20</v>
      </c>
      <c r="I4147" s="212"/>
      <c r="J4147" s="207"/>
      <c r="K4147" s="207"/>
      <c r="L4147" s="213"/>
      <c r="M4147" s="214"/>
      <c r="N4147" s="215"/>
      <c r="O4147" s="215"/>
      <c r="P4147" s="215"/>
      <c r="Q4147" s="215"/>
      <c r="R4147" s="215"/>
      <c r="S4147" s="215"/>
      <c r="T4147" s="216"/>
      <c r="AT4147" s="217" t="s">
        <v>247</v>
      </c>
      <c r="AU4147" s="217" t="s">
        <v>261</v>
      </c>
      <c r="AV4147" s="12" t="s">
        <v>22</v>
      </c>
      <c r="AW4147" s="12" t="s">
        <v>37</v>
      </c>
      <c r="AX4147" s="12" t="s">
        <v>73</v>
      </c>
      <c r="AY4147" s="217" t="s">
        <v>238</v>
      </c>
    </row>
    <row r="4148" spans="2:65" s="12" customFormat="1" ht="13.5">
      <c r="B4148" s="206"/>
      <c r="C4148" s="207"/>
      <c r="D4148" s="208" t="s">
        <v>247</v>
      </c>
      <c r="E4148" s="209" t="s">
        <v>20</v>
      </c>
      <c r="F4148" s="210" t="s">
        <v>249</v>
      </c>
      <c r="G4148" s="207"/>
      <c r="H4148" s="211" t="s">
        <v>20</v>
      </c>
      <c r="I4148" s="212"/>
      <c r="J4148" s="207"/>
      <c r="K4148" s="207"/>
      <c r="L4148" s="213"/>
      <c r="M4148" s="214"/>
      <c r="N4148" s="215"/>
      <c r="O4148" s="215"/>
      <c r="P4148" s="215"/>
      <c r="Q4148" s="215"/>
      <c r="R4148" s="215"/>
      <c r="S4148" s="215"/>
      <c r="T4148" s="216"/>
      <c r="AT4148" s="217" t="s">
        <v>247</v>
      </c>
      <c r="AU4148" s="217" t="s">
        <v>261</v>
      </c>
      <c r="AV4148" s="12" t="s">
        <v>22</v>
      </c>
      <c r="AW4148" s="12" t="s">
        <v>37</v>
      </c>
      <c r="AX4148" s="12" t="s">
        <v>73</v>
      </c>
      <c r="AY4148" s="217" t="s">
        <v>238</v>
      </c>
    </row>
    <row r="4149" spans="2:65" s="12" customFormat="1" ht="13.5">
      <c r="B4149" s="206"/>
      <c r="C4149" s="207"/>
      <c r="D4149" s="208" t="s">
        <v>247</v>
      </c>
      <c r="E4149" s="209" t="s">
        <v>20</v>
      </c>
      <c r="F4149" s="210" t="s">
        <v>3772</v>
      </c>
      <c r="G4149" s="207"/>
      <c r="H4149" s="211" t="s">
        <v>20</v>
      </c>
      <c r="I4149" s="212"/>
      <c r="J4149" s="207"/>
      <c r="K4149" s="207"/>
      <c r="L4149" s="213"/>
      <c r="M4149" s="214"/>
      <c r="N4149" s="215"/>
      <c r="O4149" s="215"/>
      <c r="P4149" s="215"/>
      <c r="Q4149" s="215"/>
      <c r="R4149" s="215"/>
      <c r="S4149" s="215"/>
      <c r="T4149" s="216"/>
      <c r="AT4149" s="217" t="s">
        <v>247</v>
      </c>
      <c r="AU4149" s="217" t="s">
        <v>261</v>
      </c>
      <c r="AV4149" s="12" t="s">
        <v>22</v>
      </c>
      <c r="AW4149" s="12" t="s">
        <v>37</v>
      </c>
      <c r="AX4149" s="12" t="s">
        <v>73</v>
      </c>
      <c r="AY4149" s="217" t="s">
        <v>238</v>
      </c>
    </row>
    <row r="4150" spans="2:65" s="13" customFormat="1" ht="13.5">
      <c r="B4150" s="218"/>
      <c r="C4150" s="219"/>
      <c r="D4150" s="220" t="s">
        <v>247</v>
      </c>
      <c r="E4150" s="221" t="s">
        <v>20</v>
      </c>
      <c r="F4150" s="222" t="s">
        <v>3799</v>
      </c>
      <c r="G4150" s="219"/>
      <c r="H4150" s="223">
        <v>12</v>
      </c>
      <c r="I4150" s="224"/>
      <c r="J4150" s="219"/>
      <c r="K4150" s="219"/>
      <c r="L4150" s="225"/>
      <c r="M4150" s="226"/>
      <c r="N4150" s="227"/>
      <c r="O4150" s="227"/>
      <c r="P4150" s="227"/>
      <c r="Q4150" s="227"/>
      <c r="R4150" s="227"/>
      <c r="S4150" s="227"/>
      <c r="T4150" s="228"/>
      <c r="AT4150" s="229" t="s">
        <v>247</v>
      </c>
      <c r="AU4150" s="229" t="s">
        <v>261</v>
      </c>
      <c r="AV4150" s="13" t="s">
        <v>81</v>
      </c>
      <c r="AW4150" s="13" t="s">
        <v>37</v>
      </c>
      <c r="AX4150" s="13" t="s">
        <v>22</v>
      </c>
      <c r="AY4150" s="229" t="s">
        <v>238</v>
      </c>
    </row>
    <row r="4151" spans="2:65" s="1" customFormat="1" ht="31.5" customHeight="1">
      <c r="B4151" s="35"/>
      <c r="C4151" s="194" t="s">
        <v>3800</v>
      </c>
      <c r="D4151" s="194" t="s">
        <v>240</v>
      </c>
      <c r="E4151" s="195" t="s">
        <v>3801</v>
      </c>
      <c r="F4151" s="196" t="s">
        <v>3802</v>
      </c>
      <c r="G4151" s="197" t="s">
        <v>651</v>
      </c>
      <c r="H4151" s="198">
        <v>9</v>
      </c>
      <c r="I4151" s="199"/>
      <c r="J4151" s="200">
        <f>ROUND(I4151*H4151,2)</f>
        <v>0</v>
      </c>
      <c r="K4151" s="196" t="s">
        <v>20</v>
      </c>
      <c r="L4151" s="55"/>
      <c r="M4151" s="201" t="s">
        <v>20</v>
      </c>
      <c r="N4151" s="202" t="s">
        <v>44</v>
      </c>
      <c r="O4151" s="36"/>
      <c r="P4151" s="203">
        <f>O4151*H4151</f>
        <v>0</v>
      </c>
      <c r="Q4151" s="203">
        <v>0</v>
      </c>
      <c r="R4151" s="203">
        <f>Q4151*H4151</f>
        <v>0</v>
      </c>
      <c r="S4151" s="203">
        <v>0</v>
      </c>
      <c r="T4151" s="204">
        <f>S4151*H4151</f>
        <v>0</v>
      </c>
      <c r="AR4151" s="18" t="s">
        <v>372</v>
      </c>
      <c r="AT4151" s="18" t="s">
        <v>240</v>
      </c>
      <c r="AU4151" s="18" t="s">
        <v>261</v>
      </c>
      <c r="AY4151" s="18" t="s">
        <v>238</v>
      </c>
      <c r="BE4151" s="205">
        <f>IF(N4151="základní",J4151,0)</f>
        <v>0</v>
      </c>
      <c r="BF4151" s="205">
        <f>IF(N4151="snížená",J4151,0)</f>
        <v>0</v>
      </c>
      <c r="BG4151" s="205">
        <f>IF(N4151="zákl. přenesená",J4151,0)</f>
        <v>0</v>
      </c>
      <c r="BH4151" s="205">
        <f>IF(N4151="sníž. přenesená",J4151,0)</f>
        <v>0</v>
      </c>
      <c r="BI4151" s="205">
        <f>IF(N4151="nulová",J4151,0)</f>
        <v>0</v>
      </c>
      <c r="BJ4151" s="18" t="s">
        <v>22</v>
      </c>
      <c r="BK4151" s="205">
        <f>ROUND(I4151*H4151,2)</f>
        <v>0</v>
      </c>
      <c r="BL4151" s="18" t="s">
        <v>372</v>
      </c>
      <c r="BM4151" s="18" t="s">
        <v>3803</v>
      </c>
    </row>
    <row r="4152" spans="2:65" s="12" customFormat="1" ht="27">
      <c r="B4152" s="206"/>
      <c r="C4152" s="207"/>
      <c r="D4152" s="208" t="s">
        <v>247</v>
      </c>
      <c r="E4152" s="209" t="s">
        <v>20</v>
      </c>
      <c r="F4152" s="210" t="s">
        <v>3771</v>
      </c>
      <c r="G4152" s="207"/>
      <c r="H4152" s="211" t="s">
        <v>20</v>
      </c>
      <c r="I4152" s="212"/>
      <c r="J4152" s="207"/>
      <c r="K4152" s="207"/>
      <c r="L4152" s="213"/>
      <c r="M4152" s="214"/>
      <c r="N4152" s="215"/>
      <c r="O4152" s="215"/>
      <c r="P4152" s="215"/>
      <c r="Q4152" s="215"/>
      <c r="R4152" s="215"/>
      <c r="S4152" s="215"/>
      <c r="T4152" s="216"/>
      <c r="AT4152" s="217" t="s">
        <v>247</v>
      </c>
      <c r="AU4152" s="217" t="s">
        <v>261</v>
      </c>
      <c r="AV4152" s="12" t="s">
        <v>22</v>
      </c>
      <c r="AW4152" s="12" t="s">
        <v>37</v>
      </c>
      <c r="AX4152" s="12" t="s">
        <v>73</v>
      </c>
      <c r="AY4152" s="217" t="s">
        <v>238</v>
      </c>
    </row>
    <row r="4153" spans="2:65" s="12" customFormat="1" ht="13.5">
      <c r="B4153" s="206"/>
      <c r="C4153" s="207"/>
      <c r="D4153" s="208" t="s">
        <v>247</v>
      </c>
      <c r="E4153" s="209" t="s">
        <v>20</v>
      </c>
      <c r="F4153" s="210" t="s">
        <v>249</v>
      </c>
      <c r="G4153" s="207"/>
      <c r="H4153" s="211" t="s">
        <v>20</v>
      </c>
      <c r="I4153" s="212"/>
      <c r="J4153" s="207"/>
      <c r="K4153" s="207"/>
      <c r="L4153" s="213"/>
      <c r="M4153" s="214"/>
      <c r="N4153" s="215"/>
      <c r="O4153" s="215"/>
      <c r="P4153" s="215"/>
      <c r="Q4153" s="215"/>
      <c r="R4153" s="215"/>
      <c r="S4153" s="215"/>
      <c r="T4153" s="216"/>
      <c r="AT4153" s="217" t="s">
        <v>247</v>
      </c>
      <c r="AU4153" s="217" t="s">
        <v>261</v>
      </c>
      <c r="AV4153" s="12" t="s">
        <v>22</v>
      </c>
      <c r="AW4153" s="12" t="s">
        <v>37</v>
      </c>
      <c r="AX4153" s="12" t="s">
        <v>73</v>
      </c>
      <c r="AY4153" s="217" t="s">
        <v>238</v>
      </c>
    </row>
    <row r="4154" spans="2:65" s="12" customFormat="1" ht="13.5">
      <c r="B4154" s="206"/>
      <c r="C4154" s="207"/>
      <c r="D4154" s="208" t="s">
        <v>247</v>
      </c>
      <c r="E4154" s="209" t="s">
        <v>20</v>
      </c>
      <c r="F4154" s="210" t="s">
        <v>3772</v>
      </c>
      <c r="G4154" s="207"/>
      <c r="H4154" s="211" t="s">
        <v>20</v>
      </c>
      <c r="I4154" s="212"/>
      <c r="J4154" s="207"/>
      <c r="K4154" s="207"/>
      <c r="L4154" s="213"/>
      <c r="M4154" s="214"/>
      <c r="N4154" s="215"/>
      <c r="O4154" s="215"/>
      <c r="P4154" s="215"/>
      <c r="Q4154" s="215"/>
      <c r="R4154" s="215"/>
      <c r="S4154" s="215"/>
      <c r="T4154" s="216"/>
      <c r="AT4154" s="217" t="s">
        <v>247</v>
      </c>
      <c r="AU4154" s="217" t="s">
        <v>261</v>
      </c>
      <c r="AV4154" s="12" t="s">
        <v>22</v>
      </c>
      <c r="AW4154" s="12" t="s">
        <v>37</v>
      </c>
      <c r="AX4154" s="12" t="s">
        <v>73</v>
      </c>
      <c r="AY4154" s="217" t="s">
        <v>238</v>
      </c>
    </row>
    <row r="4155" spans="2:65" s="13" customFormat="1" ht="13.5">
      <c r="B4155" s="218"/>
      <c r="C4155" s="219"/>
      <c r="D4155" s="220" t="s">
        <v>247</v>
      </c>
      <c r="E4155" s="221" t="s">
        <v>20</v>
      </c>
      <c r="F4155" s="222" t="s">
        <v>3804</v>
      </c>
      <c r="G4155" s="219"/>
      <c r="H4155" s="223">
        <v>9</v>
      </c>
      <c r="I4155" s="224"/>
      <c r="J4155" s="219"/>
      <c r="K4155" s="219"/>
      <c r="L4155" s="225"/>
      <c r="M4155" s="226"/>
      <c r="N4155" s="227"/>
      <c r="O4155" s="227"/>
      <c r="P4155" s="227"/>
      <c r="Q4155" s="227"/>
      <c r="R4155" s="227"/>
      <c r="S4155" s="227"/>
      <c r="T4155" s="228"/>
      <c r="AT4155" s="229" t="s">
        <v>247</v>
      </c>
      <c r="AU4155" s="229" t="s">
        <v>261</v>
      </c>
      <c r="AV4155" s="13" t="s">
        <v>81</v>
      </c>
      <c r="AW4155" s="13" t="s">
        <v>37</v>
      </c>
      <c r="AX4155" s="13" t="s">
        <v>22</v>
      </c>
      <c r="AY4155" s="229" t="s">
        <v>238</v>
      </c>
    </row>
    <row r="4156" spans="2:65" s="1" customFormat="1" ht="31.5" customHeight="1">
      <c r="B4156" s="35"/>
      <c r="C4156" s="194" t="s">
        <v>3805</v>
      </c>
      <c r="D4156" s="194" t="s">
        <v>240</v>
      </c>
      <c r="E4156" s="195" t="s">
        <v>3806</v>
      </c>
      <c r="F4156" s="196" t="s">
        <v>3807</v>
      </c>
      <c r="G4156" s="197" t="s">
        <v>651</v>
      </c>
      <c r="H4156" s="198">
        <v>10</v>
      </c>
      <c r="I4156" s="199"/>
      <c r="J4156" s="200">
        <f>ROUND(I4156*H4156,2)</f>
        <v>0</v>
      </c>
      <c r="K4156" s="196" t="s">
        <v>20</v>
      </c>
      <c r="L4156" s="55"/>
      <c r="M4156" s="201" t="s">
        <v>20</v>
      </c>
      <c r="N4156" s="202" t="s">
        <v>44</v>
      </c>
      <c r="O4156" s="36"/>
      <c r="P4156" s="203">
        <f>O4156*H4156</f>
        <v>0</v>
      </c>
      <c r="Q4156" s="203">
        <v>0</v>
      </c>
      <c r="R4156" s="203">
        <f>Q4156*H4156</f>
        <v>0</v>
      </c>
      <c r="S4156" s="203">
        <v>0</v>
      </c>
      <c r="T4156" s="204">
        <f>S4156*H4156</f>
        <v>0</v>
      </c>
      <c r="AR4156" s="18" t="s">
        <v>372</v>
      </c>
      <c r="AT4156" s="18" t="s">
        <v>240</v>
      </c>
      <c r="AU4156" s="18" t="s">
        <v>261</v>
      </c>
      <c r="AY4156" s="18" t="s">
        <v>238</v>
      </c>
      <c r="BE4156" s="205">
        <f>IF(N4156="základní",J4156,0)</f>
        <v>0</v>
      </c>
      <c r="BF4156" s="205">
        <f>IF(N4156="snížená",J4156,0)</f>
        <v>0</v>
      </c>
      <c r="BG4156" s="205">
        <f>IF(N4156="zákl. přenesená",J4156,0)</f>
        <v>0</v>
      </c>
      <c r="BH4156" s="205">
        <f>IF(N4156="sníž. přenesená",J4156,0)</f>
        <v>0</v>
      </c>
      <c r="BI4156" s="205">
        <f>IF(N4156="nulová",J4156,0)</f>
        <v>0</v>
      </c>
      <c r="BJ4156" s="18" t="s">
        <v>22</v>
      </c>
      <c r="BK4156" s="205">
        <f>ROUND(I4156*H4156,2)</f>
        <v>0</v>
      </c>
      <c r="BL4156" s="18" t="s">
        <v>372</v>
      </c>
      <c r="BM4156" s="18" t="s">
        <v>3808</v>
      </c>
    </row>
    <row r="4157" spans="2:65" s="12" customFormat="1" ht="27">
      <c r="B4157" s="206"/>
      <c r="C4157" s="207"/>
      <c r="D4157" s="208" t="s">
        <v>247</v>
      </c>
      <c r="E4157" s="209" t="s">
        <v>20</v>
      </c>
      <c r="F4157" s="210" t="s">
        <v>3771</v>
      </c>
      <c r="G4157" s="207"/>
      <c r="H4157" s="211" t="s">
        <v>20</v>
      </c>
      <c r="I4157" s="212"/>
      <c r="J4157" s="207"/>
      <c r="K4157" s="207"/>
      <c r="L4157" s="213"/>
      <c r="M4157" s="214"/>
      <c r="N4157" s="215"/>
      <c r="O4157" s="215"/>
      <c r="P4157" s="215"/>
      <c r="Q4157" s="215"/>
      <c r="R4157" s="215"/>
      <c r="S4157" s="215"/>
      <c r="T4157" s="216"/>
      <c r="AT4157" s="217" t="s">
        <v>247</v>
      </c>
      <c r="AU4157" s="217" t="s">
        <v>261</v>
      </c>
      <c r="AV4157" s="12" t="s">
        <v>22</v>
      </c>
      <c r="AW4157" s="12" t="s">
        <v>37</v>
      </c>
      <c r="AX4157" s="12" t="s">
        <v>73</v>
      </c>
      <c r="AY4157" s="217" t="s">
        <v>238</v>
      </c>
    </row>
    <row r="4158" spans="2:65" s="12" customFormat="1" ht="13.5">
      <c r="B4158" s="206"/>
      <c r="C4158" s="207"/>
      <c r="D4158" s="208" t="s">
        <v>247</v>
      </c>
      <c r="E4158" s="209" t="s">
        <v>20</v>
      </c>
      <c r="F4158" s="210" t="s">
        <v>249</v>
      </c>
      <c r="G4158" s="207"/>
      <c r="H4158" s="211" t="s">
        <v>20</v>
      </c>
      <c r="I4158" s="212"/>
      <c r="J4158" s="207"/>
      <c r="K4158" s="207"/>
      <c r="L4158" s="213"/>
      <c r="M4158" s="214"/>
      <c r="N4158" s="215"/>
      <c r="O4158" s="215"/>
      <c r="P4158" s="215"/>
      <c r="Q4158" s="215"/>
      <c r="R4158" s="215"/>
      <c r="S4158" s="215"/>
      <c r="T4158" s="216"/>
      <c r="AT4158" s="217" t="s">
        <v>247</v>
      </c>
      <c r="AU4158" s="217" t="s">
        <v>261</v>
      </c>
      <c r="AV4158" s="12" t="s">
        <v>22</v>
      </c>
      <c r="AW4158" s="12" t="s">
        <v>37</v>
      </c>
      <c r="AX4158" s="12" t="s">
        <v>73</v>
      </c>
      <c r="AY4158" s="217" t="s">
        <v>238</v>
      </c>
    </row>
    <row r="4159" spans="2:65" s="12" customFormat="1" ht="13.5">
      <c r="B4159" s="206"/>
      <c r="C4159" s="207"/>
      <c r="D4159" s="208" t="s">
        <v>247</v>
      </c>
      <c r="E4159" s="209" t="s">
        <v>20</v>
      </c>
      <c r="F4159" s="210" t="s">
        <v>3772</v>
      </c>
      <c r="G4159" s="207"/>
      <c r="H4159" s="211" t="s">
        <v>20</v>
      </c>
      <c r="I4159" s="212"/>
      <c r="J4159" s="207"/>
      <c r="K4159" s="207"/>
      <c r="L4159" s="213"/>
      <c r="M4159" s="214"/>
      <c r="N4159" s="215"/>
      <c r="O4159" s="215"/>
      <c r="P4159" s="215"/>
      <c r="Q4159" s="215"/>
      <c r="R4159" s="215"/>
      <c r="S4159" s="215"/>
      <c r="T4159" s="216"/>
      <c r="AT4159" s="217" t="s">
        <v>247</v>
      </c>
      <c r="AU4159" s="217" t="s">
        <v>261</v>
      </c>
      <c r="AV4159" s="12" t="s">
        <v>22</v>
      </c>
      <c r="AW4159" s="12" t="s">
        <v>37</v>
      </c>
      <c r="AX4159" s="12" t="s">
        <v>73</v>
      </c>
      <c r="AY4159" s="217" t="s">
        <v>238</v>
      </c>
    </row>
    <row r="4160" spans="2:65" s="13" customFormat="1" ht="13.5">
      <c r="B4160" s="218"/>
      <c r="C4160" s="219"/>
      <c r="D4160" s="220" t="s">
        <v>247</v>
      </c>
      <c r="E4160" s="221" t="s">
        <v>20</v>
      </c>
      <c r="F4160" s="222" t="s">
        <v>3809</v>
      </c>
      <c r="G4160" s="219"/>
      <c r="H4160" s="223">
        <v>10</v>
      </c>
      <c r="I4160" s="224"/>
      <c r="J4160" s="219"/>
      <c r="K4160" s="219"/>
      <c r="L4160" s="225"/>
      <c r="M4160" s="226"/>
      <c r="N4160" s="227"/>
      <c r="O4160" s="227"/>
      <c r="P4160" s="227"/>
      <c r="Q4160" s="227"/>
      <c r="R4160" s="227"/>
      <c r="S4160" s="227"/>
      <c r="T4160" s="228"/>
      <c r="AT4160" s="229" t="s">
        <v>247</v>
      </c>
      <c r="AU4160" s="229" t="s">
        <v>261</v>
      </c>
      <c r="AV4160" s="13" t="s">
        <v>81</v>
      </c>
      <c r="AW4160" s="13" t="s">
        <v>37</v>
      </c>
      <c r="AX4160" s="13" t="s">
        <v>22</v>
      </c>
      <c r="AY4160" s="229" t="s">
        <v>238</v>
      </c>
    </row>
    <row r="4161" spans="2:65" s="1" customFormat="1" ht="31.5" customHeight="1">
      <c r="B4161" s="35"/>
      <c r="C4161" s="194" t="s">
        <v>3810</v>
      </c>
      <c r="D4161" s="194" t="s">
        <v>240</v>
      </c>
      <c r="E4161" s="195" t="s">
        <v>3811</v>
      </c>
      <c r="F4161" s="196" t="s">
        <v>3812</v>
      </c>
      <c r="G4161" s="197" t="s">
        <v>651</v>
      </c>
      <c r="H4161" s="198">
        <v>5</v>
      </c>
      <c r="I4161" s="199"/>
      <c r="J4161" s="200">
        <f>ROUND(I4161*H4161,2)</f>
        <v>0</v>
      </c>
      <c r="K4161" s="196" t="s">
        <v>20</v>
      </c>
      <c r="L4161" s="55"/>
      <c r="M4161" s="201" t="s">
        <v>20</v>
      </c>
      <c r="N4161" s="202" t="s">
        <v>44</v>
      </c>
      <c r="O4161" s="36"/>
      <c r="P4161" s="203">
        <f>O4161*H4161</f>
        <v>0</v>
      </c>
      <c r="Q4161" s="203">
        <v>0</v>
      </c>
      <c r="R4161" s="203">
        <f>Q4161*H4161</f>
        <v>0</v>
      </c>
      <c r="S4161" s="203">
        <v>0</v>
      </c>
      <c r="T4161" s="204">
        <f>S4161*H4161</f>
        <v>0</v>
      </c>
      <c r="AR4161" s="18" t="s">
        <v>372</v>
      </c>
      <c r="AT4161" s="18" t="s">
        <v>240</v>
      </c>
      <c r="AU4161" s="18" t="s">
        <v>261</v>
      </c>
      <c r="AY4161" s="18" t="s">
        <v>238</v>
      </c>
      <c r="BE4161" s="205">
        <f>IF(N4161="základní",J4161,0)</f>
        <v>0</v>
      </c>
      <c r="BF4161" s="205">
        <f>IF(N4161="snížená",J4161,0)</f>
        <v>0</v>
      </c>
      <c r="BG4161" s="205">
        <f>IF(N4161="zákl. přenesená",J4161,0)</f>
        <v>0</v>
      </c>
      <c r="BH4161" s="205">
        <f>IF(N4161="sníž. přenesená",J4161,0)</f>
        <v>0</v>
      </c>
      <c r="BI4161" s="205">
        <f>IF(N4161="nulová",J4161,0)</f>
        <v>0</v>
      </c>
      <c r="BJ4161" s="18" t="s">
        <v>22</v>
      </c>
      <c r="BK4161" s="205">
        <f>ROUND(I4161*H4161,2)</f>
        <v>0</v>
      </c>
      <c r="BL4161" s="18" t="s">
        <v>372</v>
      </c>
      <c r="BM4161" s="18" t="s">
        <v>3813</v>
      </c>
    </row>
    <row r="4162" spans="2:65" s="12" customFormat="1" ht="27">
      <c r="B4162" s="206"/>
      <c r="C4162" s="207"/>
      <c r="D4162" s="208" t="s">
        <v>247</v>
      </c>
      <c r="E4162" s="209" t="s">
        <v>20</v>
      </c>
      <c r="F4162" s="210" t="s">
        <v>3771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2" customFormat="1" ht="13.5">
      <c r="B4163" s="206"/>
      <c r="C4163" s="207"/>
      <c r="D4163" s="208" t="s">
        <v>247</v>
      </c>
      <c r="E4163" s="209" t="s">
        <v>20</v>
      </c>
      <c r="F4163" s="210" t="s">
        <v>249</v>
      </c>
      <c r="G4163" s="207"/>
      <c r="H4163" s="211" t="s">
        <v>20</v>
      </c>
      <c r="I4163" s="212"/>
      <c r="J4163" s="207"/>
      <c r="K4163" s="207"/>
      <c r="L4163" s="213"/>
      <c r="M4163" s="214"/>
      <c r="N4163" s="215"/>
      <c r="O4163" s="215"/>
      <c r="P4163" s="215"/>
      <c r="Q4163" s="215"/>
      <c r="R4163" s="215"/>
      <c r="S4163" s="215"/>
      <c r="T4163" s="216"/>
      <c r="AT4163" s="217" t="s">
        <v>247</v>
      </c>
      <c r="AU4163" s="217" t="s">
        <v>261</v>
      </c>
      <c r="AV4163" s="12" t="s">
        <v>22</v>
      </c>
      <c r="AW4163" s="12" t="s">
        <v>37</v>
      </c>
      <c r="AX4163" s="12" t="s">
        <v>73</v>
      </c>
      <c r="AY4163" s="217" t="s">
        <v>238</v>
      </c>
    </row>
    <row r="4164" spans="2:65" s="12" customFormat="1" ht="13.5">
      <c r="B4164" s="206"/>
      <c r="C4164" s="207"/>
      <c r="D4164" s="208" t="s">
        <v>247</v>
      </c>
      <c r="E4164" s="209" t="s">
        <v>20</v>
      </c>
      <c r="F4164" s="210" t="s">
        <v>3772</v>
      </c>
      <c r="G4164" s="207"/>
      <c r="H4164" s="211" t="s">
        <v>20</v>
      </c>
      <c r="I4164" s="212"/>
      <c r="J4164" s="207"/>
      <c r="K4164" s="207"/>
      <c r="L4164" s="213"/>
      <c r="M4164" s="214"/>
      <c r="N4164" s="215"/>
      <c r="O4164" s="215"/>
      <c r="P4164" s="215"/>
      <c r="Q4164" s="215"/>
      <c r="R4164" s="215"/>
      <c r="S4164" s="215"/>
      <c r="T4164" s="216"/>
      <c r="AT4164" s="217" t="s">
        <v>247</v>
      </c>
      <c r="AU4164" s="217" t="s">
        <v>261</v>
      </c>
      <c r="AV4164" s="12" t="s">
        <v>22</v>
      </c>
      <c r="AW4164" s="12" t="s">
        <v>37</v>
      </c>
      <c r="AX4164" s="12" t="s">
        <v>73</v>
      </c>
      <c r="AY4164" s="217" t="s">
        <v>238</v>
      </c>
    </row>
    <row r="4165" spans="2:65" s="13" customFormat="1" ht="13.5">
      <c r="B4165" s="218"/>
      <c r="C4165" s="219"/>
      <c r="D4165" s="220" t="s">
        <v>247</v>
      </c>
      <c r="E4165" s="221" t="s">
        <v>20</v>
      </c>
      <c r="F4165" s="222" t="s">
        <v>3621</v>
      </c>
      <c r="G4165" s="219"/>
      <c r="H4165" s="223">
        <v>5</v>
      </c>
      <c r="I4165" s="224"/>
      <c r="J4165" s="219"/>
      <c r="K4165" s="219"/>
      <c r="L4165" s="225"/>
      <c r="M4165" s="226"/>
      <c r="N4165" s="227"/>
      <c r="O4165" s="227"/>
      <c r="P4165" s="227"/>
      <c r="Q4165" s="227"/>
      <c r="R4165" s="227"/>
      <c r="S4165" s="227"/>
      <c r="T4165" s="228"/>
      <c r="AT4165" s="229" t="s">
        <v>247</v>
      </c>
      <c r="AU4165" s="229" t="s">
        <v>261</v>
      </c>
      <c r="AV4165" s="13" t="s">
        <v>81</v>
      </c>
      <c r="AW4165" s="13" t="s">
        <v>37</v>
      </c>
      <c r="AX4165" s="13" t="s">
        <v>22</v>
      </c>
      <c r="AY4165" s="229" t="s">
        <v>238</v>
      </c>
    </row>
    <row r="4166" spans="2:65" s="1" customFormat="1" ht="31.5" customHeight="1">
      <c r="B4166" s="35"/>
      <c r="C4166" s="194" t="s">
        <v>3814</v>
      </c>
      <c r="D4166" s="194" t="s">
        <v>240</v>
      </c>
      <c r="E4166" s="195" t="s">
        <v>3815</v>
      </c>
      <c r="F4166" s="196" t="s">
        <v>3816</v>
      </c>
      <c r="G4166" s="197" t="s">
        <v>651</v>
      </c>
      <c r="H4166" s="198">
        <v>2</v>
      </c>
      <c r="I4166" s="199"/>
      <c r="J4166" s="200">
        <f>ROUND(I4166*H4166,2)</f>
        <v>0</v>
      </c>
      <c r="K4166" s="196" t="s">
        <v>20</v>
      </c>
      <c r="L4166" s="55"/>
      <c r="M4166" s="201" t="s">
        <v>20</v>
      </c>
      <c r="N4166" s="202" t="s">
        <v>44</v>
      </c>
      <c r="O4166" s="36"/>
      <c r="P4166" s="203">
        <f>O4166*H4166</f>
        <v>0</v>
      </c>
      <c r="Q4166" s="203">
        <v>0</v>
      </c>
      <c r="R4166" s="203">
        <f>Q4166*H4166</f>
        <v>0</v>
      </c>
      <c r="S4166" s="203">
        <v>0</v>
      </c>
      <c r="T4166" s="204">
        <f>S4166*H4166</f>
        <v>0</v>
      </c>
      <c r="AR4166" s="18" t="s">
        <v>372</v>
      </c>
      <c r="AT4166" s="18" t="s">
        <v>240</v>
      </c>
      <c r="AU4166" s="18" t="s">
        <v>261</v>
      </c>
      <c r="AY4166" s="18" t="s">
        <v>238</v>
      </c>
      <c r="BE4166" s="205">
        <f>IF(N4166="základní",J4166,0)</f>
        <v>0</v>
      </c>
      <c r="BF4166" s="205">
        <f>IF(N4166="snížená",J4166,0)</f>
        <v>0</v>
      </c>
      <c r="BG4166" s="205">
        <f>IF(N4166="zákl. přenesená",J4166,0)</f>
        <v>0</v>
      </c>
      <c r="BH4166" s="205">
        <f>IF(N4166="sníž. přenesená",J4166,0)</f>
        <v>0</v>
      </c>
      <c r="BI4166" s="205">
        <f>IF(N4166="nulová",J4166,0)</f>
        <v>0</v>
      </c>
      <c r="BJ4166" s="18" t="s">
        <v>22</v>
      </c>
      <c r="BK4166" s="205">
        <f>ROUND(I4166*H4166,2)</f>
        <v>0</v>
      </c>
      <c r="BL4166" s="18" t="s">
        <v>372</v>
      </c>
      <c r="BM4166" s="18" t="s">
        <v>3817</v>
      </c>
    </row>
    <row r="4167" spans="2:65" s="12" customFormat="1" ht="27">
      <c r="B4167" s="206"/>
      <c r="C4167" s="207"/>
      <c r="D4167" s="208" t="s">
        <v>247</v>
      </c>
      <c r="E4167" s="209" t="s">
        <v>20</v>
      </c>
      <c r="F4167" s="210" t="s">
        <v>3771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2" customFormat="1" ht="13.5">
      <c r="B4168" s="206"/>
      <c r="C4168" s="207"/>
      <c r="D4168" s="208" t="s">
        <v>247</v>
      </c>
      <c r="E4168" s="209" t="s">
        <v>20</v>
      </c>
      <c r="F4168" s="210" t="s">
        <v>249</v>
      </c>
      <c r="G4168" s="207"/>
      <c r="H4168" s="211" t="s">
        <v>20</v>
      </c>
      <c r="I4168" s="212"/>
      <c r="J4168" s="207"/>
      <c r="K4168" s="207"/>
      <c r="L4168" s="213"/>
      <c r="M4168" s="214"/>
      <c r="N4168" s="215"/>
      <c r="O4168" s="215"/>
      <c r="P4168" s="215"/>
      <c r="Q4168" s="215"/>
      <c r="R4168" s="215"/>
      <c r="S4168" s="215"/>
      <c r="T4168" s="216"/>
      <c r="AT4168" s="217" t="s">
        <v>247</v>
      </c>
      <c r="AU4168" s="217" t="s">
        <v>261</v>
      </c>
      <c r="AV4168" s="12" t="s">
        <v>22</v>
      </c>
      <c r="AW4168" s="12" t="s">
        <v>37</v>
      </c>
      <c r="AX4168" s="12" t="s">
        <v>73</v>
      </c>
      <c r="AY4168" s="217" t="s">
        <v>238</v>
      </c>
    </row>
    <row r="4169" spans="2:65" s="12" customFormat="1" ht="13.5">
      <c r="B4169" s="206"/>
      <c r="C4169" s="207"/>
      <c r="D4169" s="208" t="s">
        <v>247</v>
      </c>
      <c r="E4169" s="209" t="s">
        <v>20</v>
      </c>
      <c r="F4169" s="210" t="s">
        <v>3772</v>
      </c>
      <c r="G4169" s="207"/>
      <c r="H4169" s="211" t="s">
        <v>20</v>
      </c>
      <c r="I4169" s="212"/>
      <c r="J4169" s="207"/>
      <c r="K4169" s="207"/>
      <c r="L4169" s="213"/>
      <c r="M4169" s="214"/>
      <c r="N4169" s="215"/>
      <c r="O4169" s="215"/>
      <c r="P4169" s="215"/>
      <c r="Q4169" s="215"/>
      <c r="R4169" s="215"/>
      <c r="S4169" s="215"/>
      <c r="T4169" s="216"/>
      <c r="AT4169" s="217" t="s">
        <v>247</v>
      </c>
      <c r="AU4169" s="217" t="s">
        <v>261</v>
      </c>
      <c r="AV4169" s="12" t="s">
        <v>22</v>
      </c>
      <c r="AW4169" s="12" t="s">
        <v>37</v>
      </c>
      <c r="AX4169" s="12" t="s">
        <v>73</v>
      </c>
      <c r="AY4169" s="217" t="s">
        <v>238</v>
      </c>
    </row>
    <row r="4170" spans="2:65" s="13" customFormat="1" ht="13.5">
      <c r="B4170" s="218"/>
      <c r="C4170" s="219"/>
      <c r="D4170" s="220" t="s">
        <v>247</v>
      </c>
      <c r="E4170" s="221" t="s">
        <v>20</v>
      </c>
      <c r="F4170" s="222" t="s">
        <v>3626</v>
      </c>
      <c r="G4170" s="219"/>
      <c r="H4170" s="223">
        <v>2</v>
      </c>
      <c r="I4170" s="224"/>
      <c r="J4170" s="219"/>
      <c r="K4170" s="219"/>
      <c r="L4170" s="225"/>
      <c r="M4170" s="226"/>
      <c r="N4170" s="227"/>
      <c r="O4170" s="227"/>
      <c r="P4170" s="227"/>
      <c r="Q4170" s="227"/>
      <c r="R4170" s="227"/>
      <c r="S4170" s="227"/>
      <c r="T4170" s="228"/>
      <c r="AT4170" s="229" t="s">
        <v>247</v>
      </c>
      <c r="AU4170" s="229" t="s">
        <v>261</v>
      </c>
      <c r="AV4170" s="13" t="s">
        <v>81</v>
      </c>
      <c r="AW4170" s="13" t="s">
        <v>37</v>
      </c>
      <c r="AX4170" s="13" t="s">
        <v>22</v>
      </c>
      <c r="AY4170" s="229" t="s">
        <v>238</v>
      </c>
    </row>
    <row r="4171" spans="2:65" s="1" customFormat="1" ht="31.5" customHeight="1">
      <c r="B4171" s="35"/>
      <c r="C4171" s="194" t="s">
        <v>3818</v>
      </c>
      <c r="D4171" s="194" t="s">
        <v>240</v>
      </c>
      <c r="E4171" s="195" t="s">
        <v>3819</v>
      </c>
      <c r="F4171" s="196" t="s">
        <v>3820</v>
      </c>
      <c r="G4171" s="197" t="s">
        <v>651</v>
      </c>
      <c r="H4171" s="198">
        <v>2</v>
      </c>
      <c r="I4171" s="199"/>
      <c r="J4171" s="200">
        <f>ROUND(I4171*H4171,2)</f>
        <v>0</v>
      </c>
      <c r="K4171" s="196" t="s">
        <v>20</v>
      </c>
      <c r="L4171" s="55"/>
      <c r="M4171" s="201" t="s">
        <v>20</v>
      </c>
      <c r="N4171" s="202" t="s">
        <v>44</v>
      </c>
      <c r="O4171" s="36"/>
      <c r="P4171" s="203">
        <f>O4171*H4171</f>
        <v>0</v>
      </c>
      <c r="Q4171" s="203">
        <v>0</v>
      </c>
      <c r="R4171" s="203">
        <f>Q4171*H4171</f>
        <v>0</v>
      </c>
      <c r="S4171" s="203">
        <v>0</v>
      </c>
      <c r="T4171" s="204">
        <f>S4171*H4171</f>
        <v>0</v>
      </c>
      <c r="AR4171" s="18" t="s">
        <v>372</v>
      </c>
      <c r="AT4171" s="18" t="s">
        <v>240</v>
      </c>
      <c r="AU4171" s="18" t="s">
        <v>261</v>
      </c>
      <c r="AY4171" s="18" t="s">
        <v>238</v>
      </c>
      <c r="BE4171" s="205">
        <f>IF(N4171="základní",J4171,0)</f>
        <v>0</v>
      </c>
      <c r="BF4171" s="205">
        <f>IF(N4171="snížená",J4171,0)</f>
        <v>0</v>
      </c>
      <c r="BG4171" s="205">
        <f>IF(N4171="zákl. přenesená",J4171,0)</f>
        <v>0</v>
      </c>
      <c r="BH4171" s="205">
        <f>IF(N4171="sníž. přenesená",J4171,0)</f>
        <v>0</v>
      </c>
      <c r="BI4171" s="205">
        <f>IF(N4171="nulová",J4171,0)</f>
        <v>0</v>
      </c>
      <c r="BJ4171" s="18" t="s">
        <v>22</v>
      </c>
      <c r="BK4171" s="205">
        <f>ROUND(I4171*H4171,2)</f>
        <v>0</v>
      </c>
      <c r="BL4171" s="18" t="s">
        <v>372</v>
      </c>
      <c r="BM4171" s="18" t="s">
        <v>3821</v>
      </c>
    </row>
    <row r="4172" spans="2:65" s="12" customFormat="1" ht="27">
      <c r="B4172" s="206"/>
      <c r="C4172" s="207"/>
      <c r="D4172" s="208" t="s">
        <v>247</v>
      </c>
      <c r="E4172" s="209" t="s">
        <v>20</v>
      </c>
      <c r="F4172" s="210" t="s">
        <v>3771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2" customFormat="1" ht="13.5">
      <c r="B4173" s="206"/>
      <c r="C4173" s="207"/>
      <c r="D4173" s="208" t="s">
        <v>247</v>
      </c>
      <c r="E4173" s="209" t="s">
        <v>20</v>
      </c>
      <c r="F4173" s="210" t="s">
        <v>249</v>
      </c>
      <c r="G4173" s="207"/>
      <c r="H4173" s="211" t="s">
        <v>20</v>
      </c>
      <c r="I4173" s="212"/>
      <c r="J4173" s="207"/>
      <c r="K4173" s="207"/>
      <c r="L4173" s="213"/>
      <c r="M4173" s="214"/>
      <c r="N4173" s="215"/>
      <c r="O4173" s="215"/>
      <c r="P4173" s="215"/>
      <c r="Q4173" s="215"/>
      <c r="R4173" s="215"/>
      <c r="S4173" s="215"/>
      <c r="T4173" s="216"/>
      <c r="AT4173" s="217" t="s">
        <v>247</v>
      </c>
      <c r="AU4173" s="217" t="s">
        <v>261</v>
      </c>
      <c r="AV4173" s="12" t="s">
        <v>22</v>
      </c>
      <c r="AW4173" s="12" t="s">
        <v>37</v>
      </c>
      <c r="AX4173" s="12" t="s">
        <v>73</v>
      </c>
      <c r="AY4173" s="217" t="s">
        <v>238</v>
      </c>
    </row>
    <row r="4174" spans="2:65" s="12" customFormat="1" ht="13.5">
      <c r="B4174" s="206"/>
      <c r="C4174" s="207"/>
      <c r="D4174" s="208" t="s">
        <v>247</v>
      </c>
      <c r="E4174" s="209" t="s">
        <v>20</v>
      </c>
      <c r="F4174" s="210" t="s">
        <v>3772</v>
      </c>
      <c r="G4174" s="207"/>
      <c r="H4174" s="211" t="s">
        <v>20</v>
      </c>
      <c r="I4174" s="212"/>
      <c r="J4174" s="207"/>
      <c r="K4174" s="207"/>
      <c r="L4174" s="213"/>
      <c r="M4174" s="214"/>
      <c r="N4174" s="215"/>
      <c r="O4174" s="215"/>
      <c r="P4174" s="215"/>
      <c r="Q4174" s="215"/>
      <c r="R4174" s="215"/>
      <c r="S4174" s="215"/>
      <c r="T4174" s="216"/>
      <c r="AT4174" s="217" t="s">
        <v>247</v>
      </c>
      <c r="AU4174" s="217" t="s">
        <v>261</v>
      </c>
      <c r="AV4174" s="12" t="s">
        <v>22</v>
      </c>
      <c r="AW4174" s="12" t="s">
        <v>37</v>
      </c>
      <c r="AX4174" s="12" t="s">
        <v>73</v>
      </c>
      <c r="AY4174" s="217" t="s">
        <v>238</v>
      </c>
    </row>
    <row r="4175" spans="2:65" s="13" customFormat="1" ht="13.5">
      <c r="B4175" s="218"/>
      <c r="C4175" s="219"/>
      <c r="D4175" s="220" t="s">
        <v>247</v>
      </c>
      <c r="E4175" s="221" t="s">
        <v>20</v>
      </c>
      <c r="F4175" s="222" t="s">
        <v>3651</v>
      </c>
      <c r="G4175" s="219"/>
      <c r="H4175" s="223">
        <v>2</v>
      </c>
      <c r="I4175" s="224"/>
      <c r="J4175" s="219"/>
      <c r="K4175" s="219"/>
      <c r="L4175" s="225"/>
      <c r="M4175" s="226"/>
      <c r="N4175" s="227"/>
      <c r="O4175" s="227"/>
      <c r="P4175" s="227"/>
      <c r="Q4175" s="227"/>
      <c r="R4175" s="227"/>
      <c r="S4175" s="227"/>
      <c r="T4175" s="228"/>
      <c r="AT4175" s="229" t="s">
        <v>247</v>
      </c>
      <c r="AU4175" s="229" t="s">
        <v>261</v>
      </c>
      <c r="AV4175" s="13" t="s">
        <v>81</v>
      </c>
      <c r="AW4175" s="13" t="s">
        <v>37</v>
      </c>
      <c r="AX4175" s="13" t="s">
        <v>22</v>
      </c>
      <c r="AY4175" s="229" t="s">
        <v>238</v>
      </c>
    </row>
    <row r="4176" spans="2:65" s="1" customFormat="1" ht="31.5" customHeight="1">
      <c r="B4176" s="35"/>
      <c r="C4176" s="194" t="s">
        <v>3822</v>
      </c>
      <c r="D4176" s="194" t="s">
        <v>240</v>
      </c>
      <c r="E4176" s="195" t="s">
        <v>3823</v>
      </c>
      <c r="F4176" s="196" t="s">
        <v>3824</v>
      </c>
      <c r="G4176" s="197" t="s">
        <v>651</v>
      </c>
      <c r="H4176" s="198">
        <v>1</v>
      </c>
      <c r="I4176" s="199"/>
      <c r="J4176" s="200">
        <f>ROUND(I4176*H4176,2)</f>
        <v>0</v>
      </c>
      <c r="K4176" s="196" t="s">
        <v>20</v>
      </c>
      <c r="L4176" s="55"/>
      <c r="M4176" s="201" t="s">
        <v>20</v>
      </c>
      <c r="N4176" s="202" t="s">
        <v>44</v>
      </c>
      <c r="O4176" s="36"/>
      <c r="P4176" s="203">
        <f>O4176*H4176</f>
        <v>0</v>
      </c>
      <c r="Q4176" s="203">
        <v>0</v>
      </c>
      <c r="R4176" s="203">
        <f>Q4176*H4176</f>
        <v>0</v>
      </c>
      <c r="S4176" s="203">
        <v>0</v>
      </c>
      <c r="T4176" s="204">
        <f>S4176*H4176</f>
        <v>0</v>
      </c>
      <c r="AR4176" s="18" t="s">
        <v>372</v>
      </c>
      <c r="AT4176" s="18" t="s">
        <v>240</v>
      </c>
      <c r="AU4176" s="18" t="s">
        <v>261</v>
      </c>
      <c r="AY4176" s="18" t="s">
        <v>238</v>
      </c>
      <c r="BE4176" s="205">
        <f>IF(N4176="základní",J4176,0)</f>
        <v>0</v>
      </c>
      <c r="BF4176" s="205">
        <f>IF(N4176="snížená",J4176,0)</f>
        <v>0</v>
      </c>
      <c r="BG4176" s="205">
        <f>IF(N4176="zákl. přenesená",J4176,0)</f>
        <v>0</v>
      </c>
      <c r="BH4176" s="205">
        <f>IF(N4176="sníž. přenesená",J4176,0)</f>
        <v>0</v>
      </c>
      <c r="BI4176" s="205">
        <f>IF(N4176="nulová",J4176,0)</f>
        <v>0</v>
      </c>
      <c r="BJ4176" s="18" t="s">
        <v>22</v>
      </c>
      <c r="BK4176" s="205">
        <f>ROUND(I4176*H4176,2)</f>
        <v>0</v>
      </c>
      <c r="BL4176" s="18" t="s">
        <v>372</v>
      </c>
      <c r="BM4176" s="18" t="s">
        <v>3825</v>
      </c>
    </row>
    <row r="4177" spans="2:65" s="12" customFormat="1" ht="27">
      <c r="B4177" s="206"/>
      <c r="C4177" s="207"/>
      <c r="D4177" s="208" t="s">
        <v>247</v>
      </c>
      <c r="E4177" s="209" t="s">
        <v>20</v>
      </c>
      <c r="F4177" s="210" t="s">
        <v>3771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2" customFormat="1" ht="13.5">
      <c r="B4178" s="206"/>
      <c r="C4178" s="207"/>
      <c r="D4178" s="208" t="s">
        <v>247</v>
      </c>
      <c r="E4178" s="209" t="s">
        <v>20</v>
      </c>
      <c r="F4178" s="210" t="s">
        <v>249</v>
      </c>
      <c r="G4178" s="207"/>
      <c r="H4178" s="211" t="s">
        <v>20</v>
      </c>
      <c r="I4178" s="212"/>
      <c r="J4178" s="207"/>
      <c r="K4178" s="207"/>
      <c r="L4178" s="213"/>
      <c r="M4178" s="214"/>
      <c r="N4178" s="215"/>
      <c r="O4178" s="215"/>
      <c r="P4178" s="215"/>
      <c r="Q4178" s="215"/>
      <c r="R4178" s="215"/>
      <c r="S4178" s="215"/>
      <c r="T4178" s="216"/>
      <c r="AT4178" s="217" t="s">
        <v>247</v>
      </c>
      <c r="AU4178" s="217" t="s">
        <v>261</v>
      </c>
      <c r="AV4178" s="12" t="s">
        <v>22</v>
      </c>
      <c r="AW4178" s="12" t="s">
        <v>37</v>
      </c>
      <c r="AX4178" s="12" t="s">
        <v>73</v>
      </c>
      <c r="AY4178" s="217" t="s">
        <v>238</v>
      </c>
    </row>
    <row r="4179" spans="2:65" s="12" customFormat="1" ht="13.5">
      <c r="B4179" s="206"/>
      <c r="C4179" s="207"/>
      <c r="D4179" s="208" t="s">
        <v>247</v>
      </c>
      <c r="E4179" s="209" t="s">
        <v>20</v>
      </c>
      <c r="F4179" s="210" t="s">
        <v>3772</v>
      </c>
      <c r="G4179" s="207"/>
      <c r="H4179" s="211" t="s">
        <v>20</v>
      </c>
      <c r="I4179" s="212"/>
      <c r="J4179" s="207"/>
      <c r="K4179" s="207"/>
      <c r="L4179" s="213"/>
      <c r="M4179" s="214"/>
      <c r="N4179" s="215"/>
      <c r="O4179" s="215"/>
      <c r="P4179" s="215"/>
      <c r="Q4179" s="215"/>
      <c r="R4179" s="215"/>
      <c r="S4179" s="215"/>
      <c r="T4179" s="216"/>
      <c r="AT4179" s="217" t="s">
        <v>247</v>
      </c>
      <c r="AU4179" s="217" t="s">
        <v>261</v>
      </c>
      <c r="AV4179" s="12" t="s">
        <v>22</v>
      </c>
      <c r="AW4179" s="12" t="s">
        <v>37</v>
      </c>
      <c r="AX4179" s="12" t="s">
        <v>73</v>
      </c>
      <c r="AY4179" s="217" t="s">
        <v>238</v>
      </c>
    </row>
    <row r="4180" spans="2:65" s="13" customFormat="1" ht="13.5">
      <c r="B4180" s="218"/>
      <c r="C4180" s="219"/>
      <c r="D4180" s="220" t="s">
        <v>247</v>
      </c>
      <c r="E4180" s="221" t="s">
        <v>20</v>
      </c>
      <c r="F4180" s="222" t="s">
        <v>3602</v>
      </c>
      <c r="G4180" s="219"/>
      <c r="H4180" s="223">
        <v>1</v>
      </c>
      <c r="I4180" s="224"/>
      <c r="J4180" s="219"/>
      <c r="K4180" s="219"/>
      <c r="L4180" s="225"/>
      <c r="M4180" s="226"/>
      <c r="N4180" s="227"/>
      <c r="O4180" s="227"/>
      <c r="P4180" s="227"/>
      <c r="Q4180" s="227"/>
      <c r="R4180" s="227"/>
      <c r="S4180" s="227"/>
      <c r="T4180" s="228"/>
      <c r="AT4180" s="229" t="s">
        <v>247</v>
      </c>
      <c r="AU4180" s="229" t="s">
        <v>261</v>
      </c>
      <c r="AV4180" s="13" t="s">
        <v>81</v>
      </c>
      <c r="AW4180" s="13" t="s">
        <v>37</v>
      </c>
      <c r="AX4180" s="13" t="s">
        <v>22</v>
      </c>
      <c r="AY4180" s="229" t="s">
        <v>238</v>
      </c>
    </row>
    <row r="4181" spans="2:65" s="1" customFormat="1" ht="31.5" customHeight="1">
      <c r="B4181" s="35"/>
      <c r="C4181" s="194" t="s">
        <v>3826</v>
      </c>
      <c r="D4181" s="194" t="s">
        <v>240</v>
      </c>
      <c r="E4181" s="195" t="s">
        <v>3827</v>
      </c>
      <c r="F4181" s="196" t="s">
        <v>3828</v>
      </c>
      <c r="G4181" s="197" t="s">
        <v>651</v>
      </c>
      <c r="H4181" s="198">
        <v>1</v>
      </c>
      <c r="I4181" s="199"/>
      <c r="J4181" s="200">
        <f>ROUND(I4181*H4181,2)</f>
        <v>0</v>
      </c>
      <c r="K4181" s="196" t="s">
        <v>20</v>
      </c>
      <c r="L4181" s="55"/>
      <c r="M4181" s="201" t="s">
        <v>20</v>
      </c>
      <c r="N4181" s="202" t="s">
        <v>44</v>
      </c>
      <c r="O4181" s="36"/>
      <c r="P4181" s="203">
        <f>O4181*H4181</f>
        <v>0</v>
      </c>
      <c r="Q4181" s="203">
        <v>0</v>
      </c>
      <c r="R4181" s="203">
        <f>Q4181*H4181</f>
        <v>0</v>
      </c>
      <c r="S4181" s="203">
        <v>0</v>
      </c>
      <c r="T4181" s="204">
        <f>S4181*H4181</f>
        <v>0</v>
      </c>
      <c r="AR4181" s="18" t="s">
        <v>372</v>
      </c>
      <c r="AT4181" s="18" t="s">
        <v>240</v>
      </c>
      <c r="AU4181" s="18" t="s">
        <v>261</v>
      </c>
      <c r="AY4181" s="18" t="s">
        <v>238</v>
      </c>
      <c r="BE4181" s="205">
        <f>IF(N4181="základní",J4181,0)</f>
        <v>0</v>
      </c>
      <c r="BF4181" s="205">
        <f>IF(N4181="snížená",J4181,0)</f>
        <v>0</v>
      </c>
      <c r="BG4181" s="205">
        <f>IF(N4181="zákl. přenesená",J4181,0)</f>
        <v>0</v>
      </c>
      <c r="BH4181" s="205">
        <f>IF(N4181="sníž. přenesená",J4181,0)</f>
        <v>0</v>
      </c>
      <c r="BI4181" s="205">
        <f>IF(N4181="nulová",J4181,0)</f>
        <v>0</v>
      </c>
      <c r="BJ4181" s="18" t="s">
        <v>22</v>
      </c>
      <c r="BK4181" s="205">
        <f>ROUND(I4181*H4181,2)</f>
        <v>0</v>
      </c>
      <c r="BL4181" s="18" t="s">
        <v>372</v>
      </c>
      <c r="BM4181" s="18" t="s">
        <v>3829</v>
      </c>
    </row>
    <row r="4182" spans="2:65" s="12" customFormat="1" ht="27">
      <c r="B4182" s="206"/>
      <c r="C4182" s="207"/>
      <c r="D4182" s="208" t="s">
        <v>247</v>
      </c>
      <c r="E4182" s="209" t="s">
        <v>20</v>
      </c>
      <c r="F4182" s="210" t="s">
        <v>3771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2" customFormat="1" ht="13.5">
      <c r="B4183" s="206"/>
      <c r="C4183" s="207"/>
      <c r="D4183" s="208" t="s">
        <v>247</v>
      </c>
      <c r="E4183" s="209" t="s">
        <v>20</v>
      </c>
      <c r="F4183" s="210" t="s">
        <v>249</v>
      </c>
      <c r="G4183" s="207"/>
      <c r="H4183" s="211" t="s">
        <v>20</v>
      </c>
      <c r="I4183" s="212"/>
      <c r="J4183" s="207"/>
      <c r="K4183" s="207"/>
      <c r="L4183" s="213"/>
      <c r="M4183" s="214"/>
      <c r="N4183" s="215"/>
      <c r="O4183" s="215"/>
      <c r="P4183" s="215"/>
      <c r="Q4183" s="215"/>
      <c r="R4183" s="215"/>
      <c r="S4183" s="215"/>
      <c r="T4183" s="216"/>
      <c r="AT4183" s="217" t="s">
        <v>247</v>
      </c>
      <c r="AU4183" s="217" t="s">
        <v>261</v>
      </c>
      <c r="AV4183" s="12" t="s">
        <v>22</v>
      </c>
      <c r="AW4183" s="12" t="s">
        <v>37</v>
      </c>
      <c r="AX4183" s="12" t="s">
        <v>73</v>
      </c>
      <c r="AY4183" s="217" t="s">
        <v>238</v>
      </c>
    </row>
    <row r="4184" spans="2:65" s="12" customFormat="1" ht="13.5">
      <c r="B4184" s="206"/>
      <c r="C4184" s="207"/>
      <c r="D4184" s="208" t="s">
        <v>247</v>
      </c>
      <c r="E4184" s="209" t="s">
        <v>20</v>
      </c>
      <c r="F4184" s="210" t="s">
        <v>3772</v>
      </c>
      <c r="G4184" s="207"/>
      <c r="H4184" s="211" t="s">
        <v>20</v>
      </c>
      <c r="I4184" s="212"/>
      <c r="J4184" s="207"/>
      <c r="K4184" s="207"/>
      <c r="L4184" s="213"/>
      <c r="M4184" s="214"/>
      <c r="N4184" s="215"/>
      <c r="O4184" s="215"/>
      <c r="P4184" s="215"/>
      <c r="Q4184" s="215"/>
      <c r="R4184" s="215"/>
      <c r="S4184" s="215"/>
      <c r="T4184" s="216"/>
      <c r="AT4184" s="217" t="s">
        <v>247</v>
      </c>
      <c r="AU4184" s="217" t="s">
        <v>261</v>
      </c>
      <c r="AV4184" s="12" t="s">
        <v>22</v>
      </c>
      <c r="AW4184" s="12" t="s">
        <v>37</v>
      </c>
      <c r="AX4184" s="12" t="s">
        <v>73</v>
      </c>
      <c r="AY4184" s="217" t="s">
        <v>238</v>
      </c>
    </row>
    <row r="4185" spans="2:65" s="13" customFormat="1" ht="13.5">
      <c r="B4185" s="218"/>
      <c r="C4185" s="219"/>
      <c r="D4185" s="220" t="s">
        <v>247</v>
      </c>
      <c r="E4185" s="221" t="s">
        <v>20</v>
      </c>
      <c r="F4185" s="222" t="s">
        <v>3602</v>
      </c>
      <c r="G4185" s="219"/>
      <c r="H4185" s="223">
        <v>1</v>
      </c>
      <c r="I4185" s="224"/>
      <c r="J4185" s="219"/>
      <c r="K4185" s="219"/>
      <c r="L4185" s="225"/>
      <c r="M4185" s="226"/>
      <c r="N4185" s="227"/>
      <c r="O4185" s="227"/>
      <c r="P4185" s="227"/>
      <c r="Q4185" s="227"/>
      <c r="R4185" s="227"/>
      <c r="S4185" s="227"/>
      <c r="T4185" s="228"/>
      <c r="AT4185" s="229" t="s">
        <v>247</v>
      </c>
      <c r="AU4185" s="229" t="s">
        <v>261</v>
      </c>
      <c r="AV4185" s="13" t="s">
        <v>81</v>
      </c>
      <c r="AW4185" s="13" t="s">
        <v>37</v>
      </c>
      <c r="AX4185" s="13" t="s">
        <v>22</v>
      </c>
      <c r="AY4185" s="229" t="s">
        <v>238</v>
      </c>
    </row>
    <row r="4186" spans="2:65" s="1" customFormat="1" ht="31.5" customHeight="1">
      <c r="B4186" s="35"/>
      <c r="C4186" s="194" t="s">
        <v>3830</v>
      </c>
      <c r="D4186" s="194" t="s">
        <v>240</v>
      </c>
      <c r="E4186" s="195" t="s">
        <v>3831</v>
      </c>
      <c r="F4186" s="196" t="s">
        <v>3832</v>
      </c>
      <c r="G4186" s="197" t="s">
        <v>651</v>
      </c>
      <c r="H4186" s="198">
        <v>1</v>
      </c>
      <c r="I4186" s="199"/>
      <c r="J4186" s="200">
        <f>ROUND(I4186*H4186,2)</f>
        <v>0</v>
      </c>
      <c r="K4186" s="196" t="s">
        <v>20</v>
      </c>
      <c r="L4186" s="55"/>
      <c r="M4186" s="201" t="s">
        <v>20</v>
      </c>
      <c r="N4186" s="202" t="s">
        <v>44</v>
      </c>
      <c r="O4186" s="36"/>
      <c r="P4186" s="203">
        <f>O4186*H4186</f>
        <v>0</v>
      </c>
      <c r="Q4186" s="203">
        <v>0</v>
      </c>
      <c r="R4186" s="203">
        <f>Q4186*H4186</f>
        <v>0</v>
      </c>
      <c r="S4186" s="203">
        <v>0</v>
      </c>
      <c r="T4186" s="204">
        <f>S4186*H4186</f>
        <v>0</v>
      </c>
      <c r="AR4186" s="18" t="s">
        <v>372</v>
      </c>
      <c r="AT4186" s="18" t="s">
        <v>240</v>
      </c>
      <c r="AU4186" s="18" t="s">
        <v>261</v>
      </c>
      <c r="AY4186" s="18" t="s">
        <v>238</v>
      </c>
      <c r="BE4186" s="205">
        <f>IF(N4186="základní",J4186,0)</f>
        <v>0</v>
      </c>
      <c r="BF4186" s="205">
        <f>IF(N4186="snížená",J4186,0)</f>
        <v>0</v>
      </c>
      <c r="BG4186" s="205">
        <f>IF(N4186="zákl. přenesená",J4186,0)</f>
        <v>0</v>
      </c>
      <c r="BH4186" s="205">
        <f>IF(N4186="sníž. přenesená",J4186,0)</f>
        <v>0</v>
      </c>
      <c r="BI4186" s="205">
        <f>IF(N4186="nulová",J4186,0)</f>
        <v>0</v>
      </c>
      <c r="BJ4186" s="18" t="s">
        <v>22</v>
      </c>
      <c r="BK4186" s="205">
        <f>ROUND(I4186*H4186,2)</f>
        <v>0</v>
      </c>
      <c r="BL4186" s="18" t="s">
        <v>372</v>
      </c>
      <c r="BM4186" s="18" t="s">
        <v>3833</v>
      </c>
    </row>
    <row r="4187" spans="2:65" s="12" customFormat="1" ht="27">
      <c r="B4187" s="206"/>
      <c r="C4187" s="207"/>
      <c r="D4187" s="208" t="s">
        <v>247</v>
      </c>
      <c r="E4187" s="209" t="s">
        <v>20</v>
      </c>
      <c r="F4187" s="210" t="s">
        <v>3771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2" customFormat="1" ht="13.5">
      <c r="B4188" s="206"/>
      <c r="C4188" s="207"/>
      <c r="D4188" s="208" t="s">
        <v>247</v>
      </c>
      <c r="E4188" s="209" t="s">
        <v>20</v>
      </c>
      <c r="F4188" s="210" t="s">
        <v>249</v>
      </c>
      <c r="G4188" s="207"/>
      <c r="H4188" s="211" t="s">
        <v>20</v>
      </c>
      <c r="I4188" s="212"/>
      <c r="J4188" s="207"/>
      <c r="K4188" s="207"/>
      <c r="L4188" s="213"/>
      <c r="M4188" s="214"/>
      <c r="N4188" s="215"/>
      <c r="O4188" s="215"/>
      <c r="P4188" s="215"/>
      <c r="Q4188" s="215"/>
      <c r="R4188" s="215"/>
      <c r="S4188" s="215"/>
      <c r="T4188" s="216"/>
      <c r="AT4188" s="217" t="s">
        <v>247</v>
      </c>
      <c r="AU4188" s="217" t="s">
        <v>261</v>
      </c>
      <c r="AV4188" s="12" t="s">
        <v>22</v>
      </c>
      <c r="AW4188" s="12" t="s">
        <v>37</v>
      </c>
      <c r="AX4188" s="12" t="s">
        <v>73</v>
      </c>
      <c r="AY4188" s="217" t="s">
        <v>238</v>
      </c>
    </row>
    <row r="4189" spans="2:65" s="12" customFormat="1" ht="13.5">
      <c r="B4189" s="206"/>
      <c r="C4189" s="207"/>
      <c r="D4189" s="208" t="s">
        <v>247</v>
      </c>
      <c r="E4189" s="209" t="s">
        <v>20</v>
      </c>
      <c r="F4189" s="210" t="s">
        <v>3772</v>
      </c>
      <c r="G4189" s="207"/>
      <c r="H4189" s="211" t="s">
        <v>20</v>
      </c>
      <c r="I4189" s="212"/>
      <c r="J4189" s="207"/>
      <c r="K4189" s="207"/>
      <c r="L4189" s="213"/>
      <c r="M4189" s="214"/>
      <c r="N4189" s="215"/>
      <c r="O4189" s="215"/>
      <c r="P4189" s="215"/>
      <c r="Q4189" s="215"/>
      <c r="R4189" s="215"/>
      <c r="S4189" s="215"/>
      <c r="T4189" s="216"/>
      <c r="AT4189" s="217" t="s">
        <v>247</v>
      </c>
      <c r="AU4189" s="217" t="s">
        <v>261</v>
      </c>
      <c r="AV4189" s="12" t="s">
        <v>22</v>
      </c>
      <c r="AW4189" s="12" t="s">
        <v>37</v>
      </c>
      <c r="AX4189" s="12" t="s">
        <v>73</v>
      </c>
      <c r="AY4189" s="217" t="s">
        <v>238</v>
      </c>
    </row>
    <row r="4190" spans="2:65" s="13" customFormat="1" ht="13.5">
      <c r="B4190" s="218"/>
      <c r="C4190" s="219"/>
      <c r="D4190" s="220" t="s">
        <v>247</v>
      </c>
      <c r="E4190" s="221" t="s">
        <v>20</v>
      </c>
      <c r="F4190" s="222" t="s">
        <v>3602</v>
      </c>
      <c r="G4190" s="219"/>
      <c r="H4190" s="223">
        <v>1</v>
      </c>
      <c r="I4190" s="224"/>
      <c r="J4190" s="219"/>
      <c r="K4190" s="219"/>
      <c r="L4190" s="225"/>
      <c r="M4190" s="226"/>
      <c r="N4190" s="227"/>
      <c r="O4190" s="227"/>
      <c r="P4190" s="227"/>
      <c r="Q4190" s="227"/>
      <c r="R4190" s="227"/>
      <c r="S4190" s="227"/>
      <c r="T4190" s="228"/>
      <c r="AT4190" s="229" t="s">
        <v>247</v>
      </c>
      <c r="AU4190" s="229" t="s">
        <v>261</v>
      </c>
      <c r="AV4190" s="13" t="s">
        <v>81</v>
      </c>
      <c r="AW4190" s="13" t="s">
        <v>37</v>
      </c>
      <c r="AX4190" s="13" t="s">
        <v>22</v>
      </c>
      <c r="AY4190" s="229" t="s">
        <v>238</v>
      </c>
    </row>
    <row r="4191" spans="2:65" s="1" customFormat="1" ht="31.5" customHeight="1">
      <c r="B4191" s="35"/>
      <c r="C4191" s="194" t="s">
        <v>3834</v>
      </c>
      <c r="D4191" s="194" t="s">
        <v>240</v>
      </c>
      <c r="E4191" s="195" t="s">
        <v>3835</v>
      </c>
      <c r="F4191" s="196" t="s">
        <v>3836</v>
      </c>
      <c r="G4191" s="197" t="s">
        <v>651</v>
      </c>
      <c r="H4191" s="198">
        <v>1</v>
      </c>
      <c r="I4191" s="199"/>
      <c r="J4191" s="200">
        <f>ROUND(I4191*H4191,2)</f>
        <v>0</v>
      </c>
      <c r="K4191" s="196" t="s">
        <v>20</v>
      </c>
      <c r="L4191" s="55"/>
      <c r="M4191" s="201" t="s">
        <v>20</v>
      </c>
      <c r="N4191" s="202" t="s">
        <v>44</v>
      </c>
      <c r="O4191" s="36"/>
      <c r="P4191" s="203">
        <f>O4191*H4191</f>
        <v>0</v>
      </c>
      <c r="Q4191" s="203">
        <v>0</v>
      </c>
      <c r="R4191" s="203">
        <f>Q4191*H4191</f>
        <v>0</v>
      </c>
      <c r="S4191" s="203">
        <v>0</v>
      </c>
      <c r="T4191" s="204">
        <f>S4191*H4191</f>
        <v>0</v>
      </c>
      <c r="AR4191" s="18" t="s">
        <v>372</v>
      </c>
      <c r="AT4191" s="18" t="s">
        <v>240</v>
      </c>
      <c r="AU4191" s="18" t="s">
        <v>261</v>
      </c>
      <c r="AY4191" s="18" t="s">
        <v>238</v>
      </c>
      <c r="BE4191" s="205">
        <f>IF(N4191="základní",J4191,0)</f>
        <v>0</v>
      </c>
      <c r="BF4191" s="205">
        <f>IF(N4191="snížená",J4191,0)</f>
        <v>0</v>
      </c>
      <c r="BG4191" s="205">
        <f>IF(N4191="zákl. přenesená",J4191,0)</f>
        <v>0</v>
      </c>
      <c r="BH4191" s="205">
        <f>IF(N4191="sníž. přenesená",J4191,0)</f>
        <v>0</v>
      </c>
      <c r="BI4191" s="205">
        <f>IF(N4191="nulová",J4191,0)</f>
        <v>0</v>
      </c>
      <c r="BJ4191" s="18" t="s">
        <v>22</v>
      </c>
      <c r="BK4191" s="205">
        <f>ROUND(I4191*H4191,2)</f>
        <v>0</v>
      </c>
      <c r="BL4191" s="18" t="s">
        <v>372</v>
      </c>
      <c r="BM4191" s="18" t="s">
        <v>3837</v>
      </c>
    </row>
    <row r="4192" spans="2:65" s="12" customFormat="1" ht="27">
      <c r="B4192" s="206"/>
      <c r="C4192" s="207"/>
      <c r="D4192" s="208" t="s">
        <v>247</v>
      </c>
      <c r="E4192" s="209" t="s">
        <v>20</v>
      </c>
      <c r="F4192" s="210" t="s">
        <v>3771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2" customFormat="1" ht="13.5">
      <c r="B4193" s="206"/>
      <c r="C4193" s="207"/>
      <c r="D4193" s="208" t="s">
        <v>247</v>
      </c>
      <c r="E4193" s="209" t="s">
        <v>20</v>
      </c>
      <c r="F4193" s="210" t="s">
        <v>249</v>
      </c>
      <c r="G4193" s="207"/>
      <c r="H4193" s="211" t="s">
        <v>20</v>
      </c>
      <c r="I4193" s="212"/>
      <c r="J4193" s="207"/>
      <c r="K4193" s="207"/>
      <c r="L4193" s="213"/>
      <c r="M4193" s="214"/>
      <c r="N4193" s="215"/>
      <c r="O4193" s="215"/>
      <c r="P4193" s="215"/>
      <c r="Q4193" s="215"/>
      <c r="R4193" s="215"/>
      <c r="S4193" s="215"/>
      <c r="T4193" s="216"/>
      <c r="AT4193" s="217" t="s">
        <v>247</v>
      </c>
      <c r="AU4193" s="217" t="s">
        <v>261</v>
      </c>
      <c r="AV4193" s="12" t="s">
        <v>22</v>
      </c>
      <c r="AW4193" s="12" t="s">
        <v>37</v>
      </c>
      <c r="AX4193" s="12" t="s">
        <v>73</v>
      </c>
      <c r="AY4193" s="217" t="s">
        <v>238</v>
      </c>
    </row>
    <row r="4194" spans="2:65" s="12" customFormat="1" ht="13.5">
      <c r="B4194" s="206"/>
      <c r="C4194" s="207"/>
      <c r="D4194" s="208" t="s">
        <v>247</v>
      </c>
      <c r="E4194" s="209" t="s">
        <v>20</v>
      </c>
      <c r="F4194" s="210" t="s">
        <v>3772</v>
      </c>
      <c r="G4194" s="207"/>
      <c r="H4194" s="211" t="s">
        <v>20</v>
      </c>
      <c r="I4194" s="212"/>
      <c r="J4194" s="207"/>
      <c r="K4194" s="207"/>
      <c r="L4194" s="213"/>
      <c r="M4194" s="214"/>
      <c r="N4194" s="215"/>
      <c r="O4194" s="215"/>
      <c r="P4194" s="215"/>
      <c r="Q4194" s="215"/>
      <c r="R4194" s="215"/>
      <c r="S4194" s="215"/>
      <c r="T4194" s="216"/>
      <c r="AT4194" s="217" t="s">
        <v>247</v>
      </c>
      <c r="AU4194" s="217" t="s">
        <v>261</v>
      </c>
      <c r="AV4194" s="12" t="s">
        <v>22</v>
      </c>
      <c r="AW4194" s="12" t="s">
        <v>37</v>
      </c>
      <c r="AX4194" s="12" t="s">
        <v>73</v>
      </c>
      <c r="AY4194" s="217" t="s">
        <v>238</v>
      </c>
    </row>
    <row r="4195" spans="2:65" s="13" customFormat="1" ht="13.5">
      <c r="B4195" s="218"/>
      <c r="C4195" s="219"/>
      <c r="D4195" s="220" t="s">
        <v>247</v>
      </c>
      <c r="E4195" s="221" t="s">
        <v>20</v>
      </c>
      <c r="F4195" s="222" t="s">
        <v>3602</v>
      </c>
      <c r="G4195" s="219"/>
      <c r="H4195" s="223">
        <v>1</v>
      </c>
      <c r="I4195" s="224"/>
      <c r="J4195" s="219"/>
      <c r="K4195" s="219"/>
      <c r="L4195" s="225"/>
      <c r="M4195" s="226"/>
      <c r="N4195" s="227"/>
      <c r="O4195" s="227"/>
      <c r="P4195" s="227"/>
      <c r="Q4195" s="227"/>
      <c r="R4195" s="227"/>
      <c r="S4195" s="227"/>
      <c r="T4195" s="228"/>
      <c r="AT4195" s="229" t="s">
        <v>247</v>
      </c>
      <c r="AU4195" s="229" t="s">
        <v>261</v>
      </c>
      <c r="AV4195" s="13" t="s">
        <v>81</v>
      </c>
      <c r="AW4195" s="13" t="s">
        <v>37</v>
      </c>
      <c r="AX4195" s="13" t="s">
        <v>22</v>
      </c>
      <c r="AY4195" s="229" t="s">
        <v>238</v>
      </c>
    </row>
    <row r="4196" spans="2:65" s="1" customFormat="1" ht="31.5" customHeight="1">
      <c r="B4196" s="35"/>
      <c r="C4196" s="194" t="s">
        <v>3838</v>
      </c>
      <c r="D4196" s="194" t="s">
        <v>240</v>
      </c>
      <c r="E4196" s="195" t="s">
        <v>3839</v>
      </c>
      <c r="F4196" s="196" t="s">
        <v>3840</v>
      </c>
      <c r="G4196" s="197" t="s">
        <v>651</v>
      </c>
      <c r="H4196" s="198">
        <v>1</v>
      </c>
      <c r="I4196" s="199"/>
      <c r="J4196" s="200">
        <f>ROUND(I4196*H4196,2)</f>
        <v>0</v>
      </c>
      <c r="K4196" s="196" t="s">
        <v>20</v>
      </c>
      <c r="L4196" s="55"/>
      <c r="M4196" s="201" t="s">
        <v>20</v>
      </c>
      <c r="N4196" s="202" t="s">
        <v>44</v>
      </c>
      <c r="O4196" s="36"/>
      <c r="P4196" s="203">
        <f>O4196*H4196</f>
        <v>0</v>
      </c>
      <c r="Q4196" s="203">
        <v>0</v>
      </c>
      <c r="R4196" s="203">
        <f>Q4196*H4196</f>
        <v>0</v>
      </c>
      <c r="S4196" s="203">
        <v>0</v>
      </c>
      <c r="T4196" s="204">
        <f>S4196*H4196</f>
        <v>0</v>
      </c>
      <c r="AR4196" s="18" t="s">
        <v>372</v>
      </c>
      <c r="AT4196" s="18" t="s">
        <v>240</v>
      </c>
      <c r="AU4196" s="18" t="s">
        <v>261</v>
      </c>
      <c r="AY4196" s="18" t="s">
        <v>238</v>
      </c>
      <c r="BE4196" s="205">
        <f>IF(N4196="základní",J4196,0)</f>
        <v>0</v>
      </c>
      <c r="BF4196" s="205">
        <f>IF(N4196="snížená",J4196,0)</f>
        <v>0</v>
      </c>
      <c r="BG4196" s="205">
        <f>IF(N4196="zákl. přenesená",J4196,0)</f>
        <v>0</v>
      </c>
      <c r="BH4196" s="205">
        <f>IF(N4196="sníž. přenesená",J4196,0)</f>
        <v>0</v>
      </c>
      <c r="BI4196" s="205">
        <f>IF(N4196="nulová",J4196,0)</f>
        <v>0</v>
      </c>
      <c r="BJ4196" s="18" t="s">
        <v>22</v>
      </c>
      <c r="BK4196" s="205">
        <f>ROUND(I4196*H4196,2)</f>
        <v>0</v>
      </c>
      <c r="BL4196" s="18" t="s">
        <v>372</v>
      </c>
      <c r="BM4196" s="18" t="s">
        <v>3841</v>
      </c>
    </row>
    <row r="4197" spans="2:65" s="12" customFormat="1" ht="27">
      <c r="B4197" s="206"/>
      <c r="C4197" s="207"/>
      <c r="D4197" s="208" t="s">
        <v>247</v>
      </c>
      <c r="E4197" s="209" t="s">
        <v>20</v>
      </c>
      <c r="F4197" s="210" t="s">
        <v>3771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2" customFormat="1" ht="13.5">
      <c r="B4198" s="206"/>
      <c r="C4198" s="207"/>
      <c r="D4198" s="208" t="s">
        <v>247</v>
      </c>
      <c r="E4198" s="209" t="s">
        <v>20</v>
      </c>
      <c r="F4198" s="210" t="s">
        <v>249</v>
      </c>
      <c r="G4198" s="207"/>
      <c r="H4198" s="211" t="s">
        <v>20</v>
      </c>
      <c r="I4198" s="212"/>
      <c r="J4198" s="207"/>
      <c r="K4198" s="207"/>
      <c r="L4198" s="213"/>
      <c r="M4198" s="214"/>
      <c r="N4198" s="215"/>
      <c r="O4198" s="215"/>
      <c r="P4198" s="215"/>
      <c r="Q4198" s="215"/>
      <c r="R4198" s="215"/>
      <c r="S4198" s="215"/>
      <c r="T4198" s="216"/>
      <c r="AT4198" s="217" t="s">
        <v>247</v>
      </c>
      <c r="AU4198" s="217" t="s">
        <v>261</v>
      </c>
      <c r="AV4198" s="12" t="s">
        <v>22</v>
      </c>
      <c r="AW4198" s="12" t="s">
        <v>37</v>
      </c>
      <c r="AX4198" s="12" t="s">
        <v>73</v>
      </c>
      <c r="AY4198" s="217" t="s">
        <v>238</v>
      </c>
    </row>
    <row r="4199" spans="2:65" s="12" customFormat="1" ht="13.5">
      <c r="B4199" s="206"/>
      <c r="C4199" s="207"/>
      <c r="D4199" s="208" t="s">
        <v>247</v>
      </c>
      <c r="E4199" s="209" t="s">
        <v>20</v>
      </c>
      <c r="F4199" s="210" t="s">
        <v>3772</v>
      </c>
      <c r="G4199" s="207"/>
      <c r="H4199" s="211" t="s">
        <v>20</v>
      </c>
      <c r="I4199" s="212"/>
      <c r="J4199" s="207"/>
      <c r="K4199" s="207"/>
      <c r="L4199" s="213"/>
      <c r="M4199" s="214"/>
      <c r="N4199" s="215"/>
      <c r="O4199" s="215"/>
      <c r="P4199" s="215"/>
      <c r="Q4199" s="215"/>
      <c r="R4199" s="215"/>
      <c r="S4199" s="215"/>
      <c r="T4199" s="216"/>
      <c r="AT4199" s="217" t="s">
        <v>247</v>
      </c>
      <c r="AU4199" s="217" t="s">
        <v>261</v>
      </c>
      <c r="AV4199" s="12" t="s">
        <v>22</v>
      </c>
      <c r="AW4199" s="12" t="s">
        <v>37</v>
      </c>
      <c r="AX4199" s="12" t="s">
        <v>73</v>
      </c>
      <c r="AY4199" s="217" t="s">
        <v>238</v>
      </c>
    </row>
    <row r="4200" spans="2:65" s="13" customFormat="1" ht="13.5">
      <c r="B4200" s="218"/>
      <c r="C4200" s="219"/>
      <c r="D4200" s="220" t="s">
        <v>247</v>
      </c>
      <c r="E4200" s="221" t="s">
        <v>20</v>
      </c>
      <c r="F4200" s="222" t="s">
        <v>3661</v>
      </c>
      <c r="G4200" s="219"/>
      <c r="H4200" s="223">
        <v>1</v>
      </c>
      <c r="I4200" s="224"/>
      <c r="J4200" s="219"/>
      <c r="K4200" s="219"/>
      <c r="L4200" s="225"/>
      <c r="M4200" s="226"/>
      <c r="N4200" s="227"/>
      <c r="O4200" s="227"/>
      <c r="P4200" s="227"/>
      <c r="Q4200" s="227"/>
      <c r="R4200" s="227"/>
      <c r="S4200" s="227"/>
      <c r="T4200" s="228"/>
      <c r="AT4200" s="229" t="s">
        <v>247</v>
      </c>
      <c r="AU4200" s="229" t="s">
        <v>261</v>
      </c>
      <c r="AV4200" s="13" t="s">
        <v>81</v>
      </c>
      <c r="AW4200" s="13" t="s">
        <v>37</v>
      </c>
      <c r="AX4200" s="13" t="s">
        <v>22</v>
      </c>
      <c r="AY4200" s="229" t="s">
        <v>238</v>
      </c>
    </row>
    <row r="4201" spans="2:65" s="1" customFormat="1" ht="31.5" customHeight="1">
      <c r="B4201" s="35"/>
      <c r="C4201" s="194" t="s">
        <v>3842</v>
      </c>
      <c r="D4201" s="194" t="s">
        <v>240</v>
      </c>
      <c r="E4201" s="195" t="s">
        <v>3843</v>
      </c>
      <c r="F4201" s="196" t="s">
        <v>3844</v>
      </c>
      <c r="G4201" s="197" t="s">
        <v>651</v>
      </c>
      <c r="H4201" s="198">
        <v>2</v>
      </c>
      <c r="I4201" s="199"/>
      <c r="J4201" s="200">
        <f>ROUND(I4201*H4201,2)</f>
        <v>0</v>
      </c>
      <c r="K4201" s="196" t="s">
        <v>20</v>
      </c>
      <c r="L4201" s="55"/>
      <c r="M4201" s="201" t="s">
        <v>20</v>
      </c>
      <c r="N4201" s="202" t="s">
        <v>44</v>
      </c>
      <c r="O4201" s="36"/>
      <c r="P4201" s="203">
        <f>O4201*H4201</f>
        <v>0</v>
      </c>
      <c r="Q4201" s="203">
        <v>0</v>
      </c>
      <c r="R4201" s="203">
        <f>Q4201*H4201</f>
        <v>0</v>
      </c>
      <c r="S4201" s="203">
        <v>0</v>
      </c>
      <c r="T4201" s="204">
        <f>S4201*H4201</f>
        <v>0</v>
      </c>
      <c r="AR4201" s="18" t="s">
        <v>372</v>
      </c>
      <c r="AT4201" s="18" t="s">
        <v>240</v>
      </c>
      <c r="AU4201" s="18" t="s">
        <v>261</v>
      </c>
      <c r="AY4201" s="18" t="s">
        <v>238</v>
      </c>
      <c r="BE4201" s="205">
        <f>IF(N4201="základní",J4201,0)</f>
        <v>0</v>
      </c>
      <c r="BF4201" s="205">
        <f>IF(N4201="snížená",J4201,0)</f>
        <v>0</v>
      </c>
      <c r="BG4201" s="205">
        <f>IF(N4201="zákl. přenesená",J4201,0)</f>
        <v>0</v>
      </c>
      <c r="BH4201" s="205">
        <f>IF(N4201="sníž. přenesená",J4201,0)</f>
        <v>0</v>
      </c>
      <c r="BI4201" s="205">
        <f>IF(N4201="nulová",J4201,0)</f>
        <v>0</v>
      </c>
      <c r="BJ4201" s="18" t="s">
        <v>22</v>
      </c>
      <c r="BK4201" s="205">
        <f>ROUND(I4201*H4201,2)</f>
        <v>0</v>
      </c>
      <c r="BL4201" s="18" t="s">
        <v>372</v>
      </c>
      <c r="BM4201" s="18" t="s">
        <v>3845</v>
      </c>
    </row>
    <row r="4202" spans="2:65" s="12" customFormat="1" ht="27">
      <c r="B4202" s="206"/>
      <c r="C4202" s="207"/>
      <c r="D4202" s="208" t="s">
        <v>247</v>
      </c>
      <c r="E4202" s="209" t="s">
        <v>20</v>
      </c>
      <c r="F4202" s="210" t="s">
        <v>3771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2" customFormat="1" ht="13.5">
      <c r="B4203" s="206"/>
      <c r="C4203" s="207"/>
      <c r="D4203" s="208" t="s">
        <v>247</v>
      </c>
      <c r="E4203" s="209" t="s">
        <v>20</v>
      </c>
      <c r="F4203" s="210" t="s">
        <v>249</v>
      </c>
      <c r="G4203" s="207"/>
      <c r="H4203" s="211" t="s">
        <v>20</v>
      </c>
      <c r="I4203" s="212"/>
      <c r="J4203" s="207"/>
      <c r="K4203" s="207"/>
      <c r="L4203" s="213"/>
      <c r="M4203" s="214"/>
      <c r="N4203" s="215"/>
      <c r="O4203" s="215"/>
      <c r="P4203" s="215"/>
      <c r="Q4203" s="215"/>
      <c r="R4203" s="215"/>
      <c r="S4203" s="215"/>
      <c r="T4203" s="216"/>
      <c r="AT4203" s="217" t="s">
        <v>247</v>
      </c>
      <c r="AU4203" s="217" t="s">
        <v>261</v>
      </c>
      <c r="AV4203" s="12" t="s">
        <v>22</v>
      </c>
      <c r="AW4203" s="12" t="s">
        <v>37</v>
      </c>
      <c r="AX4203" s="12" t="s">
        <v>73</v>
      </c>
      <c r="AY4203" s="217" t="s">
        <v>238</v>
      </c>
    </row>
    <row r="4204" spans="2:65" s="12" customFormat="1" ht="13.5">
      <c r="B4204" s="206"/>
      <c r="C4204" s="207"/>
      <c r="D4204" s="208" t="s">
        <v>247</v>
      </c>
      <c r="E4204" s="209" t="s">
        <v>20</v>
      </c>
      <c r="F4204" s="210" t="s">
        <v>3772</v>
      </c>
      <c r="G4204" s="207"/>
      <c r="H4204" s="211" t="s">
        <v>20</v>
      </c>
      <c r="I4204" s="212"/>
      <c r="J4204" s="207"/>
      <c r="K4204" s="207"/>
      <c r="L4204" s="213"/>
      <c r="M4204" s="214"/>
      <c r="N4204" s="215"/>
      <c r="O4204" s="215"/>
      <c r="P4204" s="215"/>
      <c r="Q4204" s="215"/>
      <c r="R4204" s="215"/>
      <c r="S4204" s="215"/>
      <c r="T4204" s="216"/>
      <c r="AT4204" s="217" t="s">
        <v>247</v>
      </c>
      <c r="AU4204" s="217" t="s">
        <v>261</v>
      </c>
      <c r="AV4204" s="12" t="s">
        <v>22</v>
      </c>
      <c r="AW4204" s="12" t="s">
        <v>37</v>
      </c>
      <c r="AX4204" s="12" t="s">
        <v>73</v>
      </c>
      <c r="AY4204" s="217" t="s">
        <v>238</v>
      </c>
    </row>
    <row r="4205" spans="2:65" s="13" customFormat="1" ht="13.5">
      <c r="B4205" s="218"/>
      <c r="C4205" s="219"/>
      <c r="D4205" s="220" t="s">
        <v>247</v>
      </c>
      <c r="E4205" s="221" t="s">
        <v>20</v>
      </c>
      <c r="F4205" s="222" t="s">
        <v>3626</v>
      </c>
      <c r="G4205" s="219"/>
      <c r="H4205" s="223">
        <v>2</v>
      </c>
      <c r="I4205" s="224"/>
      <c r="J4205" s="219"/>
      <c r="K4205" s="219"/>
      <c r="L4205" s="225"/>
      <c r="M4205" s="226"/>
      <c r="N4205" s="227"/>
      <c r="O4205" s="227"/>
      <c r="P4205" s="227"/>
      <c r="Q4205" s="227"/>
      <c r="R4205" s="227"/>
      <c r="S4205" s="227"/>
      <c r="T4205" s="228"/>
      <c r="AT4205" s="229" t="s">
        <v>247</v>
      </c>
      <c r="AU4205" s="229" t="s">
        <v>261</v>
      </c>
      <c r="AV4205" s="13" t="s">
        <v>81</v>
      </c>
      <c r="AW4205" s="13" t="s">
        <v>37</v>
      </c>
      <c r="AX4205" s="13" t="s">
        <v>22</v>
      </c>
      <c r="AY4205" s="229" t="s">
        <v>238</v>
      </c>
    </row>
    <row r="4206" spans="2:65" s="1" customFormat="1" ht="31.5" customHeight="1">
      <c r="B4206" s="35"/>
      <c r="C4206" s="194" t="s">
        <v>3846</v>
      </c>
      <c r="D4206" s="194" t="s">
        <v>240</v>
      </c>
      <c r="E4206" s="195" t="s">
        <v>3847</v>
      </c>
      <c r="F4206" s="196" t="s">
        <v>3848</v>
      </c>
      <c r="G4206" s="197" t="s">
        <v>651</v>
      </c>
      <c r="H4206" s="198">
        <v>1</v>
      </c>
      <c r="I4206" s="199"/>
      <c r="J4206" s="200">
        <f>ROUND(I4206*H4206,2)</f>
        <v>0</v>
      </c>
      <c r="K4206" s="196" t="s">
        <v>20</v>
      </c>
      <c r="L4206" s="55"/>
      <c r="M4206" s="201" t="s">
        <v>20</v>
      </c>
      <c r="N4206" s="202" t="s">
        <v>44</v>
      </c>
      <c r="O4206" s="36"/>
      <c r="P4206" s="203">
        <f>O4206*H4206</f>
        <v>0</v>
      </c>
      <c r="Q4206" s="203">
        <v>0</v>
      </c>
      <c r="R4206" s="203">
        <f>Q4206*H4206</f>
        <v>0</v>
      </c>
      <c r="S4206" s="203">
        <v>0</v>
      </c>
      <c r="T4206" s="204">
        <f>S4206*H4206</f>
        <v>0</v>
      </c>
      <c r="AR4206" s="18" t="s">
        <v>372</v>
      </c>
      <c r="AT4206" s="18" t="s">
        <v>240</v>
      </c>
      <c r="AU4206" s="18" t="s">
        <v>261</v>
      </c>
      <c r="AY4206" s="18" t="s">
        <v>238</v>
      </c>
      <c r="BE4206" s="205">
        <f>IF(N4206="základní",J4206,0)</f>
        <v>0</v>
      </c>
      <c r="BF4206" s="205">
        <f>IF(N4206="snížená",J4206,0)</f>
        <v>0</v>
      </c>
      <c r="BG4206" s="205">
        <f>IF(N4206="zákl. přenesená",J4206,0)</f>
        <v>0</v>
      </c>
      <c r="BH4206" s="205">
        <f>IF(N4206="sníž. přenesená",J4206,0)</f>
        <v>0</v>
      </c>
      <c r="BI4206" s="205">
        <f>IF(N4206="nulová",J4206,0)</f>
        <v>0</v>
      </c>
      <c r="BJ4206" s="18" t="s">
        <v>22</v>
      </c>
      <c r="BK4206" s="205">
        <f>ROUND(I4206*H4206,2)</f>
        <v>0</v>
      </c>
      <c r="BL4206" s="18" t="s">
        <v>372</v>
      </c>
      <c r="BM4206" s="18" t="s">
        <v>3849</v>
      </c>
    </row>
    <row r="4207" spans="2:65" s="12" customFormat="1" ht="27">
      <c r="B4207" s="206"/>
      <c r="C4207" s="207"/>
      <c r="D4207" s="208" t="s">
        <v>247</v>
      </c>
      <c r="E4207" s="209" t="s">
        <v>20</v>
      </c>
      <c r="F4207" s="210" t="s">
        <v>3771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2" customFormat="1" ht="13.5">
      <c r="B4208" s="206"/>
      <c r="C4208" s="207"/>
      <c r="D4208" s="208" t="s">
        <v>247</v>
      </c>
      <c r="E4208" s="209" t="s">
        <v>20</v>
      </c>
      <c r="F4208" s="210" t="s">
        <v>249</v>
      </c>
      <c r="G4208" s="207"/>
      <c r="H4208" s="211" t="s">
        <v>20</v>
      </c>
      <c r="I4208" s="212"/>
      <c r="J4208" s="207"/>
      <c r="K4208" s="207"/>
      <c r="L4208" s="213"/>
      <c r="M4208" s="214"/>
      <c r="N4208" s="215"/>
      <c r="O4208" s="215"/>
      <c r="P4208" s="215"/>
      <c r="Q4208" s="215"/>
      <c r="R4208" s="215"/>
      <c r="S4208" s="215"/>
      <c r="T4208" s="216"/>
      <c r="AT4208" s="217" t="s">
        <v>247</v>
      </c>
      <c r="AU4208" s="217" t="s">
        <v>261</v>
      </c>
      <c r="AV4208" s="12" t="s">
        <v>22</v>
      </c>
      <c r="AW4208" s="12" t="s">
        <v>37</v>
      </c>
      <c r="AX4208" s="12" t="s">
        <v>73</v>
      </c>
      <c r="AY4208" s="217" t="s">
        <v>238</v>
      </c>
    </row>
    <row r="4209" spans="2:65" s="12" customFormat="1" ht="13.5">
      <c r="B4209" s="206"/>
      <c r="C4209" s="207"/>
      <c r="D4209" s="208" t="s">
        <v>247</v>
      </c>
      <c r="E4209" s="209" t="s">
        <v>20</v>
      </c>
      <c r="F4209" s="210" t="s">
        <v>3772</v>
      </c>
      <c r="G4209" s="207"/>
      <c r="H4209" s="211" t="s">
        <v>20</v>
      </c>
      <c r="I4209" s="212"/>
      <c r="J4209" s="207"/>
      <c r="K4209" s="207"/>
      <c r="L4209" s="213"/>
      <c r="M4209" s="214"/>
      <c r="N4209" s="215"/>
      <c r="O4209" s="215"/>
      <c r="P4209" s="215"/>
      <c r="Q4209" s="215"/>
      <c r="R4209" s="215"/>
      <c r="S4209" s="215"/>
      <c r="T4209" s="216"/>
      <c r="AT4209" s="217" t="s">
        <v>247</v>
      </c>
      <c r="AU4209" s="217" t="s">
        <v>261</v>
      </c>
      <c r="AV4209" s="12" t="s">
        <v>22</v>
      </c>
      <c r="AW4209" s="12" t="s">
        <v>37</v>
      </c>
      <c r="AX4209" s="12" t="s">
        <v>73</v>
      </c>
      <c r="AY4209" s="217" t="s">
        <v>238</v>
      </c>
    </row>
    <row r="4210" spans="2:65" s="13" customFormat="1" ht="13.5">
      <c r="B4210" s="218"/>
      <c r="C4210" s="219"/>
      <c r="D4210" s="220" t="s">
        <v>247</v>
      </c>
      <c r="E4210" s="221" t="s">
        <v>20</v>
      </c>
      <c r="F4210" s="222" t="s">
        <v>3602</v>
      </c>
      <c r="G4210" s="219"/>
      <c r="H4210" s="223">
        <v>1</v>
      </c>
      <c r="I4210" s="224"/>
      <c r="J4210" s="219"/>
      <c r="K4210" s="219"/>
      <c r="L4210" s="225"/>
      <c r="M4210" s="226"/>
      <c r="N4210" s="227"/>
      <c r="O4210" s="227"/>
      <c r="P4210" s="227"/>
      <c r="Q4210" s="227"/>
      <c r="R4210" s="227"/>
      <c r="S4210" s="227"/>
      <c r="T4210" s="228"/>
      <c r="AT4210" s="229" t="s">
        <v>247</v>
      </c>
      <c r="AU4210" s="229" t="s">
        <v>261</v>
      </c>
      <c r="AV4210" s="13" t="s">
        <v>81</v>
      </c>
      <c r="AW4210" s="13" t="s">
        <v>37</v>
      </c>
      <c r="AX4210" s="13" t="s">
        <v>22</v>
      </c>
      <c r="AY4210" s="229" t="s">
        <v>238</v>
      </c>
    </row>
    <row r="4211" spans="2:65" s="1" customFormat="1" ht="31.5" customHeight="1">
      <c r="B4211" s="35"/>
      <c r="C4211" s="194" t="s">
        <v>3850</v>
      </c>
      <c r="D4211" s="194" t="s">
        <v>240</v>
      </c>
      <c r="E4211" s="195" t="s">
        <v>3851</v>
      </c>
      <c r="F4211" s="196" t="s">
        <v>3852</v>
      </c>
      <c r="G4211" s="197" t="s">
        <v>651</v>
      </c>
      <c r="H4211" s="198">
        <v>2</v>
      </c>
      <c r="I4211" s="199"/>
      <c r="J4211" s="200">
        <f>ROUND(I4211*H4211,2)</f>
        <v>0</v>
      </c>
      <c r="K4211" s="196" t="s">
        <v>20</v>
      </c>
      <c r="L4211" s="55"/>
      <c r="M4211" s="201" t="s">
        <v>20</v>
      </c>
      <c r="N4211" s="202" t="s">
        <v>44</v>
      </c>
      <c r="O4211" s="36"/>
      <c r="P4211" s="203">
        <f>O4211*H4211</f>
        <v>0</v>
      </c>
      <c r="Q4211" s="203">
        <v>0</v>
      </c>
      <c r="R4211" s="203">
        <f>Q4211*H4211</f>
        <v>0</v>
      </c>
      <c r="S4211" s="203">
        <v>0</v>
      </c>
      <c r="T4211" s="204">
        <f>S4211*H4211</f>
        <v>0</v>
      </c>
      <c r="AR4211" s="18" t="s">
        <v>372</v>
      </c>
      <c r="AT4211" s="18" t="s">
        <v>240</v>
      </c>
      <c r="AU4211" s="18" t="s">
        <v>261</v>
      </c>
      <c r="AY4211" s="18" t="s">
        <v>238</v>
      </c>
      <c r="BE4211" s="205">
        <f>IF(N4211="základní",J4211,0)</f>
        <v>0</v>
      </c>
      <c r="BF4211" s="205">
        <f>IF(N4211="snížená",J4211,0)</f>
        <v>0</v>
      </c>
      <c r="BG4211" s="205">
        <f>IF(N4211="zákl. přenesená",J4211,0)</f>
        <v>0</v>
      </c>
      <c r="BH4211" s="205">
        <f>IF(N4211="sníž. přenesená",J4211,0)</f>
        <v>0</v>
      </c>
      <c r="BI4211" s="205">
        <f>IF(N4211="nulová",J4211,0)</f>
        <v>0</v>
      </c>
      <c r="BJ4211" s="18" t="s">
        <v>22</v>
      </c>
      <c r="BK4211" s="205">
        <f>ROUND(I4211*H4211,2)</f>
        <v>0</v>
      </c>
      <c r="BL4211" s="18" t="s">
        <v>372</v>
      </c>
      <c r="BM4211" s="18" t="s">
        <v>3853</v>
      </c>
    </row>
    <row r="4212" spans="2:65" s="12" customFormat="1" ht="27">
      <c r="B4212" s="206"/>
      <c r="C4212" s="207"/>
      <c r="D4212" s="208" t="s">
        <v>247</v>
      </c>
      <c r="E4212" s="209" t="s">
        <v>20</v>
      </c>
      <c r="F4212" s="210" t="s">
        <v>3771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2" customFormat="1" ht="13.5">
      <c r="B4213" s="206"/>
      <c r="C4213" s="207"/>
      <c r="D4213" s="208" t="s">
        <v>247</v>
      </c>
      <c r="E4213" s="209" t="s">
        <v>20</v>
      </c>
      <c r="F4213" s="210" t="s">
        <v>249</v>
      </c>
      <c r="G4213" s="207"/>
      <c r="H4213" s="211" t="s">
        <v>20</v>
      </c>
      <c r="I4213" s="212"/>
      <c r="J4213" s="207"/>
      <c r="K4213" s="207"/>
      <c r="L4213" s="213"/>
      <c r="M4213" s="214"/>
      <c r="N4213" s="215"/>
      <c r="O4213" s="215"/>
      <c r="P4213" s="215"/>
      <c r="Q4213" s="215"/>
      <c r="R4213" s="215"/>
      <c r="S4213" s="215"/>
      <c r="T4213" s="216"/>
      <c r="AT4213" s="217" t="s">
        <v>247</v>
      </c>
      <c r="AU4213" s="217" t="s">
        <v>261</v>
      </c>
      <c r="AV4213" s="12" t="s">
        <v>22</v>
      </c>
      <c r="AW4213" s="12" t="s">
        <v>37</v>
      </c>
      <c r="AX4213" s="12" t="s">
        <v>73</v>
      </c>
      <c r="AY4213" s="217" t="s">
        <v>238</v>
      </c>
    </row>
    <row r="4214" spans="2:65" s="12" customFormat="1" ht="13.5">
      <c r="B4214" s="206"/>
      <c r="C4214" s="207"/>
      <c r="D4214" s="208" t="s">
        <v>247</v>
      </c>
      <c r="E4214" s="209" t="s">
        <v>20</v>
      </c>
      <c r="F4214" s="210" t="s">
        <v>3772</v>
      </c>
      <c r="G4214" s="207"/>
      <c r="H4214" s="211" t="s">
        <v>20</v>
      </c>
      <c r="I4214" s="212"/>
      <c r="J4214" s="207"/>
      <c r="K4214" s="207"/>
      <c r="L4214" s="213"/>
      <c r="M4214" s="214"/>
      <c r="N4214" s="215"/>
      <c r="O4214" s="215"/>
      <c r="P4214" s="215"/>
      <c r="Q4214" s="215"/>
      <c r="R4214" s="215"/>
      <c r="S4214" s="215"/>
      <c r="T4214" s="216"/>
      <c r="AT4214" s="217" t="s">
        <v>247</v>
      </c>
      <c r="AU4214" s="217" t="s">
        <v>261</v>
      </c>
      <c r="AV4214" s="12" t="s">
        <v>22</v>
      </c>
      <c r="AW4214" s="12" t="s">
        <v>37</v>
      </c>
      <c r="AX4214" s="12" t="s">
        <v>73</v>
      </c>
      <c r="AY4214" s="217" t="s">
        <v>238</v>
      </c>
    </row>
    <row r="4215" spans="2:65" s="13" customFormat="1" ht="13.5">
      <c r="B4215" s="218"/>
      <c r="C4215" s="219"/>
      <c r="D4215" s="208" t="s">
        <v>247</v>
      </c>
      <c r="E4215" s="230" t="s">
        <v>20</v>
      </c>
      <c r="F4215" s="231" t="s">
        <v>3651</v>
      </c>
      <c r="G4215" s="219"/>
      <c r="H4215" s="232">
        <v>2</v>
      </c>
      <c r="I4215" s="224"/>
      <c r="J4215" s="219"/>
      <c r="K4215" s="219"/>
      <c r="L4215" s="225"/>
      <c r="M4215" s="226"/>
      <c r="N4215" s="227"/>
      <c r="O4215" s="227"/>
      <c r="P4215" s="227"/>
      <c r="Q4215" s="227"/>
      <c r="R4215" s="227"/>
      <c r="S4215" s="227"/>
      <c r="T4215" s="228"/>
      <c r="AT4215" s="229" t="s">
        <v>247</v>
      </c>
      <c r="AU4215" s="229" t="s">
        <v>261</v>
      </c>
      <c r="AV4215" s="13" t="s">
        <v>81</v>
      </c>
      <c r="AW4215" s="13" t="s">
        <v>37</v>
      </c>
      <c r="AX4215" s="13" t="s">
        <v>22</v>
      </c>
      <c r="AY4215" s="229" t="s">
        <v>238</v>
      </c>
    </row>
    <row r="4216" spans="2:65" s="11" customFormat="1" ht="22.35" customHeight="1">
      <c r="B4216" s="177"/>
      <c r="C4216" s="178"/>
      <c r="D4216" s="191" t="s">
        <v>72</v>
      </c>
      <c r="E4216" s="192" t="s">
        <v>3854</v>
      </c>
      <c r="F4216" s="192" t="s">
        <v>3855</v>
      </c>
      <c r="G4216" s="178"/>
      <c r="H4216" s="178"/>
      <c r="I4216" s="181"/>
      <c r="J4216" s="193">
        <f>BK4216</f>
        <v>0</v>
      </c>
      <c r="K4216" s="178"/>
      <c r="L4216" s="183"/>
      <c r="M4216" s="184"/>
      <c r="N4216" s="185"/>
      <c r="O4216" s="185"/>
      <c r="P4216" s="186">
        <f>SUM(P4217:P4271)</f>
        <v>0</v>
      </c>
      <c r="Q4216" s="185"/>
      <c r="R4216" s="186">
        <f>SUM(R4217:R4271)</f>
        <v>0</v>
      </c>
      <c r="S4216" s="185"/>
      <c r="T4216" s="187">
        <f>SUM(T4217:T4271)</f>
        <v>0</v>
      </c>
      <c r="AR4216" s="188" t="s">
        <v>81</v>
      </c>
      <c r="AT4216" s="189" t="s">
        <v>72</v>
      </c>
      <c r="AU4216" s="189" t="s">
        <v>81</v>
      </c>
      <c r="AY4216" s="188" t="s">
        <v>238</v>
      </c>
      <c r="BK4216" s="190">
        <f>SUM(BK4217:BK4271)</f>
        <v>0</v>
      </c>
    </row>
    <row r="4217" spans="2:65" s="1" customFormat="1" ht="22.5" customHeight="1">
      <c r="B4217" s="35"/>
      <c r="C4217" s="194" t="s">
        <v>3856</v>
      </c>
      <c r="D4217" s="194" t="s">
        <v>240</v>
      </c>
      <c r="E4217" s="195" t="s">
        <v>3857</v>
      </c>
      <c r="F4217" s="196" t="s">
        <v>3858</v>
      </c>
      <c r="G4217" s="197" t="s">
        <v>651</v>
      </c>
      <c r="H4217" s="198">
        <v>1</v>
      </c>
      <c r="I4217" s="199"/>
      <c r="J4217" s="200">
        <f>ROUND(I4217*H4217,2)</f>
        <v>0</v>
      </c>
      <c r="K4217" s="196" t="s">
        <v>20</v>
      </c>
      <c r="L4217" s="55"/>
      <c r="M4217" s="201" t="s">
        <v>20</v>
      </c>
      <c r="N4217" s="202" t="s">
        <v>44</v>
      </c>
      <c r="O4217" s="36"/>
      <c r="P4217" s="203">
        <f>O4217*H4217</f>
        <v>0</v>
      </c>
      <c r="Q4217" s="203">
        <v>0</v>
      </c>
      <c r="R4217" s="203">
        <f>Q4217*H4217</f>
        <v>0</v>
      </c>
      <c r="S4217" s="203">
        <v>0</v>
      </c>
      <c r="T4217" s="204">
        <f>S4217*H4217</f>
        <v>0</v>
      </c>
      <c r="AR4217" s="18" t="s">
        <v>372</v>
      </c>
      <c r="AT4217" s="18" t="s">
        <v>240</v>
      </c>
      <c r="AU4217" s="18" t="s">
        <v>261</v>
      </c>
      <c r="AY4217" s="18" t="s">
        <v>238</v>
      </c>
      <c r="BE4217" s="205">
        <f>IF(N4217="základní",J4217,0)</f>
        <v>0</v>
      </c>
      <c r="BF4217" s="205">
        <f>IF(N4217="snížená",J4217,0)</f>
        <v>0</v>
      </c>
      <c r="BG4217" s="205">
        <f>IF(N4217="zákl. přenesená",J4217,0)</f>
        <v>0</v>
      </c>
      <c r="BH4217" s="205">
        <f>IF(N4217="sníž. přenesená",J4217,0)</f>
        <v>0</v>
      </c>
      <c r="BI4217" s="205">
        <f>IF(N4217="nulová",J4217,0)</f>
        <v>0</v>
      </c>
      <c r="BJ4217" s="18" t="s">
        <v>22</v>
      </c>
      <c r="BK4217" s="205">
        <f>ROUND(I4217*H4217,2)</f>
        <v>0</v>
      </c>
      <c r="BL4217" s="18" t="s">
        <v>372</v>
      </c>
      <c r="BM4217" s="18" t="s">
        <v>3859</v>
      </c>
    </row>
    <row r="4218" spans="2:65" s="12" customFormat="1" ht="27">
      <c r="B4218" s="206"/>
      <c r="C4218" s="207"/>
      <c r="D4218" s="208" t="s">
        <v>247</v>
      </c>
      <c r="E4218" s="209" t="s">
        <v>20</v>
      </c>
      <c r="F4218" s="210" t="s">
        <v>3860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2" customFormat="1" ht="13.5">
      <c r="B4219" s="206"/>
      <c r="C4219" s="207"/>
      <c r="D4219" s="208" t="s">
        <v>247</v>
      </c>
      <c r="E4219" s="209" t="s">
        <v>20</v>
      </c>
      <c r="F4219" s="210" t="s">
        <v>249</v>
      </c>
      <c r="G4219" s="207"/>
      <c r="H4219" s="211" t="s">
        <v>20</v>
      </c>
      <c r="I4219" s="212"/>
      <c r="J4219" s="207"/>
      <c r="K4219" s="207"/>
      <c r="L4219" s="213"/>
      <c r="M4219" s="214"/>
      <c r="N4219" s="215"/>
      <c r="O4219" s="215"/>
      <c r="P4219" s="215"/>
      <c r="Q4219" s="215"/>
      <c r="R4219" s="215"/>
      <c r="S4219" s="215"/>
      <c r="T4219" s="216"/>
      <c r="AT4219" s="217" t="s">
        <v>247</v>
      </c>
      <c r="AU4219" s="217" t="s">
        <v>261</v>
      </c>
      <c r="AV4219" s="12" t="s">
        <v>22</v>
      </c>
      <c r="AW4219" s="12" t="s">
        <v>37</v>
      </c>
      <c r="AX4219" s="12" t="s">
        <v>73</v>
      </c>
      <c r="AY4219" s="217" t="s">
        <v>238</v>
      </c>
    </row>
    <row r="4220" spans="2:65" s="12" customFormat="1" ht="13.5">
      <c r="B4220" s="206"/>
      <c r="C4220" s="207"/>
      <c r="D4220" s="208" t="s">
        <v>247</v>
      </c>
      <c r="E4220" s="209" t="s">
        <v>20</v>
      </c>
      <c r="F4220" s="210" t="s">
        <v>3772</v>
      </c>
      <c r="G4220" s="207"/>
      <c r="H4220" s="211" t="s">
        <v>20</v>
      </c>
      <c r="I4220" s="212"/>
      <c r="J4220" s="207"/>
      <c r="K4220" s="207"/>
      <c r="L4220" s="213"/>
      <c r="M4220" s="214"/>
      <c r="N4220" s="215"/>
      <c r="O4220" s="215"/>
      <c r="P4220" s="215"/>
      <c r="Q4220" s="215"/>
      <c r="R4220" s="215"/>
      <c r="S4220" s="215"/>
      <c r="T4220" s="216"/>
      <c r="AT4220" s="217" t="s">
        <v>247</v>
      </c>
      <c r="AU4220" s="217" t="s">
        <v>261</v>
      </c>
      <c r="AV4220" s="12" t="s">
        <v>22</v>
      </c>
      <c r="AW4220" s="12" t="s">
        <v>37</v>
      </c>
      <c r="AX4220" s="12" t="s">
        <v>73</v>
      </c>
      <c r="AY4220" s="217" t="s">
        <v>238</v>
      </c>
    </row>
    <row r="4221" spans="2:65" s="13" customFormat="1" ht="13.5">
      <c r="B4221" s="218"/>
      <c r="C4221" s="219"/>
      <c r="D4221" s="220" t="s">
        <v>247</v>
      </c>
      <c r="E4221" s="221" t="s">
        <v>20</v>
      </c>
      <c r="F4221" s="222" t="s">
        <v>3602</v>
      </c>
      <c r="G4221" s="219"/>
      <c r="H4221" s="223">
        <v>1</v>
      </c>
      <c r="I4221" s="224"/>
      <c r="J4221" s="219"/>
      <c r="K4221" s="219"/>
      <c r="L4221" s="225"/>
      <c r="M4221" s="226"/>
      <c r="N4221" s="227"/>
      <c r="O4221" s="227"/>
      <c r="P4221" s="227"/>
      <c r="Q4221" s="227"/>
      <c r="R4221" s="227"/>
      <c r="S4221" s="227"/>
      <c r="T4221" s="228"/>
      <c r="AT4221" s="229" t="s">
        <v>247</v>
      </c>
      <c r="AU4221" s="229" t="s">
        <v>261</v>
      </c>
      <c r="AV4221" s="13" t="s">
        <v>81</v>
      </c>
      <c r="AW4221" s="13" t="s">
        <v>37</v>
      </c>
      <c r="AX4221" s="13" t="s">
        <v>22</v>
      </c>
      <c r="AY4221" s="229" t="s">
        <v>238</v>
      </c>
    </row>
    <row r="4222" spans="2:65" s="1" customFormat="1" ht="31.5" customHeight="1">
      <c r="B4222" s="35"/>
      <c r="C4222" s="194" t="s">
        <v>3861</v>
      </c>
      <c r="D4222" s="194" t="s">
        <v>240</v>
      </c>
      <c r="E4222" s="195" t="s">
        <v>3862</v>
      </c>
      <c r="F4222" s="196" t="s">
        <v>3863</v>
      </c>
      <c r="G4222" s="197" t="s">
        <v>651</v>
      </c>
      <c r="H4222" s="198">
        <v>1</v>
      </c>
      <c r="I4222" s="199"/>
      <c r="J4222" s="200">
        <f>ROUND(I4222*H4222,2)</f>
        <v>0</v>
      </c>
      <c r="K4222" s="196" t="s">
        <v>20</v>
      </c>
      <c r="L4222" s="55"/>
      <c r="M4222" s="201" t="s">
        <v>20</v>
      </c>
      <c r="N4222" s="202" t="s">
        <v>44</v>
      </c>
      <c r="O4222" s="36"/>
      <c r="P4222" s="203">
        <f>O4222*H4222</f>
        <v>0</v>
      </c>
      <c r="Q4222" s="203">
        <v>0</v>
      </c>
      <c r="R4222" s="203">
        <f>Q4222*H4222</f>
        <v>0</v>
      </c>
      <c r="S4222" s="203">
        <v>0</v>
      </c>
      <c r="T4222" s="204">
        <f>S4222*H4222</f>
        <v>0</v>
      </c>
      <c r="AR4222" s="18" t="s">
        <v>372</v>
      </c>
      <c r="AT4222" s="18" t="s">
        <v>240</v>
      </c>
      <c r="AU4222" s="18" t="s">
        <v>261</v>
      </c>
      <c r="AY4222" s="18" t="s">
        <v>238</v>
      </c>
      <c r="BE4222" s="205">
        <f>IF(N4222="základní",J4222,0)</f>
        <v>0</v>
      </c>
      <c r="BF4222" s="205">
        <f>IF(N4222="snížená",J4222,0)</f>
        <v>0</v>
      </c>
      <c r="BG4222" s="205">
        <f>IF(N4222="zákl. přenesená",J4222,0)</f>
        <v>0</v>
      </c>
      <c r="BH4222" s="205">
        <f>IF(N4222="sníž. přenesená",J4222,0)</f>
        <v>0</v>
      </c>
      <c r="BI4222" s="205">
        <f>IF(N4222="nulová",J4222,0)</f>
        <v>0</v>
      </c>
      <c r="BJ4222" s="18" t="s">
        <v>22</v>
      </c>
      <c r="BK4222" s="205">
        <f>ROUND(I4222*H4222,2)</f>
        <v>0</v>
      </c>
      <c r="BL4222" s="18" t="s">
        <v>372</v>
      </c>
      <c r="BM4222" s="18" t="s">
        <v>3864</v>
      </c>
    </row>
    <row r="4223" spans="2:65" s="12" customFormat="1" ht="27">
      <c r="B4223" s="206"/>
      <c r="C4223" s="207"/>
      <c r="D4223" s="208" t="s">
        <v>247</v>
      </c>
      <c r="E4223" s="209" t="s">
        <v>20</v>
      </c>
      <c r="F4223" s="210" t="s">
        <v>3860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2" customFormat="1" ht="13.5">
      <c r="B4224" s="206"/>
      <c r="C4224" s="207"/>
      <c r="D4224" s="208" t="s">
        <v>247</v>
      </c>
      <c r="E4224" s="209" t="s">
        <v>20</v>
      </c>
      <c r="F4224" s="210" t="s">
        <v>249</v>
      </c>
      <c r="G4224" s="207"/>
      <c r="H4224" s="211" t="s">
        <v>20</v>
      </c>
      <c r="I4224" s="212"/>
      <c r="J4224" s="207"/>
      <c r="K4224" s="207"/>
      <c r="L4224" s="213"/>
      <c r="M4224" s="214"/>
      <c r="N4224" s="215"/>
      <c r="O4224" s="215"/>
      <c r="P4224" s="215"/>
      <c r="Q4224" s="215"/>
      <c r="R4224" s="215"/>
      <c r="S4224" s="215"/>
      <c r="T4224" s="216"/>
      <c r="AT4224" s="217" t="s">
        <v>247</v>
      </c>
      <c r="AU4224" s="217" t="s">
        <v>261</v>
      </c>
      <c r="AV4224" s="12" t="s">
        <v>22</v>
      </c>
      <c r="AW4224" s="12" t="s">
        <v>37</v>
      </c>
      <c r="AX4224" s="12" t="s">
        <v>73</v>
      </c>
      <c r="AY4224" s="217" t="s">
        <v>238</v>
      </c>
    </row>
    <row r="4225" spans="2:65" s="12" customFormat="1" ht="13.5">
      <c r="B4225" s="206"/>
      <c r="C4225" s="207"/>
      <c r="D4225" s="208" t="s">
        <v>247</v>
      </c>
      <c r="E4225" s="209" t="s">
        <v>20</v>
      </c>
      <c r="F4225" s="210" t="s">
        <v>3772</v>
      </c>
      <c r="G4225" s="207"/>
      <c r="H4225" s="211" t="s">
        <v>20</v>
      </c>
      <c r="I4225" s="212"/>
      <c r="J4225" s="207"/>
      <c r="K4225" s="207"/>
      <c r="L4225" s="213"/>
      <c r="M4225" s="214"/>
      <c r="N4225" s="215"/>
      <c r="O4225" s="215"/>
      <c r="P4225" s="215"/>
      <c r="Q4225" s="215"/>
      <c r="R4225" s="215"/>
      <c r="S4225" s="215"/>
      <c r="T4225" s="216"/>
      <c r="AT4225" s="217" t="s">
        <v>247</v>
      </c>
      <c r="AU4225" s="217" t="s">
        <v>261</v>
      </c>
      <c r="AV4225" s="12" t="s">
        <v>22</v>
      </c>
      <c r="AW4225" s="12" t="s">
        <v>37</v>
      </c>
      <c r="AX4225" s="12" t="s">
        <v>73</v>
      </c>
      <c r="AY4225" s="217" t="s">
        <v>238</v>
      </c>
    </row>
    <row r="4226" spans="2:65" s="13" customFormat="1" ht="13.5">
      <c r="B4226" s="218"/>
      <c r="C4226" s="219"/>
      <c r="D4226" s="220" t="s">
        <v>247</v>
      </c>
      <c r="E4226" s="221" t="s">
        <v>20</v>
      </c>
      <c r="F4226" s="222" t="s">
        <v>3602</v>
      </c>
      <c r="G4226" s="219"/>
      <c r="H4226" s="223">
        <v>1</v>
      </c>
      <c r="I4226" s="224"/>
      <c r="J4226" s="219"/>
      <c r="K4226" s="219"/>
      <c r="L4226" s="225"/>
      <c r="M4226" s="226"/>
      <c r="N4226" s="227"/>
      <c r="O4226" s="227"/>
      <c r="P4226" s="227"/>
      <c r="Q4226" s="227"/>
      <c r="R4226" s="227"/>
      <c r="S4226" s="227"/>
      <c r="T4226" s="228"/>
      <c r="AT4226" s="229" t="s">
        <v>247</v>
      </c>
      <c r="AU4226" s="229" t="s">
        <v>261</v>
      </c>
      <c r="AV4226" s="13" t="s">
        <v>81</v>
      </c>
      <c r="AW4226" s="13" t="s">
        <v>37</v>
      </c>
      <c r="AX4226" s="13" t="s">
        <v>22</v>
      </c>
      <c r="AY4226" s="229" t="s">
        <v>238</v>
      </c>
    </row>
    <row r="4227" spans="2:65" s="1" customFormat="1" ht="31.5" customHeight="1">
      <c r="B4227" s="35"/>
      <c r="C4227" s="194" t="s">
        <v>3865</v>
      </c>
      <c r="D4227" s="194" t="s">
        <v>240</v>
      </c>
      <c r="E4227" s="195" t="s">
        <v>3866</v>
      </c>
      <c r="F4227" s="196" t="s">
        <v>3867</v>
      </c>
      <c r="G4227" s="197" t="s">
        <v>651</v>
      </c>
      <c r="H4227" s="198">
        <v>1</v>
      </c>
      <c r="I4227" s="199"/>
      <c r="J4227" s="200">
        <f>ROUND(I4227*H4227,2)</f>
        <v>0</v>
      </c>
      <c r="K4227" s="196" t="s">
        <v>20</v>
      </c>
      <c r="L4227" s="55"/>
      <c r="M4227" s="201" t="s">
        <v>20</v>
      </c>
      <c r="N4227" s="202" t="s">
        <v>44</v>
      </c>
      <c r="O4227" s="36"/>
      <c r="P4227" s="203">
        <f>O4227*H4227</f>
        <v>0</v>
      </c>
      <c r="Q4227" s="203">
        <v>0</v>
      </c>
      <c r="R4227" s="203">
        <f>Q4227*H4227</f>
        <v>0</v>
      </c>
      <c r="S4227" s="203">
        <v>0</v>
      </c>
      <c r="T4227" s="204">
        <f>S4227*H4227</f>
        <v>0</v>
      </c>
      <c r="AR4227" s="18" t="s">
        <v>372</v>
      </c>
      <c r="AT4227" s="18" t="s">
        <v>240</v>
      </c>
      <c r="AU4227" s="18" t="s">
        <v>261</v>
      </c>
      <c r="AY4227" s="18" t="s">
        <v>238</v>
      </c>
      <c r="BE4227" s="205">
        <f>IF(N4227="základní",J4227,0)</f>
        <v>0</v>
      </c>
      <c r="BF4227" s="205">
        <f>IF(N4227="snížená",J4227,0)</f>
        <v>0</v>
      </c>
      <c r="BG4227" s="205">
        <f>IF(N4227="zákl. přenesená",J4227,0)</f>
        <v>0</v>
      </c>
      <c r="BH4227" s="205">
        <f>IF(N4227="sníž. přenesená",J4227,0)</f>
        <v>0</v>
      </c>
      <c r="BI4227" s="205">
        <f>IF(N4227="nulová",J4227,0)</f>
        <v>0</v>
      </c>
      <c r="BJ4227" s="18" t="s">
        <v>22</v>
      </c>
      <c r="BK4227" s="205">
        <f>ROUND(I4227*H4227,2)</f>
        <v>0</v>
      </c>
      <c r="BL4227" s="18" t="s">
        <v>372</v>
      </c>
      <c r="BM4227" s="18" t="s">
        <v>3868</v>
      </c>
    </row>
    <row r="4228" spans="2:65" s="12" customFormat="1" ht="27">
      <c r="B4228" s="206"/>
      <c r="C4228" s="207"/>
      <c r="D4228" s="208" t="s">
        <v>247</v>
      </c>
      <c r="E4228" s="209" t="s">
        <v>20</v>
      </c>
      <c r="F4228" s="210" t="s">
        <v>3860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2" customFormat="1" ht="13.5">
      <c r="B4229" s="206"/>
      <c r="C4229" s="207"/>
      <c r="D4229" s="208" t="s">
        <v>247</v>
      </c>
      <c r="E4229" s="209" t="s">
        <v>20</v>
      </c>
      <c r="F4229" s="210" t="s">
        <v>249</v>
      </c>
      <c r="G4229" s="207"/>
      <c r="H4229" s="211" t="s">
        <v>20</v>
      </c>
      <c r="I4229" s="212"/>
      <c r="J4229" s="207"/>
      <c r="K4229" s="207"/>
      <c r="L4229" s="213"/>
      <c r="M4229" s="214"/>
      <c r="N4229" s="215"/>
      <c r="O4229" s="215"/>
      <c r="P4229" s="215"/>
      <c r="Q4229" s="215"/>
      <c r="R4229" s="215"/>
      <c r="S4229" s="215"/>
      <c r="T4229" s="216"/>
      <c r="AT4229" s="217" t="s">
        <v>247</v>
      </c>
      <c r="AU4229" s="217" t="s">
        <v>261</v>
      </c>
      <c r="AV4229" s="12" t="s">
        <v>22</v>
      </c>
      <c r="AW4229" s="12" t="s">
        <v>37</v>
      </c>
      <c r="AX4229" s="12" t="s">
        <v>73</v>
      </c>
      <c r="AY4229" s="217" t="s">
        <v>238</v>
      </c>
    </row>
    <row r="4230" spans="2:65" s="12" customFormat="1" ht="13.5">
      <c r="B4230" s="206"/>
      <c r="C4230" s="207"/>
      <c r="D4230" s="208" t="s">
        <v>247</v>
      </c>
      <c r="E4230" s="209" t="s">
        <v>20</v>
      </c>
      <c r="F4230" s="210" t="s">
        <v>3772</v>
      </c>
      <c r="G4230" s="207"/>
      <c r="H4230" s="211" t="s">
        <v>20</v>
      </c>
      <c r="I4230" s="212"/>
      <c r="J4230" s="207"/>
      <c r="K4230" s="207"/>
      <c r="L4230" s="213"/>
      <c r="M4230" s="214"/>
      <c r="N4230" s="215"/>
      <c r="O4230" s="215"/>
      <c r="P4230" s="215"/>
      <c r="Q4230" s="215"/>
      <c r="R4230" s="215"/>
      <c r="S4230" s="215"/>
      <c r="T4230" s="216"/>
      <c r="AT4230" s="217" t="s">
        <v>247</v>
      </c>
      <c r="AU4230" s="217" t="s">
        <v>261</v>
      </c>
      <c r="AV4230" s="12" t="s">
        <v>22</v>
      </c>
      <c r="AW4230" s="12" t="s">
        <v>37</v>
      </c>
      <c r="AX4230" s="12" t="s">
        <v>73</v>
      </c>
      <c r="AY4230" s="217" t="s">
        <v>238</v>
      </c>
    </row>
    <row r="4231" spans="2:65" s="13" customFormat="1" ht="13.5">
      <c r="B4231" s="218"/>
      <c r="C4231" s="219"/>
      <c r="D4231" s="220" t="s">
        <v>247</v>
      </c>
      <c r="E4231" s="221" t="s">
        <v>20</v>
      </c>
      <c r="F4231" s="222" t="s">
        <v>3602</v>
      </c>
      <c r="G4231" s="219"/>
      <c r="H4231" s="223">
        <v>1</v>
      </c>
      <c r="I4231" s="224"/>
      <c r="J4231" s="219"/>
      <c r="K4231" s="219"/>
      <c r="L4231" s="225"/>
      <c r="M4231" s="226"/>
      <c r="N4231" s="227"/>
      <c r="O4231" s="227"/>
      <c r="P4231" s="227"/>
      <c r="Q4231" s="227"/>
      <c r="R4231" s="227"/>
      <c r="S4231" s="227"/>
      <c r="T4231" s="228"/>
      <c r="AT4231" s="229" t="s">
        <v>247</v>
      </c>
      <c r="AU4231" s="229" t="s">
        <v>261</v>
      </c>
      <c r="AV4231" s="13" t="s">
        <v>81</v>
      </c>
      <c r="AW4231" s="13" t="s">
        <v>37</v>
      </c>
      <c r="AX4231" s="13" t="s">
        <v>22</v>
      </c>
      <c r="AY4231" s="229" t="s">
        <v>238</v>
      </c>
    </row>
    <row r="4232" spans="2:65" s="1" customFormat="1" ht="31.5" customHeight="1">
      <c r="B4232" s="35"/>
      <c r="C4232" s="194" t="s">
        <v>3869</v>
      </c>
      <c r="D4232" s="194" t="s">
        <v>240</v>
      </c>
      <c r="E4232" s="195" t="s">
        <v>3870</v>
      </c>
      <c r="F4232" s="196" t="s">
        <v>3871</v>
      </c>
      <c r="G4232" s="197" t="s">
        <v>651</v>
      </c>
      <c r="H4232" s="198">
        <v>3</v>
      </c>
      <c r="I4232" s="199"/>
      <c r="J4232" s="200">
        <f>ROUND(I4232*H4232,2)</f>
        <v>0</v>
      </c>
      <c r="K4232" s="196" t="s">
        <v>20</v>
      </c>
      <c r="L4232" s="55"/>
      <c r="M4232" s="201" t="s">
        <v>20</v>
      </c>
      <c r="N4232" s="202" t="s">
        <v>44</v>
      </c>
      <c r="O4232" s="36"/>
      <c r="P4232" s="203">
        <f>O4232*H4232</f>
        <v>0</v>
      </c>
      <c r="Q4232" s="203">
        <v>0</v>
      </c>
      <c r="R4232" s="203">
        <f>Q4232*H4232</f>
        <v>0</v>
      </c>
      <c r="S4232" s="203">
        <v>0</v>
      </c>
      <c r="T4232" s="204">
        <f>S4232*H4232</f>
        <v>0</v>
      </c>
      <c r="AR4232" s="18" t="s">
        <v>372</v>
      </c>
      <c r="AT4232" s="18" t="s">
        <v>240</v>
      </c>
      <c r="AU4232" s="18" t="s">
        <v>261</v>
      </c>
      <c r="AY4232" s="18" t="s">
        <v>238</v>
      </c>
      <c r="BE4232" s="205">
        <f>IF(N4232="základní",J4232,0)</f>
        <v>0</v>
      </c>
      <c r="BF4232" s="205">
        <f>IF(N4232="snížená",J4232,0)</f>
        <v>0</v>
      </c>
      <c r="BG4232" s="205">
        <f>IF(N4232="zákl. přenesená",J4232,0)</f>
        <v>0</v>
      </c>
      <c r="BH4232" s="205">
        <f>IF(N4232="sníž. přenesená",J4232,0)</f>
        <v>0</v>
      </c>
      <c r="BI4232" s="205">
        <f>IF(N4232="nulová",J4232,0)</f>
        <v>0</v>
      </c>
      <c r="BJ4232" s="18" t="s">
        <v>22</v>
      </c>
      <c r="BK4232" s="205">
        <f>ROUND(I4232*H4232,2)</f>
        <v>0</v>
      </c>
      <c r="BL4232" s="18" t="s">
        <v>372</v>
      </c>
      <c r="BM4232" s="18" t="s">
        <v>3872</v>
      </c>
    </row>
    <row r="4233" spans="2:65" s="12" customFormat="1" ht="27">
      <c r="B4233" s="206"/>
      <c r="C4233" s="207"/>
      <c r="D4233" s="208" t="s">
        <v>247</v>
      </c>
      <c r="E4233" s="209" t="s">
        <v>20</v>
      </c>
      <c r="F4233" s="210" t="s">
        <v>3860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2" customFormat="1" ht="13.5">
      <c r="B4234" s="206"/>
      <c r="C4234" s="207"/>
      <c r="D4234" s="208" t="s">
        <v>247</v>
      </c>
      <c r="E4234" s="209" t="s">
        <v>20</v>
      </c>
      <c r="F4234" s="210" t="s">
        <v>249</v>
      </c>
      <c r="G4234" s="207"/>
      <c r="H4234" s="211" t="s">
        <v>20</v>
      </c>
      <c r="I4234" s="212"/>
      <c r="J4234" s="207"/>
      <c r="K4234" s="207"/>
      <c r="L4234" s="213"/>
      <c r="M4234" s="214"/>
      <c r="N4234" s="215"/>
      <c r="O4234" s="215"/>
      <c r="P4234" s="215"/>
      <c r="Q4234" s="215"/>
      <c r="R4234" s="215"/>
      <c r="S4234" s="215"/>
      <c r="T4234" s="216"/>
      <c r="AT4234" s="217" t="s">
        <v>247</v>
      </c>
      <c r="AU4234" s="217" t="s">
        <v>261</v>
      </c>
      <c r="AV4234" s="12" t="s">
        <v>22</v>
      </c>
      <c r="AW4234" s="12" t="s">
        <v>37</v>
      </c>
      <c r="AX4234" s="12" t="s">
        <v>73</v>
      </c>
      <c r="AY4234" s="217" t="s">
        <v>238</v>
      </c>
    </row>
    <row r="4235" spans="2:65" s="12" customFormat="1" ht="13.5">
      <c r="B4235" s="206"/>
      <c r="C4235" s="207"/>
      <c r="D4235" s="208" t="s">
        <v>247</v>
      </c>
      <c r="E4235" s="209" t="s">
        <v>20</v>
      </c>
      <c r="F4235" s="210" t="s">
        <v>3772</v>
      </c>
      <c r="G4235" s="207"/>
      <c r="H4235" s="211" t="s">
        <v>20</v>
      </c>
      <c r="I4235" s="212"/>
      <c r="J4235" s="207"/>
      <c r="K4235" s="207"/>
      <c r="L4235" s="213"/>
      <c r="M4235" s="214"/>
      <c r="N4235" s="215"/>
      <c r="O4235" s="215"/>
      <c r="P4235" s="215"/>
      <c r="Q4235" s="215"/>
      <c r="R4235" s="215"/>
      <c r="S4235" s="215"/>
      <c r="T4235" s="216"/>
      <c r="AT4235" s="217" t="s">
        <v>247</v>
      </c>
      <c r="AU4235" s="217" t="s">
        <v>261</v>
      </c>
      <c r="AV4235" s="12" t="s">
        <v>22</v>
      </c>
      <c r="AW4235" s="12" t="s">
        <v>37</v>
      </c>
      <c r="AX4235" s="12" t="s">
        <v>73</v>
      </c>
      <c r="AY4235" s="217" t="s">
        <v>238</v>
      </c>
    </row>
    <row r="4236" spans="2:65" s="13" customFormat="1" ht="13.5">
      <c r="B4236" s="218"/>
      <c r="C4236" s="219"/>
      <c r="D4236" s="220" t="s">
        <v>247</v>
      </c>
      <c r="E4236" s="221" t="s">
        <v>20</v>
      </c>
      <c r="F4236" s="222" t="s">
        <v>3693</v>
      </c>
      <c r="G4236" s="219"/>
      <c r="H4236" s="223">
        <v>3</v>
      </c>
      <c r="I4236" s="224"/>
      <c r="J4236" s="219"/>
      <c r="K4236" s="219"/>
      <c r="L4236" s="225"/>
      <c r="M4236" s="226"/>
      <c r="N4236" s="227"/>
      <c r="O4236" s="227"/>
      <c r="P4236" s="227"/>
      <c r="Q4236" s="227"/>
      <c r="R4236" s="227"/>
      <c r="S4236" s="227"/>
      <c r="T4236" s="228"/>
      <c r="AT4236" s="229" t="s">
        <v>247</v>
      </c>
      <c r="AU4236" s="229" t="s">
        <v>261</v>
      </c>
      <c r="AV4236" s="13" t="s">
        <v>81</v>
      </c>
      <c r="AW4236" s="13" t="s">
        <v>37</v>
      </c>
      <c r="AX4236" s="13" t="s">
        <v>22</v>
      </c>
      <c r="AY4236" s="229" t="s">
        <v>238</v>
      </c>
    </row>
    <row r="4237" spans="2:65" s="1" customFormat="1" ht="31.5" customHeight="1">
      <c r="B4237" s="35"/>
      <c r="C4237" s="194" t="s">
        <v>3873</v>
      </c>
      <c r="D4237" s="194" t="s">
        <v>240</v>
      </c>
      <c r="E4237" s="195" t="s">
        <v>3874</v>
      </c>
      <c r="F4237" s="196" t="s">
        <v>3875</v>
      </c>
      <c r="G4237" s="197" t="s">
        <v>651</v>
      </c>
      <c r="H4237" s="198">
        <v>2</v>
      </c>
      <c r="I4237" s="199"/>
      <c r="J4237" s="200">
        <f>ROUND(I4237*H4237,2)</f>
        <v>0</v>
      </c>
      <c r="K4237" s="196" t="s">
        <v>20</v>
      </c>
      <c r="L4237" s="55"/>
      <c r="M4237" s="201" t="s">
        <v>20</v>
      </c>
      <c r="N4237" s="202" t="s">
        <v>44</v>
      </c>
      <c r="O4237" s="36"/>
      <c r="P4237" s="203">
        <f>O4237*H4237</f>
        <v>0</v>
      </c>
      <c r="Q4237" s="203">
        <v>0</v>
      </c>
      <c r="R4237" s="203">
        <f>Q4237*H4237</f>
        <v>0</v>
      </c>
      <c r="S4237" s="203">
        <v>0</v>
      </c>
      <c r="T4237" s="204">
        <f>S4237*H4237</f>
        <v>0</v>
      </c>
      <c r="AR4237" s="18" t="s">
        <v>372</v>
      </c>
      <c r="AT4237" s="18" t="s">
        <v>240</v>
      </c>
      <c r="AU4237" s="18" t="s">
        <v>261</v>
      </c>
      <c r="AY4237" s="18" t="s">
        <v>238</v>
      </c>
      <c r="BE4237" s="205">
        <f>IF(N4237="základní",J4237,0)</f>
        <v>0</v>
      </c>
      <c r="BF4237" s="205">
        <f>IF(N4237="snížená",J4237,0)</f>
        <v>0</v>
      </c>
      <c r="BG4237" s="205">
        <f>IF(N4237="zákl. přenesená",J4237,0)</f>
        <v>0</v>
      </c>
      <c r="BH4237" s="205">
        <f>IF(N4237="sníž. přenesená",J4237,0)</f>
        <v>0</v>
      </c>
      <c r="BI4237" s="205">
        <f>IF(N4237="nulová",J4237,0)</f>
        <v>0</v>
      </c>
      <c r="BJ4237" s="18" t="s">
        <v>22</v>
      </c>
      <c r="BK4237" s="205">
        <f>ROUND(I4237*H4237,2)</f>
        <v>0</v>
      </c>
      <c r="BL4237" s="18" t="s">
        <v>372</v>
      </c>
      <c r="BM4237" s="18" t="s">
        <v>3876</v>
      </c>
    </row>
    <row r="4238" spans="2:65" s="12" customFormat="1" ht="27">
      <c r="B4238" s="206"/>
      <c r="C4238" s="207"/>
      <c r="D4238" s="208" t="s">
        <v>247</v>
      </c>
      <c r="E4238" s="209" t="s">
        <v>20</v>
      </c>
      <c r="F4238" s="210" t="s">
        <v>3860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2" customFormat="1" ht="13.5">
      <c r="B4239" s="206"/>
      <c r="C4239" s="207"/>
      <c r="D4239" s="208" t="s">
        <v>247</v>
      </c>
      <c r="E4239" s="209" t="s">
        <v>20</v>
      </c>
      <c r="F4239" s="210" t="s">
        <v>249</v>
      </c>
      <c r="G4239" s="207"/>
      <c r="H4239" s="211" t="s">
        <v>20</v>
      </c>
      <c r="I4239" s="212"/>
      <c r="J4239" s="207"/>
      <c r="K4239" s="207"/>
      <c r="L4239" s="213"/>
      <c r="M4239" s="214"/>
      <c r="N4239" s="215"/>
      <c r="O4239" s="215"/>
      <c r="P4239" s="215"/>
      <c r="Q4239" s="215"/>
      <c r="R4239" s="215"/>
      <c r="S4239" s="215"/>
      <c r="T4239" s="216"/>
      <c r="AT4239" s="217" t="s">
        <v>247</v>
      </c>
      <c r="AU4239" s="217" t="s">
        <v>261</v>
      </c>
      <c r="AV4239" s="12" t="s">
        <v>22</v>
      </c>
      <c r="AW4239" s="12" t="s">
        <v>37</v>
      </c>
      <c r="AX4239" s="12" t="s">
        <v>73</v>
      </c>
      <c r="AY4239" s="217" t="s">
        <v>238</v>
      </c>
    </row>
    <row r="4240" spans="2:65" s="12" customFormat="1" ht="13.5">
      <c r="B4240" s="206"/>
      <c r="C4240" s="207"/>
      <c r="D4240" s="208" t="s">
        <v>247</v>
      </c>
      <c r="E4240" s="209" t="s">
        <v>20</v>
      </c>
      <c r="F4240" s="210" t="s">
        <v>3772</v>
      </c>
      <c r="G4240" s="207"/>
      <c r="H4240" s="211" t="s">
        <v>20</v>
      </c>
      <c r="I4240" s="212"/>
      <c r="J4240" s="207"/>
      <c r="K4240" s="207"/>
      <c r="L4240" s="213"/>
      <c r="M4240" s="214"/>
      <c r="N4240" s="215"/>
      <c r="O4240" s="215"/>
      <c r="P4240" s="215"/>
      <c r="Q4240" s="215"/>
      <c r="R4240" s="215"/>
      <c r="S4240" s="215"/>
      <c r="T4240" s="216"/>
      <c r="AT4240" s="217" t="s">
        <v>247</v>
      </c>
      <c r="AU4240" s="217" t="s">
        <v>261</v>
      </c>
      <c r="AV4240" s="12" t="s">
        <v>22</v>
      </c>
      <c r="AW4240" s="12" t="s">
        <v>37</v>
      </c>
      <c r="AX4240" s="12" t="s">
        <v>73</v>
      </c>
      <c r="AY4240" s="217" t="s">
        <v>238</v>
      </c>
    </row>
    <row r="4241" spans="2:65" s="13" customFormat="1" ht="13.5">
      <c r="B4241" s="218"/>
      <c r="C4241" s="219"/>
      <c r="D4241" s="220" t="s">
        <v>247</v>
      </c>
      <c r="E4241" s="221" t="s">
        <v>20</v>
      </c>
      <c r="F4241" s="222" t="s">
        <v>3626</v>
      </c>
      <c r="G4241" s="219"/>
      <c r="H4241" s="223">
        <v>2</v>
      </c>
      <c r="I4241" s="224"/>
      <c r="J4241" s="219"/>
      <c r="K4241" s="219"/>
      <c r="L4241" s="225"/>
      <c r="M4241" s="226"/>
      <c r="N4241" s="227"/>
      <c r="O4241" s="227"/>
      <c r="P4241" s="227"/>
      <c r="Q4241" s="227"/>
      <c r="R4241" s="227"/>
      <c r="S4241" s="227"/>
      <c r="T4241" s="228"/>
      <c r="AT4241" s="229" t="s">
        <v>247</v>
      </c>
      <c r="AU4241" s="229" t="s">
        <v>261</v>
      </c>
      <c r="AV4241" s="13" t="s">
        <v>81</v>
      </c>
      <c r="AW4241" s="13" t="s">
        <v>37</v>
      </c>
      <c r="AX4241" s="13" t="s">
        <v>22</v>
      </c>
      <c r="AY4241" s="229" t="s">
        <v>238</v>
      </c>
    </row>
    <row r="4242" spans="2:65" s="1" customFormat="1" ht="31.5" customHeight="1">
      <c r="B4242" s="35"/>
      <c r="C4242" s="194" t="s">
        <v>3877</v>
      </c>
      <c r="D4242" s="194" t="s">
        <v>240</v>
      </c>
      <c r="E4242" s="195" t="s">
        <v>3878</v>
      </c>
      <c r="F4242" s="196" t="s">
        <v>3879</v>
      </c>
      <c r="G4242" s="197" t="s">
        <v>651</v>
      </c>
      <c r="H4242" s="198">
        <v>1</v>
      </c>
      <c r="I4242" s="199"/>
      <c r="J4242" s="200">
        <f>ROUND(I4242*H4242,2)</f>
        <v>0</v>
      </c>
      <c r="K4242" s="196" t="s">
        <v>20</v>
      </c>
      <c r="L4242" s="55"/>
      <c r="M4242" s="201" t="s">
        <v>20</v>
      </c>
      <c r="N4242" s="202" t="s">
        <v>44</v>
      </c>
      <c r="O4242" s="36"/>
      <c r="P4242" s="203">
        <f>O4242*H4242</f>
        <v>0</v>
      </c>
      <c r="Q4242" s="203">
        <v>0</v>
      </c>
      <c r="R4242" s="203">
        <f>Q4242*H4242</f>
        <v>0</v>
      </c>
      <c r="S4242" s="203">
        <v>0</v>
      </c>
      <c r="T4242" s="204">
        <f>S4242*H4242</f>
        <v>0</v>
      </c>
      <c r="AR4242" s="18" t="s">
        <v>372</v>
      </c>
      <c r="AT4242" s="18" t="s">
        <v>240</v>
      </c>
      <c r="AU4242" s="18" t="s">
        <v>261</v>
      </c>
      <c r="AY4242" s="18" t="s">
        <v>238</v>
      </c>
      <c r="BE4242" s="205">
        <f>IF(N4242="základní",J4242,0)</f>
        <v>0</v>
      </c>
      <c r="BF4242" s="205">
        <f>IF(N4242="snížená",J4242,0)</f>
        <v>0</v>
      </c>
      <c r="BG4242" s="205">
        <f>IF(N4242="zákl. přenesená",J4242,0)</f>
        <v>0</v>
      </c>
      <c r="BH4242" s="205">
        <f>IF(N4242="sníž. přenesená",J4242,0)</f>
        <v>0</v>
      </c>
      <c r="BI4242" s="205">
        <f>IF(N4242="nulová",J4242,0)</f>
        <v>0</v>
      </c>
      <c r="BJ4242" s="18" t="s">
        <v>22</v>
      </c>
      <c r="BK4242" s="205">
        <f>ROUND(I4242*H4242,2)</f>
        <v>0</v>
      </c>
      <c r="BL4242" s="18" t="s">
        <v>372</v>
      </c>
      <c r="BM4242" s="18" t="s">
        <v>3880</v>
      </c>
    </row>
    <row r="4243" spans="2:65" s="12" customFormat="1" ht="27">
      <c r="B4243" s="206"/>
      <c r="C4243" s="207"/>
      <c r="D4243" s="208" t="s">
        <v>247</v>
      </c>
      <c r="E4243" s="209" t="s">
        <v>20</v>
      </c>
      <c r="F4243" s="210" t="s">
        <v>3860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2" customFormat="1" ht="13.5">
      <c r="B4244" s="206"/>
      <c r="C4244" s="207"/>
      <c r="D4244" s="208" t="s">
        <v>247</v>
      </c>
      <c r="E4244" s="209" t="s">
        <v>20</v>
      </c>
      <c r="F4244" s="210" t="s">
        <v>249</v>
      </c>
      <c r="G4244" s="207"/>
      <c r="H4244" s="211" t="s">
        <v>20</v>
      </c>
      <c r="I4244" s="212"/>
      <c r="J4244" s="207"/>
      <c r="K4244" s="207"/>
      <c r="L4244" s="213"/>
      <c r="M4244" s="214"/>
      <c r="N4244" s="215"/>
      <c r="O4244" s="215"/>
      <c r="P4244" s="215"/>
      <c r="Q4244" s="215"/>
      <c r="R4244" s="215"/>
      <c r="S4244" s="215"/>
      <c r="T4244" s="216"/>
      <c r="AT4244" s="217" t="s">
        <v>247</v>
      </c>
      <c r="AU4244" s="217" t="s">
        <v>261</v>
      </c>
      <c r="AV4244" s="12" t="s">
        <v>22</v>
      </c>
      <c r="AW4244" s="12" t="s">
        <v>37</v>
      </c>
      <c r="AX4244" s="12" t="s">
        <v>73</v>
      </c>
      <c r="AY4244" s="217" t="s">
        <v>238</v>
      </c>
    </row>
    <row r="4245" spans="2:65" s="12" customFormat="1" ht="13.5">
      <c r="B4245" s="206"/>
      <c r="C4245" s="207"/>
      <c r="D4245" s="208" t="s">
        <v>247</v>
      </c>
      <c r="E4245" s="209" t="s">
        <v>20</v>
      </c>
      <c r="F4245" s="210" t="s">
        <v>3772</v>
      </c>
      <c r="G4245" s="207"/>
      <c r="H4245" s="211" t="s">
        <v>20</v>
      </c>
      <c r="I4245" s="212"/>
      <c r="J4245" s="207"/>
      <c r="K4245" s="207"/>
      <c r="L4245" s="213"/>
      <c r="M4245" s="214"/>
      <c r="N4245" s="215"/>
      <c r="O4245" s="215"/>
      <c r="P4245" s="215"/>
      <c r="Q4245" s="215"/>
      <c r="R4245" s="215"/>
      <c r="S4245" s="215"/>
      <c r="T4245" s="216"/>
      <c r="AT4245" s="217" t="s">
        <v>247</v>
      </c>
      <c r="AU4245" s="217" t="s">
        <v>261</v>
      </c>
      <c r="AV4245" s="12" t="s">
        <v>22</v>
      </c>
      <c r="AW4245" s="12" t="s">
        <v>37</v>
      </c>
      <c r="AX4245" s="12" t="s">
        <v>73</v>
      </c>
      <c r="AY4245" s="217" t="s">
        <v>238</v>
      </c>
    </row>
    <row r="4246" spans="2:65" s="13" customFormat="1" ht="13.5">
      <c r="B4246" s="218"/>
      <c r="C4246" s="219"/>
      <c r="D4246" s="220" t="s">
        <v>247</v>
      </c>
      <c r="E4246" s="221" t="s">
        <v>20</v>
      </c>
      <c r="F4246" s="222" t="s">
        <v>3661</v>
      </c>
      <c r="G4246" s="219"/>
      <c r="H4246" s="223">
        <v>1</v>
      </c>
      <c r="I4246" s="224"/>
      <c r="J4246" s="219"/>
      <c r="K4246" s="219"/>
      <c r="L4246" s="225"/>
      <c r="M4246" s="226"/>
      <c r="N4246" s="227"/>
      <c r="O4246" s="227"/>
      <c r="P4246" s="227"/>
      <c r="Q4246" s="227"/>
      <c r="R4246" s="227"/>
      <c r="S4246" s="227"/>
      <c r="T4246" s="228"/>
      <c r="AT4246" s="229" t="s">
        <v>247</v>
      </c>
      <c r="AU4246" s="229" t="s">
        <v>261</v>
      </c>
      <c r="AV4246" s="13" t="s">
        <v>81</v>
      </c>
      <c r="AW4246" s="13" t="s">
        <v>37</v>
      </c>
      <c r="AX4246" s="13" t="s">
        <v>22</v>
      </c>
      <c r="AY4246" s="229" t="s">
        <v>238</v>
      </c>
    </row>
    <row r="4247" spans="2:65" s="1" customFormat="1" ht="31.5" customHeight="1">
      <c r="B4247" s="35"/>
      <c r="C4247" s="194" t="s">
        <v>3881</v>
      </c>
      <c r="D4247" s="194" t="s">
        <v>240</v>
      </c>
      <c r="E4247" s="195" t="s">
        <v>3882</v>
      </c>
      <c r="F4247" s="196" t="s">
        <v>3883</v>
      </c>
      <c r="G4247" s="197" t="s">
        <v>651</v>
      </c>
      <c r="H4247" s="198">
        <v>4</v>
      </c>
      <c r="I4247" s="199"/>
      <c r="J4247" s="200">
        <f>ROUND(I4247*H4247,2)</f>
        <v>0</v>
      </c>
      <c r="K4247" s="196" t="s">
        <v>20</v>
      </c>
      <c r="L4247" s="55"/>
      <c r="M4247" s="201" t="s">
        <v>20</v>
      </c>
      <c r="N4247" s="202" t="s">
        <v>44</v>
      </c>
      <c r="O4247" s="36"/>
      <c r="P4247" s="203">
        <f>O4247*H4247</f>
        <v>0</v>
      </c>
      <c r="Q4247" s="203">
        <v>0</v>
      </c>
      <c r="R4247" s="203">
        <f>Q4247*H4247</f>
        <v>0</v>
      </c>
      <c r="S4247" s="203">
        <v>0</v>
      </c>
      <c r="T4247" s="204">
        <f>S4247*H4247</f>
        <v>0</v>
      </c>
      <c r="AR4247" s="18" t="s">
        <v>372</v>
      </c>
      <c r="AT4247" s="18" t="s">
        <v>240</v>
      </c>
      <c r="AU4247" s="18" t="s">
        <v>261</v>
      </c>
      <c r="AY4247" s="18" t="s">
        <v>238</v>
      </c>
      <c r="BE4247" s="205">
        <f>IF(N4247="základní",J4247,0)</f>
        <v>0</v>
      </c>
      <c r="BF4247" s="205">
        <f>IF(N4247="snížená",J4247,0)</f>
        <v>0</v>
      </c>
      <c r="BG4247" s="205">
        <f>IF(N4247="zákl. přenesená",J4247,0)</f>
        <v>0</v>
      </c>
      <c r="BH4247" s="205">
        <f>IF(N4247="sníž. přenesená",J4247,0)</f>
        <v>0</v>
      </c>
      <c r="BI4247" s="205">
        <f>IF(N4247="nulová",J4247,0)</f>
        <v>0</v>
      </c>
      <c r="BJ4247" s="18" t="s">
        <v>22</v>
      </c>
      <c r="BK4247" s="205">
        <f>ROUND(I4247*H4247,2)</f>
        <v>0</v>
      </c>
      <c r="BL4247" s="18" t="s">
        <v>372</v>
      </c>
      <c r="BM4247" s="18" t="s">
        <v>3884</v>
      </c>
    </row>
    <row r="4248" spans="2:65" s="12" customFormat="1" ht="27">
      <c r="B4248" s="206"/>
      <c r="C4248" s="207"/>
      <c r="D4248" s="208" t="s">
        <v>247</v>
      </c>
      <c r="E4248" s="209" t="s">
        <v>20</v>
      </c>
      <c r="F4248" s="210" t="s">
        <v>3860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2" customFormat="1" ht="13.5">
      <c r="B4249" s="206"/>
      <c r="C4249" s="207"/>
      <c r="D4249" s="208" t="s">
        <v>247</v>
      </c>
      <c r="E4249" s="209" t="s">
        <v>20</v>
      </c>
      <c r="F4249" s="210" t="s">
        <v>249</v>
      </c>
      <c r="G4249" s="207"/>
      <c r="H4249" s="211" t="s">
        <v>20</v>
      </c>
      <c r="I4249" s="212"/>
      <c r="J4249" s="207"/>
      <c r="K4249" s="207"/>
      <c r="L4249" s="213"/>
      <c r="M4249" s="214"/>
      <c r="N4249" s="215"/>
      <c r="O4249" s="215"/>
      <c r="P4249" s="215"/>
      <c r="Q4249" s="215"/>
      <c r="R4249" s="215"/>
      <c r="S4249" s="215"/>
      <c r="T4249" s="216"/>
      <c r="AT4249" s="217" t="s">
        <v>247</v>
      </c>
      <c r="AU4249" s="217" t="s">
        <v>261</v>
      </c>
      <c r="AV4249" s="12" t="s">
        <v>22</v>
      </c>
      <c r="AW4249" s="12" t="s">
        <v>37</v>
      </c>
      <c r="AX4249" s="12" t="s">
        <v>73</v>
      </c>
      <c r="AY4249" s="217" t="s">
        <v>238</v>
      </c>
    </row>
    <row r="4250" spans="2:65" s="12" customFormat="1" ht="13.5">
      <c r="B4250" s="206"/>
      <c r="C4250" s="207"/>
      <c r="D4250" s="208" t="s">
        <v>247</v>
      </c>
      <c r="E4250" s="209" t="s">
        <v>20</v>
      </c>
      <c r="F4250" s="210" t="s">
        <v>3772</v>
      </c>
      <c r="G4250" s="207"/>
      <c r="H4250" s="211" t="s">
        <v>20</v>
      </c>
      <c r="I4250" s="212"/>
      <c r="J4250" s="207"/>
      <c r="K4250" s="207"/>
      <c r="L4250" s="213"/>
      <c r="M4250" s="214"/>
      <c r="N4250" s="215"/>
      <c r="O4250" s="215"/>
      <c r="P4250" s="215"/>
      <c r="Q4250" s="215"/>
      <c r="R4250" s="215"/>
      <c r="S4250" s="215"/>
      <c r="T4250" s="216"/>
      <c r="AT4250" s="217" t="s">
        <v>247</v>
      </c>
      <c r="AU4250" s="217" t="s">
        <v>261</v>
      </c>
      <c r="AV4250" s="12" t="s">
        <v>22</v>
      </c>
      <c r="AW4250" s="12" t="s">
        <v>37</v>
      </c>
      <c r="AX4250" s="12" t="s">
        <v>73</v>
      </c>
      <c r="AY4250" s="217" t="s">
        <v>238</v>
      </c>
    </row>
    <row r="4251" spans="2:65" s="13" customFormat="1" ht="13.5">
      <c r="B4251" s="218"/>
      <c r="C4251" s="219"/>
      <c r="D4251" s="220" t="s">
        <v>247</v>
      </c>
      <c r="E4251" s="221" t="s">
        <v>20</v>
      </c>
      <c r="F4251" s="222" t="s">
        <v>3702</v>
      </c>
      <c r="G4251" s="219"/>
      <c r="H4251" s="223">
        <v>4</v>
      </c>
      <c r="I4251" s="224"/>
      <c r="J4251" s="219"/>
      <c r="K4251" s="219"/>
      <c r="L4251" s="225"/>
      <c r="M4251" s="226"/>
      <c r="N4251" s="227"/>
      <c r="O4251" s="227"/>
      <c r="P4251" s="227"/>
      <c r="Q4251" s="227"/>
      <c r="R4251" s="227"/>
      <c r="S4251" s="227"/>
      <c r="T4251" s="228"/>
      <c r="AT4251" s="229" t="s">
        <v>247</v>
      </c>
      <c r="AU4251" s="229" t="s">
        <v>261</v>
      </c>
      <c r="AV4251" s="13" t="s">
        <v>81</v>
      </c>
      <c r="AW4251" s="13" t="s">
        <v>37</v>
      </c>
      <c r="AX4251" s="13" t="s">
        <v>22</v>
      </c>
      <c r="AY4251" s="229" t="s">
        <v>238</v>
      </c>
    </row>
    <row r="4252" spans="2:65" s="1" customFormat="1" ht="31.5" customHeight="1">
      <c r="B4252" s="35"/>
      <c r="C4252" s="194" t="s">
        <v>3885</v>
      </c>
      <c r="D4252" s="194" t="s">
        <v>240</v>
      </c>
      <c r="E4252" s="195" t="s">
        <v>3886</v>
      </c>
      <c r="F4252" s="196" t="s">
        <v>3887</v>
      </c>
      <c r="G4252" s="197" t="s">
        <v>651</v>
      </c>
      <c r="H4252" s="198">
        <v>2</v>
      </c>
      <c r="I4252" s="199"/>
      <c r="J4252" s="200">
        <f>ROUND(I4252*H4252,2)</f>
        <v>0</v>
      </c>
      <c r="K4252" s="196" t="s">
        <v>20</v>
      </c>
      <c r="L4252" s="55"/>
      <c r="M4252" s="201" t="s">
        <v>20</v>
      </c>
      <c r="N4252" s="202" t="s">
        <v>44</v>
      </c>
      <c r="O4252" s="36"/>
      <c r="P4252" s="203">
        <f>O4252*H4252</f>
        <v>0</v>
      </c>
      <c r="Q4252" s="203">
        <v>0</v>
      </c>
      <c r="R4252" s="203">
        <f>Q4252*H4252</f>
        <v>0</v>
      </c>
      <c r="S4252" s="203">
        <v>0</v>
      </c>
      <c r="T4252" s="204">
        <f>S4252*H4252</f>
        <v>0</v>
      </c>
      <c r="AR4252" s="18" t="s">
        <v>372</v>
      </c>
      <c r="AT4252" s="18" t="s">
        <v>240</v>
      </c>
      <c r="AU4252" s="18" t="s">
        <v>261</v>
      </c>
      <c r="AY4252" s="18" t="s">
        <v>238</v>
      </c>
      <c r="BE4252" s="205">
        <f>IF(N4252="základní",J4252,0)</f>
        <v>0</v>
      </c>
      <c r="BF4252" s="205">
        <f>IF(N4252="snížená",J4252,0)</f>
        <v>0</v>
      </c>
      <c r="BG4252" s="205">
        <f>IF(N4252="zákl. přenesená",J4252,0)</f>
        <v>0</v>
      </c>
      <c r="BH4252" s="205">
        <f>IF(N4252="sníž. přenesená",J4252,0)</f>
        <v>0</v>
      </c>
      <c r="BI4252" s="205">
        <f>IF(N4252="nulová",J4252,0)</f>
        <v>0</v>
      </c>
      <c r="BJ4252" s="18" t="s">
        <v>22</v>
      </c>
      <c r="BK4252" s="205">
        <f>ROUND(I4252*H4252,2)</f>
        <v>0</v>
      </c>
      <c r="BL4252" s="18" t="s">
        <v>372</v>
      </c>
      <c r="BM4252" s="18" t="s">
        <v>3888</v>
      </c>
    </row>
    <row r="4253" spans="2:65" s="12" customFormat="1" ht="27">
      <c r="B4253" s="206"/>
      <c r="C4253" s="207"/>
      <c r="D4253" s="208" t="s">
        <v>247</v>
      </c>
      <c r="E4253" s="209" t="s">
        <v>20</v>
      </c>
      <c r="F4253" s="210" t="s">
        <v>3860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2" customFormat="1" ht="13.5">
      <c r="B4254" s="206"/>
      <c r="C4254" s="207"/>
      <c r="D4254" s="208" t="s">
        <v>247</v>
      </c>
      <c r="E4254" s="209" t="s">
        <v>20</v>
      </c>
      <c r="F4254" s="210" t="s">
        <v>249</v>
      </c>
      <c r="G4254" s="207"/>
      <c r="H4254" s="211" t="s">
        <v>20</v>
      </c>
      <c r="I4254" s="212"/>
      <c r="J4254" s="207"/>
      <c r="K4254" s="207"/>
      <c r="L4254" s="213"/>
      <c r="M4254" s="214"/>
      <c r="N4254" s="215"/>
      <c r="O4254" s="215"/>
      <c r="P4254" s="215"/>
      <c r="Q4254" s="215"/>
      <c r="R4254" s="215"/>
      <c r="S4254" s="215"/>
      <c r="T4254" s="216"/>
      <c r="AT4254" s="217" t="s">
        <v>247</v>
      </c>
      <c r="AU4254" s="217" t="s">
        <v>261</v>
      </c>
      <c r="AV4254" s="12" t="s">
        <v>22</v>
      </c>
      <c r="AW4254" s="12" t="s">
        <v>37</v>
      </c>
      <c r="AX4254" s="12" t="s">
        <v>73</v>
      </c>
      <c r="AY4254" s="217" t="s">
        <v>238</v>
      </c>
    </row>
    <row r="4255" spans="2:65" s="12" customFormat="1" ht="13.5">
      <c r="B4255" s="206"/>
      <c r="C4255" s="207"/>
      <c r="D4255" s="208" t="s">
        <v>247</v>
      </c>
      <c r="E4255" s="209" t="s">
        <v>20</v>
      </c>
      <c r="F4255" s="210" t="s">
        <v>3772</v>
      </c>
      <c r="G4255" s="207"/>
      <c r="H4255" s="211" t="s">
        <v>20</v>
      </c>
      <c r="I4255" s="212"/>
      <c r="J4255" s="207"/>
      <c r="K4255" s="207"/>
      <c r="L4255" s="213"/>
      <c r="M4255" s="214"/>
      <c r="N4255" s="215"/>
      <c r="O4255" s="215"/>
      <c r="P4255" s="215"/>
      <c r="Q4255" s="215"/>
      <c r="R4255" s="215"/>
      <c r="S4255" s="215"/>
      <c r="T4255" s="216"/>
      <c r="AT4255" s="217" t="s">
        <v>247</v>
      </c>
      <c r="AU4255" s="217" t="s">
        <v>261</v>
      </c>
      <c r="AV4255" s="12" t="s">
        <v>22</v>
      </c>
      <c r="AW4255" s="12" t="s">
        <v>37</v>
      </c>
      <c r="AX4255" s="12" t="s">
        <v>73</v>
      </c>
      <c r="AY4255" s="217" t="s">
        <v>238</v>
      </c>
    </row>
    <row r="4256" spans="2:65" s="13" customFormat="1" ht="13.5">
      <c r="B4256" s="218"/>
      <c r="C4256" s="219"/>
      <c r="D4256" s="220" t="s">
        <v>247</v>
      </c>
      <c r="E4256" s="221" t="s">
        <v>20</v>
      </c>
      <c r="F4256" s="222" t="s">
        <v>3631</v>
      </c>
      <c r="G4256" s="219"/>
      <c r="H4256" s="223">
        <v>2</v>
      </c>
      <c r="I4256" s="224"/>
      <c r="J4256" s="219"/>
      <c r="K4256" s="219"/>
      <c r="L4256" s="225"/>
      <c r="M4256" s="226"/>
      <c r="N4256" s="227"/>
      <c r="O4256" s="227"/>
      <c r="P4256" s="227"/>
      <c r="Q4256" s="227"/>
      <c r="R4256" s="227"/>
      <c r="S4256" s="227"/>
      <c r="T4256" s="228"/>
      <c r="AT4256" s="229" t="s">
        <v>247</v>
      </c>
      <c r="AU4256" s="229" t="s">
        <v>261</v>
      </c>
      <c r="AV4256" s="13" t="s">
        <v>81</v>
      </c>
      <c r="AW4256" s="13" t="s">
        <v>37</v>
      </c>
      <c r="AX4256" s="13" t="s">
        <v>22</v>
      </c>
      <c r="AY4256" s="229" t="s">
        <v>238</v>
      </c>
    </row>
    <row r="4257" spans="2:65" s="1" customFormat="1" ht="31.5" customHeight="1">
      <c r="B4257" s="35"/>
      <c r="C4257" s="194" t="s">
        <v>3889</v>
      </c>
      <c r="D4257" s="194" t="s">
        <v>240</v>
      </c>
      <c r="E4257" s="195" t="s">
        <v>3890</v>
      </c>
      <c r="F4257" s="196" t="s">
        <v>3891</v>
      </c>
      <c r="G4257" s="197" t="s">
        <v>651</v>
      </c>
      <c r="H4257" s="198">
        <v>1</v>
      </c>
      <c r="I4257" s="199"/>
      <c r="J4257" s="200">
        <f>ROUND(I4257*H4257,2)</f>
        <v>0</v>
      </c>
      <c r="K4257" s="196" t="s">
        <v>20</v>
      </c>
      <c r="L4257" s="55"/>
      <c r="M4257" s="201" t="s">
        <v>20</v>
      </c>
      <c r="N4257" s="202" t="s">
        <v>44</v>
      </c>
      <c r="O4257" s="36"/>
      <c r="P4257" s="203">
        <f>O4257*H4257</f>
        <v>0</v>
      </c>
      <c r="Q4257" s="203">
        <v>0</v>
      </c>
      <c r="R4257" s="203">
        <f>Q4257*H4257</f>
        <v>0</v>
      </c>
      <c r="S4257" s="203">
        <v>0</v>
      </c>
      <c r="T4257" s="204">
        <f>S4257*H4257</f>
        <v>0</v>
      </c>
      <c r="AR4257" s="18" t="s">
        <v>372</v>
      </c>
      <c r="AT4257" s="18" t="s">
        <v>240</v>
      </c>
      <c r="AU4257" s="18" t="s">
        <v>261</v>
      </c>
      <c r="AY4257" s="18" t="s">
        <v>238</v>
      </c>
      <c r="BE4257" s="205">
        <f>IF(N4257="základní",J4257,0)</f>
        <v>0</v>
      </c>
      <c r="BF4257" s="205">
        <f>IF(N4257="snížená",J4257,0)</f>
        <v>0</v>
      </c>
      <c r="BG4257" s="205">
        <f>IF(N4257="zákl. přenesená",J4257,0)</f>
        <v>0</v>
      </c>
      <c r="BH4257" s="205">
        <f>IF(N4257="sníž. přenesená",J4257,0)</f>
        <v>0</v>
      </c>
      <c r="BI4257" s="205">
        <f>IF(N4257="nulová",J4257,0)</f>
        <v>0</v>
      </c>
      <c r="BJ4257" s="18" t="s">
        <v>22</v>
      </c>
      <c r="BK4257" s="205">
        <f>ROUND(I4257*H4257,2)</f>
        <v>0</v>
      </c>
      <c r="BL4257" s="18" t="s">
        <v>372</v>
      </c>
      <c r="BM4257" s="18" t="s">
        <v>3892</v>
      </c>
    </row>
    <row r="4258" spans="2:65" s="12" customFormat="1" ht="27">
      <c r="B4258" s="206"/>
      <c r="C4258" s="207"/>
      <c r="D4258" s="208" t="s">
        <v>247</v>
      </c>
      <c r="E4258" s="209" t="s">
        <v>20</v>
      </c>
      <c r="F4258" s="210" t="s">
        <v>3860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2" customFormat="1" ht="13.5">
      <c r="B4259" s="206"/>
      <c r="C4259" s="207"/>
      <c r="D4259" s="208" t="s">
        <v>247</v>
      </c>
      <c r="E4259" s="209" t="s">
        <v>20</v>
      </c>
      <c r="F4259" s="210" t="s">
        <v>249</v>
      </c>
      <c r="G4259" s="207"/>
      <c r="H4259" s="211" t="s">
        <v>20</v>
      </c>
      <c r="I4259" s="212"/>
      <c r="J4259" s="207"/>
      <c r="K4259" s="207"/>
      <c r="L4259" s="213"/>
      <c r="M4259" s="214"/>
      <c r="N4259" s="215"/>
      <c r="O4259" s="215"/>
      <c r="P4259" s="215"/>
      <c r="Q4259" s="215"/>
      <c r="R4259" s="215"/>
      <c r="S4259" s="215"/>
      <c r="T4259" s="216"/>
      <c r="AT4259" s="217" t="s">
        <v>247</v>
      </c>
      <c r="AU4259" s="217" t="s">
        <v>261</v>
      </c>
      <c r="AV4259" s="12" t="s">
        <v>22</v>
      </c>
      <c r="AW4259" s="12" t="s">
        <v>37</v>
      </c>
      <c r="AX4259" s="12" t="s">
        <v>73</v>
      </c>
      <c r="AY4259" s="217" t="s">
        <v>238</v>
      </c>
    </row>
    <row r="4260" spans="2:65" s="12" customFormat="1" ht="13.5">
      <c r="B4260" s="206"/>
      <c r="C4260" s="207"/>
      <c r="D4260" s="208" t="s">
        <v>247</v>
      </c>
      <c r="E4260" s="209" t="s">
        <v>20</v>
      </c>
      <c r="F4260" s="210" t="s">
        <v>3772</v>
      </c>
      <c r="G4260" s="207"/>
      <c r="H4260" s="211" t="s">
        <v>20</v>
      </c>
      <c r="I4260" s="212"/>
      <c r="J4260" s="207"/>
      <c r="K4260" s="207"/>
      <c r="L4260" s="213"/>
      <c r="M4260" s="214"/>
      <c r="N4260" s="215"/>
      <c r="O4260" s="215"/>
      <c r="P4260" s="215"/>
      <c r="Q4260" s="215"/>
      <c r="R4260" s="215"/>
      <c r="S4260" s="215"/>
      <c r="T4260" s="216"/>
      <c r="AT4260" s="217" t="s">
        <v>247</v>
      </c>
      <c r="AU4260" s="217" t="s">
        <v>261</v>
      </c>
      <c r="AV4260" s="12" t="s">
        <v>22</v>
      </c>
      <c r="AW4260" s="12" t="s">
        <v>37</v>
      </c>
      <c r="AX4260" s="12" t="s">
        <v>73</v>
      </c>
      <c r="AY4260" s="217" t="s">
        <v>238</v>
      </c>
    </row>
    <row r="4261" spans="2:65" s="13" customFormat="1" ht="13.5">
      <c r="B4261" s="218"/>
      <c r="C4261" s="219"/>
      <c r="D4261" s="220" t="s">
        <v>247</v>
      </c>
      <c r="E4261" s="221" t="s">
        <v>20</v>
      </c>
      <c r="F4261" s="222" t="s">
        <v>3602</v>
      </c>
      <c r="G4261" s="219"/>
      <c r="H4261" s="223">
        <v>1</v>
      </c>
      <c r="I4261" s="224"/>
      <c r="J4261" s="219"/>
      <c r="K4261" s="219"/>
      <c r="L4261" s="225"/>
      <c r="M4261" s="226"/>
      <c r="N4261" s="227"/>
      <c r="O4261" s="227"/>
      <c r="P4261" s="227"/>
      <c r="Q4261" s="227"/>
      <c r="R4261" s="227"/>
      <c r="S4261" s="227"/>
      <c r="T4261" s="228"/>
      <c r="AT4261" s="229" t="s">
        <v>247</v>
      </c>
      <c r="AU4261" s="229" t="s">
        <v>261</v>
      </c>
      <c r="AV4261" s="13" t="s">
        <v>81</v>
      </c>
      <c r="AW4261" s="13" t="s">
        <v>37</v>
      </c>
      <c r="AX4261" s="13" t="s">
        <v>22</v>
      </c>
      <c r="AY4261" s="229" t="s">
        <v>238</v>
      </c>
    </row>
    <row r="4262" spans="2:65" s="1" customFormat="1" ht="31.5" customHeight="1">
      <c r="B4262" s="35"/>
      <c r="C4262" s="194" t="s">
        <v>3893</v>
      </c>
      <c r="D4262" s="194" t="s">
        <v>240</v>
      </c>
      <c r="E4262" s="195" t="s">
        <v>3894</v>
      </c>
      <c r="F4262" s="196" t="s">
        <v>3895</v>
      </c>
      <c r="G4262" s="197" t="s">
        <v>651</v>
      </c>
      <c r="H4262" s="198">
        <v>1</v>
      </c>
      <c r="I4262" s="199"/>
      <c r="J4262" s="200">
        <f>ROUND(I4262*H4262,2)</f>
        <v>0</v>
      </c>
      <c r="K4262" s="196" t="s">
        <v>20</v>
      </c>
      <c r="L4262" s="55"/>
      <c r="M4262" s="201" t="s">
        <v>20</v>
      </c>
      <c r="N4262" s="202" t="s">
        <v>44</v>
      </c>
      <c r="O4262" s="36"/>
      <c r="P4262" s="203">
        <f>O4262*H4262</f>
        <v>0</v>
      </c>
      <c r="Q4262" s="203">
        <v>0</v>
      </c>
      <c r="R4262" s="203">
        <f>Q4262*H4262</f>
        <v>0</v>
      </c>
      <c r="S4262" s="203">
        <v>0</v>
      </c>
      <c r="T4262" s="204">
        <f>S4262*H4262</f>
        <v>0</v>
      </c>
      <c r="AR4262" s="18" t="s">
        <v>372</v>
      </c>
      <c r="AT4262" s="18" t="s">
        <v>240</v>
      </c>
      <c r="AU4262" s="18" t="s">
        <v>261</v>
      </c>
      <c r="AY4262" s="18" t="s">
        <v>238</v>
      </c>
      <c r="BE4262" s="205">
        <f>IF(N4262="základní",J4262,0)</f>
        <v>0</v>
      </c>
      <c r="BF4262" s="205">
        <f>IF(N4262="snížená",J4262,0)</f>
        <v>0</v>
      </c>
      <c r="BG4262" s="205">
        <f>IF(N4262="zákl. přenesená",J4262,0)</f>
        <v>0</v>
      </c>
      <c r="BH4262" s="205">
        <f>IF(N4262="sníž. přenesená",J4262,0)</f>
        <v>0</v>
      </c>
      <c r="BI4262" s="205">
        <f>IF(N4262="nulová",J4262,0)</f>
        <v>0</v>
      </c>
      <c r="BJ4262" s="18" t="s">
        <v>22</v>
      </c>
      <c r="BK4262" s="205">
        <f>ROUND(I4262*H4262,2)</f>
        <v>0</v>
      </c>
      <c r="BL4262" s="18" t="s">
        <v>372</v>
      </c>
      <c r="BM4262" s="18" t="s">
        <v>3896</v>
      </c>
    </row>
    <row r="4263" spans="2:65" s="12" customFormat="1" ht="27">
      <c r="B4263" s="206"/>
      <c r="C4263" s="207"/>
      <c r="D4263" s="208" t="s">
        <v>247</v>
      </c>
      <c r="E4263" s="209" t="s">
        <v>20</v>
      </c>
      <c r="F4263" s="210" t="s">
        <v>3860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2" customFormat="1" ht="13.5">
      <c r="B4264" s="206"/>
      <c r="C4264" s="207"/>
      <c r="D4264" s="208" t="s">
        <v>247</v>
      </c>
      <c r="E4264" s="209" t="s">
        <v>20</v>
      </c>
      <c r="F4264" s="210" t="s">
        <v>249</v>
      </c>
      <c r="G4264" s="207"/>
      <c r="H4264" s="211" t="s">
        <v>20</v>
      </c>
      <c r="I4264" s="212"/>
      <c r="J4264" s="207"/>
      <c r="K4264" s="207"/>
      <c r="L4264" s="213"/>
      <c r="M4264" s="214"/>
      <c r="N4264" s="215"/>
      <c r="O4264" s="215"/>
      <c r="P4264" s="215"/>
      <c r="Q4264" s="215"/>
      <c r="R4264" s="215"/>
      <c r="S4264" s="215"/>
      <c r="T4264" s="216"/>
      <c r="AT4264" s="217" t="s">
        <v>247</v>
      </c>
      <c r="AU4264" s="217" t="s">
        <v>261</v>
      </c>
      <c r="AV4264" s="12" t="s">
        <v>22</v>
      </c>
      <c r="AW4264" s="12" t="s">
        <v>37</v>
      </c>
      <c r="AX4264" s="12" t="s">
        <v>73</v>
      </c>
      <c r="AY4264" s="217" t="s">
        <v>238</v>
      </c>
    </row>
    <row r="4265" spans="2:65" s="12" customFormat="1" ht="13.5">
      <c r="B4265" s="206"/>
      <c r="C4265" s="207"/>
      <c r="D4265" s="208" t="s">
        <v>247</v>
      </c>
      <c r="E4265" s="209" t="s">
        <v>20</v>
      </c>
      <c r="F4265" s="210" t="s">
        <v>3772</v>
      </c>
      <c r="G4265" s="207"/>
      <c r="H4265" s="211" t="s">
        <v>20</v>
      </c>
      <c r="I4265" s="212"/>
      <c r="J4265" s="207"/>
      <c r="K4265" s="207"/>
      <c r="L4265" s="213"/>
      <c r="M4265" s="214"/>
      <c r="N4265" s="215"/>
      <c r="O4265" s="215"/>
      <c r="P4265" s="215"/>
      <c r="Q4265" s="215"/>
      <c r="R4265" s="215"/>
      <c r="S4265" s="215"/>
      <c r="T4265" s="216"/>
      <c r="AT4265" s="217" t="s">
        <v>247</v>
      </c>
      <c r="AU4265" s="217" t="s">
        <v>261</v>
      </c>
      <c r="AV4265" s="12" t="s">
        <v>22</v>
      </c>
      <c r="AW4265" s="12" t="s">
        <v>37</v>
      </c>
      <c r="AX4265" s="12" t="s">
        <v>73</v>
      </c>
      <c r="AY4265" s="217" t="s">
        <v>238</v>
      </c>
    </row>
    <row r="4266" spans="2:65" s="13" customFormat="1" ht="13.5">
      <c r="B4266" s="218"/>
      <c r="C4266" s="219"/>
      <c r="D4266" s="220" t="s">
        <v>247</v>
      </c>
      <c r="E4266" s="221" t="s">
        <v>20</v>
      </c>
      <c r="F4266" s="222" t="s">
        <v>3661</v>
      </c>
      <c r="G4266" s="219"/>
      <c r="H4266" s="223">
        <v>1</v>
      </c>
      <c r="I4266" s="224"/>
      <c r="J4266" s="219"/>
      <c r="K4266" s="219"/>
      <c r="L4266" s="225"/>
      <c r="M4266" s="226"/>
      <c r="N4266" s="227"/>
      <c r="O4266" s="227"/>
      <c r="P4266" s="227"/>
      <c r="Q4266" s="227"/>
      <c r="R4266" s="227"/>
      <c r="S4266" s="227"/>
      <c r="T4266" s="228"/>
      <c r="AT4266" s="229" t="s">
        <v>247</v>
      </c>
      <c r="AU4266" s="229" t="s">
        <v>261</v>
      </c>
      <c r="AV4266" s="13" t="s">
        <v>81</v>
      </c>
      <c r="AW4266" s="13" t="s">
        <v>37</v>
      </c>
      <c r="AX4266" s="13" t="s">
        <v>22</v>
      </c>
      <c r="AY4266" s="229" t="s">
        <v>238</v>
      </c>
    </row>
    <row r="4267" spans="2:65" s="1" customFormat="1" ht="31.5" customHeight="1">
      <c r="B4267" s="35"/>
      <c r="C4267" s="194" t="s">
        <v>3897</v>
      </c>
      <c r="D4267" s="194" t="s">
        <v>240</v>
      </c>
      <c r="E4267" s="195" t="s">
        <v>3898</v>
      </c>
      <c r="F4267" s="196" t="s">
        <v>3899</v>
      </c>
      <c r="G4267" s="197" t="s">
        <v>651</v>
      </c>
      <c r="H4267" s="198">
        <v>4</v>
      </c>
      <c r="I4267" s="199"/>
      <c r="J4267" s="200">
        <f>ROUND(I4267*H4267,2)</f>
        <v>0</v>
      </c>
      <c r="K4267" s="196" t="s">
        <v>20</v>
      </c>
      <c r="L4267" s="55"/>
      <c r="M4267" s="201" t="s">
        <v>20</v>
      </c>
      <c r="N4267" s="202" t="s">
        <v>44</v>
      </c>
      <c r="O4267" s="36"/>
      <c r="P4267" s="203">
        <f>O4267*H4267</f>
        <v>0</v>
      </c>
      <c r="Q4267" s="203">
        <v>0</v>
      </c>
      <c r="R4267" s="203">
        <f>Q4267*H4267</f>
        <v>0</v>
      </c>
      <c r="S4267" s="203">
        <v>0</v>
      </c>
      <c r="T4267" s="204">
        <f>S4267*H4267</f>
        <v>0</v>
      </c>
      <c r="AR4267" s="18" t="s">
        <v>372</v>
      </c>
      <c r="AT4267" s="18" t="s">
        <v>240</v>
      </c>
      <c r="AU4267" s="18" t="s">
        <v>261</v>
      </c>
      <c r="AY4267" s="18" t="s">
        <v>238</v>
      </c>
      <c r="BE4267" s="205">
        <f>IF(N4267="základní",J4267,0)</f>
        <v>0</v>
      </c>
      <c r="BF4267" s="205">
        <f>IF(N4267="snížená",J4267,0)</f>
        <v>0</v>
      </c>
      <c r="BG4267" s="205">
        <f>IF(N4267="zákl. přenesená",J4267,0)</f>
        <v>0</v>
      </c>
      <c r="BH4267" s="205">
        <f>IF(N4267="sníž. přenesená",J4267,0)</f>
        <v>0</v>
      </c>
      <c r="BI4267" s="205">
        <f>IF(N4267="nulová",J4267,0)</f>
        <v>0</v>
      </c>
      <c r="BJ4267" s="18" t="s">
        <v>22</v>
      </c>
      <c r="BK4267" s="205">
        <f>ROUND(I4267*H4267,2)</f>
        <v>0</v>
      </c>
      <c r="BL4267" s="18" t="s">
        <v>372</v>
      </c>
      <c r="BM4267" s="18" t="s">
        <v>3900</v>
      </c>
    </row>
    <row r="4268" spans="2:65" s="12" customFormat="1" ht="27">
      <c r="B4268" s="206"/>
      <c r="C4268" s="207"/>
      <c r="D4268" s="208" t="s">
        <v>247</v>
      </c>
      <c r="E4268" s="209" t="s">
        <v>20</v>
      </c>
      <c r="F4268" s="210" t="s">
        <v>3860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2" customFormat="1" ht="13.5">
      <c r="B4269" s="206"/>
      <c r="C4269" s="207"/>
      <c r="D4269" s="208" t="s">
        <v>247</v>
      </c>
      <c r="E4269" s="209" t="s">
        <v>20</v>
      </c>
      <c r="F4269" s="210" t="s">
        <v>249</v>
      </c>
      <c r="G4269" s="207"/>
      <c r="H4269" s="211" t="s">
        <v>20</v>
      </c>
      <c r="I4269" s="212"/>
      <c r="J4269" s="207"/>
      <c r="K4269" s="207"/>
      <c r="L4269" s="213"/>
      <c r="M4269" s="214"/>
      <c r="N4269" s="215"/>
      <c r="O4269" s="215"/>
      <c r="P4269" s="215"/>
      <c r="Q4269" s="215"/>
      <c r="R4269" s="215"/>
      <c r="S4269" s="215"/>
      <c r="T4269" s="216"/>
      <c r="AT4269" s="217" t="s">
        <v>247</v>
      </c>
      <c r="AU4269" s="217" t="s">
        <v>261</v>
      </c>
      <c r="AV4269" s="12" t="s">
        <v>22</v>
      </c>
      <c r="AW4269" s="12" t="s">
        <v>37</v>
      </c>
      <c r="AX4269" s="12" t="s">
        <v>73</v>
      </c>
      <c r="AY4269" s="217" t="s">
        <v>238</v>
      </c>
    </row>
    <row r="4270" spans="2:65" s="12" customFormat="1" ht="13.5">
      <c r="B4270" s="206"/>
      <c r="C4270" s="207"/>
      <c r="D4270" s="208" t="s">
        <v>247</v>
      </c>
      <c r="E4270" s="209" t="s">
        <v>20</v>
      </c>
      <c r="F4270" s="210" t="s">
        <v>3772</v>
      </c>
      <c r="G4270" s="207"/>
      <c r="H4270" s="211" t="s">
        <v>20</v>
      </c>
      <c r="I4270" s="212"/>
      <c r="J4270" s="207"/>
      <c r="K4270" s="207"/>
      <c r="L4270" s="213"/>
      <c r="M4270" s="214"/>
      <c r="N4270" s="215"/>
      <c r="O4270" s="215"/>
      <c r="P4270" s="215"/>
      <c r="Q4270" s="215"/>
      <c r="R4270" s="215"/>
      <c r="S4270" s="215"/>
      <c r="T4270" s="216"/>
      <c r="AT4270" s="217" t="s">
        <v>247</v>
      </c>
      <c r="AU4270" s="217" t="s">
        <v>261</v>
      </c>
      <c r="AV4270" s="12" t="s">
        <v>22</v>
      </c>
      <c r="AW4270" s="12" t="s">
        <v>37</v>
      </c>
      <c r="AX4270" s="12" t="s">
        <v>73</v>
      </c>
      <c r="AY4270" s="217" t="s">
        <v>238</v>
      </c>
    </row>
    <row r="4271" spans="2:65" s="13" customFormat="1" ht="13.5">
      <c r="B4271" s="218"/>
      <c r="C4271" s="219"/>
      <c r="D4271" s="208" t="s">
        <v>247</v>
      </c>
      <c r="E4271" s="230" t="s">
        <v>20</v>
      </c>
      <c r="F4271" s="231" t="s">
        <v>3702</v>
      </c>
      <c r="G4271" s="219"/>
      <c r="H4271" s="232">
        <v>4</v>
      </c>
      <c r="I4271" s="224"/>
      <c r="J4271" s="219"/>
      <c r="K4271" s="219"/>
      <c r="L4271" s="225"/>
      <c r="M4271" s="226"/>
      <c r="N4271" s="227"/>
      <c r="O4271" s="227"/>
      <c r="P4271" s="227"/>
      <c r="Q4271" s="227"/>
      <c r="R4271" s="227"/>
      <c r="S4271" s="227"/>
      <c r="T4271" s="228"/>
      <c r="AT4271" s="229" t="s">
        <v>247</v>
      </c>
      <c r="AU4271" s="229" t="s">
        <v>261</v>
      </c>
      <c r="AV4271" s="13" t="s">
        <v>81</v>
      </c>
      <c r="AW4271" s="13" t="s">
        <v>37</v>
      </c>
      <c r="AX4271" s="13" t="s">
        <v>22</v>
      </c>
      <c r="AY4271" s="229" t="s">
        <v>238</v>
      </c>
    </row>
    <row r="4272" spans="2:65" s="11" customFormat="1" ht="22.35" customHeight="1">
      <c r="B4272" s="177"/>
      <c r="C4272" s="178"/>
      <c r="D4272" s="191" t="s">
        <v>72</v>
      </c>
      <c r="E4272" s="192" t="s">
        <v>3901</v>
      </c>
      <c r="F4272" s="192" t="s">
        <v>3902</v>
      </c>
      <c r="G4272" s="178"/>
      <c r="H4272" s="178"/>
      <c r="I4272" s="181"/>
      <c r="J4272" s="193">
        <f>BK4272</f>
        <v>0</v>
      </c>
      <c r="K4272" s="178"/>
      <c r="L4272" s="183"/>
      <c r="M4272" s="184"/>
      <c r="N4272" s="185"/>
      <c r="O4272" s="185"/>
      <c r="P4272" s="186">
        <f>SUM(P4273:P4347)</f>
        <v>0</v>
      </c>
      <c r="Q4272" s="185"/>
      <c r="R4272" s="186">
        <f>SUM(R4273:R4347)</f>
        <v>0</v>
      </c>
      <c r="S4272" s="185"/>
      <c r="T4272" s="187">
        <f>SUM(T4273:T4347)</f>
        <v>0</v>
      </c>
      <c r="AR4272" s="188" t="s">
        <v>81</v>
      </c>
      <c r="AT4272" s="189" t="s">
        <v>72</v>
      </c>
      <c r="AU4272" s="189" t="s">
        <v>81</v>
      </c>
      <c r="AY4272" s="188" t="s">
        <v>238</v>
      </c>
      <c r="BK4272" s="190">
        <f>SUM(BK4273:BK4347)</f>
        <v>0</v>
      </c>
    </row>
    <row r="4273" spans="2:65" s="1" customFormat="1" ht="22.5" customHeight="1">
      <c r="B4273" s="35"/>
      <c r="C4273" s="194" t="s">
        <v>3903</v>
      </c>
      <c r="D4273" s="194" t="s">
        <v>240</v>
      </c>
      <c r="E4273" s="195" t="s">
        <v>3904</v>
      </c>
      <c r="F4273" s="196" t="s">
        <v>3905</v>
      </c>
      <c r="G4273" s="197" t="s">
        <v>651</v>
      </c>
      <c r="H4273" s="198">
        <v>10</v>
      </c>
      <c r="I4273" s="199"/>
      <c r="J4273" s="200">
        <f>ROUND(I4273*H4273,2)</f>
        <v>0</v>
      </c>
      <c r="K4273" s="196" t="s">
        <v>20</v>
      </c>
      <c r="L4273" s="55"/>
      <c r="M4273" s="201" t="s">
        <v>20</v>
      </c>
      <c r="N4273" s="202" t="s">
        <v>44</v>
      </c>
      <c r="O4273" s="36"/>
      <c r="P4273" s="203">
        <f>O4273*H4273</f>
        <v>0</v>
      </c>
      <c r="Q4273" s="203">
        <v>0</v>
      </c>
      <c r="R4273" s="203">
        <f>Q4273*H4273</f>
        <v>0</v>
      </c>
      <c r="S4273" s="203">
        <v>0</v>
      </c>
      <c r="T4273" s="204">
        <f>S4273*H4273</f>
        <v>0</v>
      </c>
      <c r="AR4273" s="18" t="s">
        <v>372</v>
      </c>
      <c r="AT4273" s="18" t="s">
        <v>240</v>
      </c>
      <c r="AU4273" s="18" t="s">
        <v>261</v>
      </c>
      <c r="AY4273" s="18" t="s">
        <v>238</v>
      </c>
      <c r="BE4273" s="205">
        <f>IF(N4273="základní",J4273,0)</f>
        <v>0</v>
      </c>
      <c r="BF4273" s="205">
        <f>IF(N4273="snížená",J4273,0)</f>
        <v>0</v>
      </c>
      <c r="BG4273" s="205">
        <f>IF(N4273="zákl. přenesená",J4273,0)</f>
        <v>0</v>
      </c>
      <c r="BH4273" s="205">
        <f>IF(N4273="sníž. přenesená",J4273,0)</f>
        <v>0</v>
      </c>
      <c r="BI4273" s="205">
        <f>IF(N4273="nulová",J4273,0)</f>
        <v>0</v>
      </c>
      <c r="BJ4273" s="18" t="s">
        <v>22</v>
      </c>
      <c r="BK4273" s="205">
        <f>ROUND(I4273*H4273,2)</f>
        <v>0</v>
      </c>
      <c r="BL4273" s="18" t="s">
        <v>372</v>
      </c>
      <c r="BM4273" s="18" t="s">
        <v>3906</v>
      </c>
    </row>
    <row r="4274" spans="2:65" s="12" customFormat="1" ht="27">
      <c r="B4274" s="206"/>
      <c r="C4274" s="207"/>
      <c r="D4274" s="208" t="s">
        <v>247</v>
      </c>
      <c r="E4274" s="209" t="s">
        <v>20</v>
      </c>
      <c r="F4274" s="210" t="s">
        <v>3907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2" customFormat="1" ht="13.5">
      <c r="B4275" s="206"/>
      <c r="C4275" s="207"/>
      <c r="D4275" s="208" t="s">
        <v>247</v>
      </c>
      <c r="E4275" s="209" t="s">
        <v>20</v>
      </c>
      <c r="F4275" s="210" t="s">
        <v>249</v>
      </c>
      <c r="G4275" s="207"/>
      <c r="H4275" s="211" t="s">
        <v>20</v>
      </c>
      <c r="I4275" s="212"/>
      <c r="J4275" s="207"/>
      <c r="K4275" s="207"/>
      <c r="L4275" s="213"/>
      <c r="M4275" s="214"/>
      <c r="N4275" s="215"/>
      <c r="O4275" s="215"/>
      <c r="P4275" s="215"/>
      <c r="Q4275" s="215"/>
      <c r="R4275" s="215"/>
      <c r="S4275" s="215"/>
      <c r="T4275" s="216"/>
      <c r="AT4275" s="217" t="s">
        <v>247</v>
      </c>
      <c r="AU4275" s="217" t="s">
        <v>261</v>
      </c>
      <c r="AV4275" s="12" t="s">
        <v>22</v>
      </c>
      <c r="AW4275" s="12" t="s">
        <v>37</v>
      </c>
      <c r="AX4275" s="12" t="s">
        <v>73</v>
      </c>
      <c r="AY4275" s="217" t="s">
        <v>238</v>
      </c>
    </row>
    <row r="4276" spans="2:65" s="12" customFormat="1" ht="13.5">
      <c r="B4276" s="206"/>
      <c r="C4276" s="207"/>
      <c r="D4276" s="208" t="s">
        <v>247</v>
      </c>
      <c r="E4276" s="209" t="s">
        <v>20</v>
      </c>
      <c r="F4276" s="210" t="s">
        <v>3908</v>
      </c>
      <c r="G4276" s="207"/>
      <c r="H4276" s="211" t="s">
        <v>20</v>
      </c>
      <c r="I4276" s="212"/>
      <c r="J4276" s="207"/>
      <c r="K4276" s="207"/>
      <c r="L4276" s="213"/>
      <c r="M4276" s="214"/>
      <c r="N4276" s="215"/>
      <c r="O4276" s="215"/>
      <c r="P4276" s="215"/>
      <c r="Q4276" s="215"/>
      <c r="R4276" s="215"/>
      <c r="S4276" s="215"/>
      <c r="T4276" s="216"/>
      <c r="AT4276" s="217" t="s">
        <v>247</v>
      </c>
      <c r="AU4276" s="217" t="s">
        <v>261</v>
      </c>
      <c r="AV4276" s="12" t="s">
        <v>22</v>
      </c>
      <c r="AW4276" s="12" t="s">
        <v>37</v>
      </c>
      <c r="AX4276" s="12" t="s">
        <v>73</v>
      </c>
      <c r="AY4276" s="217" t="s">
        <v>238</v>
      </c>
    </row>
    <row r="4277" spans="2:65" s="13" customFormat="1" ht="13.5">
      <c r="B4277" s="218"/>
      <c r="C4277" s="219"/>
      <c r="D4277" s="220" t="s">
        <v>247</v>
      </c>
      <c r="E4277" s="221" t="s">
        <v>20</v>
      </c>
      <c r="F4277" s="222" t="s">
        <v>27</v>
      </c>
      <c r="G4277" s="219"/>
      <c r="H4277" s="223">
        <v>10</v>
      </c>
      <c r="I4277" s="224"/>
      <c r="J4277" s="219"/>
      <c r="K4277" s="219"/>
      <c r="L4277" s="225"/>
      <c r="M4277" s="226"/>
      <c r="N4277" s="227"/>
      <c r="O4277" s="227"/>
      <c r="P4277" s="227"/>
      <c r="Q4277" s="227"/>
      <c r="R4277" s="227"/>
      <c r="S4277" s="227"/>
      <c r="T4277" s="228"/>
      <c r="AT4277" s="229" t="s">
        <v>247</v>
      </c>
      <c r="AU4277" s="229" t="s">
        <v>261</v>
      </c>
      <c r="AV4277" s="13" t="s">
        <v>81</v>
      </c>
      <c r="AW4277" s="13" t="s">
        <v>37</v>
      </c>
      <c r="AX4277" s="13" t="s">
        <v>22</v>
      </c>
      <c r="AY4277" s="229" t="s">
        <v>238</v>
      </c>
    </row>
    <row r="4278" spans="2:65" s="1" customFormat="1" ht="22.5" customHeight="1">
      <c r="B4278" s="35"/>
      <c r="C4278" s="194" t="s">
        <v>3909</v>
      </c>
      <c r="D4278" s="194" t="s">
        <v>240</v>
      </c>
      <c r="E4278" s="195" t="s">
        <v>3910</v>
      </c>
      <c r="F4278" s="196" t="s">
        <v>3911</v>
      </c>
      <c r="G4278" s="197" t="s">
        <v>651</v>
      </c>
      <c r="H4278" s="198">
        <v>1</v>
      </c>
      <c r="I4278" s="199"/>
      <c r="J4278" s="200">
        <f>ROUND(I4278*H4278,2)</f>
        <v>0</v>
      </c>
      <c r="K4278" s="196" t="s">
        <v>20</v>
      </c>
      <c r="L4278" s="55"/>
      <c r="M4278" s="201" t="s">
        <v>20</v>
      </c>
      <c r="N4278" s="202" t="s">
        <v>44</v>
      </c>
      <c r="O4278" s="36"/>
      <c r="P4278" s="203">
        <f>O4278*H4278</f>
        <v>0</v>
      </c>
      <c r="Q4278" s="203">
        <v>0</v>
      </c>
      <c r="R4278" s="203">
        <f>Q4278*H4278</f>
        <v>0</v>
      </c>
      <c r="S4278" s="203">
        <v>0</v>
      </c>
      <c r="T4278" s="204">
        <f>S4278*H4278</f>
        <v>0</v>
      </c>
      <c r="AR4278" s="18" t="s">
        <v>372</v>
      </c>
      <c r="AT4278" s="18" t="s">
        <v>240</v>
      </c>
      <c r="AU4278" s="18" t="s">
        <v>261</v>
      </c>
      <c r="AY4278" s="18" t="s">
        <v>238</v>
      </c>
      <c r="BE4278" s="205">
        <f>IF(N4278="základní",J4278,0)</f>
        <v>0</v>
      </c>
      <c r="BF4278" s="205">
        <f>IF(N4278="snížená",J4278,0)</f>
        <v>0</v>
      </c>
      <c r="BG4278" s="205">
        <f>IF(N4278="zákl. přenesená",J4278,0)</f>
        <v>0</v>
      </c>
      <c r="BH4278" s="205">
        <f>IF(N4278="sníž. přenesená",J4278,0)</f>
        <v>0</v>
      </c>
      <c r="BI4278" s="205">
        <f>IF(N4278="nulová",J4278,0)</f>
        <v>0</v>
      </c>
      <c r="BJ4278" s="18" t="s">
        <v>22</v>
      </c>
      <c r="BK4278" s="205">
        <f>ROUND(I4278*H4278,2)</f>
        <v>0</v>
      </c>
      <c r="BL4278" s="18" t="s">
        <v>372</v>
      </c>
      <c r="BM4278" s="18" t="s">
        <v>3912</v>
      </c>
    </row>
    <row r="4279" spans="2:65" s="12" customFormat="1" ht="27">
      <c r="B4279" s="206"/>
      <c r="C4279" s="207"/>
      <c r="D4279" s="208" t="s">
        <v>247</v>
      </c>
      <c r="E4279" s="209" t="s">
        <v>20</v>
      </c>
      <c r="F4279" s="210" t="s">
        <v>3907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2" customFormat="1" ht="13.5">
      <c r="B4280" s="206"/>
      <c r="C4280" s="207"/>
      <c r="D4280" s="208" t="s">
        <v>247</v>
      </c>
      <c r="E4280" s="209" t="s">
        <v>20</v>
      </c>
      <c r="F4280" s="210" t="s">
        <v>249</v>
      </c>
      <c r="G4280" s="207"/>
      <c r="H4280" s="211" t="s">
        <v>20</v>
      </c>
      <c r="I4280" s="212"/>
      <c r="J4280" s="207"/>
      <c r="K4280" s="207"/>
      <c r="L4280" s="213"/>
      <c r="M4280" s="214"/>
      <c r="N4280" s="215"/>
      <c r="O4280" s="215"/>
      <c r="P4280" s="215"/>
      <c r="Q4280" s="215"/>
      <c r="R4280" s="215"/>
      <c r="S4280" s="215"/>
      <c r="T4280" s="216"/>
      <c r="AT4280" s="217" t="s">
        <v>247</v>
      </c>
      <c r="AU4280" s="217" t="s">
        <v>261</v>
      </c>
      <c r="AV4280" s="12" t="s">
        <v>22</v>
      </c>
      <c r="AW4280" s="12" t="s">
        <v>37</v>
      </c>
      <c r="AX4280" s="12" t="s">
        <v>73</v>
      </c>
      <c r="AY4280" s="217" t="s">
        <v>238</v>
      </c>
    </row>
    <row r="4281" spans="2:65" s="12" customFormat="1" ht="13.5">
      <c r="B4281" s="206"/>
      <c r="C4281" s="207"/>
      <c r="D4281" s="208" t="s">
        <v>247</v>
      </c>
      <c r="E4281" s="209" t="s">
        <v>20</v>
      </c>
      <c r="F4281" s="210" t="s">
        <v>3908</v>
      </c>
      <c r="G4281" s="207"/>
      <c r="H4281" s="211" t="s">
        <v>20</v>
      </c>
      <c r="I4281" s="212"/>
      <c r="J4281" s="207"/>
      <c r="K4281" s="207"/>
      <c r="L4281" s="213"/>
      <c r="M4281" s="214"/>
      <c r="N4281" s="215"/>
      <c r="O4281" s="215"/>
      <c r="P4281" s="215"/>
      <c r="Q4281" s="215"/>
      <c r="R4281" s="215"/>
      <c r="S4281" s="215"/>
      <c r="T4281" s="216"/>
      <c r="AT4281" s="217" t="s">
        <v>247</v>
      </c>
      <c r="AU4281" s="217" t="s">
        <v>261</v>
      </c>
      <c r="AV4281" s="12" t="s">
        <v>22</v>
      </c>
      <c r="AW4281" s="12" t="s">
        <v>37</v>
      </c>
      <c r="AX4281" s="12" t="s">
        <v>73</v>
      </c>
      <c r="AY4281" s="217" t="s">
        <v>238</v>
      </c>
    </row>
    <row r="4282" spans="2:65" s="13" customFormat="1" ht="13.5">
      <c r="B4282" s="218"/>
      <c r="C4282" s="219"/>
      <c r="D4282" s="220" t="s">
        <v>247</v>
      </c>
      <c r="E4282" s="221" t="s">
        <v>20</v>
      </c>
      <c r="F4282" s="222" t="s">
        <v>22</v>
      </c>
      <c r="G4282" s="219"/>
      <c r="H4282" s="223">
        <v>1</v>
      </c>
      <c r="I4282" s="224"/>
      <c r="J4282" s="219"/>
      <c r="K4282" s="219"/>
      <c r="L4282" s="225"/>
      <c r="M4282" s="226"/>
      <c r="N4282" s="227"/>
      <c r="O4282" s="227"/>
      <c r="P4282" s="227"/>
      <c r="Q4282" s="227"/>
      <c r="R4282" s="227"/>
      <c r="S4282" s="227"/>
      <c r="T4282" s="228"/>
      <c r="AT4282" s="229" t="s">
        <v>247</v>
      </c>
      <c r="AU4282" s="229" t="s">
        <v>261</v>
      </c>
      <c r="AV4282" s="13" t="s">
        <v>81</v>
      </c>
      <c r="AW4282" s="13" t="s">
        <v>37</v>
      </c>
      <c r="AX4282" s="13" t="s">
        <v>22</v>
      </c>
      <c r="AY4282" s="229" t="s">
        <v>238</v>
      </c>
    </row>
    <row r="4283" spans="2:65" s="1" customFormat="1" ht="22.5" customHeight="1">
      <c r="B4283" s="35"/>
      <c r="C4283" s="194" t="s">
        <v>3913</v>
      </c>
      <c r="D4283" s="194" t="s">
        <v>240</v>
      </c>
      <c r="E4283" s="195" t="s">
        <v>3914</v>
      </c>
      <c r="F4283" s="196" t="s">
        <v>3915</v>
      </c>
      <c r="G4283" s="197" t="s">
        <v>651</v>
      </c>
      <c r="H4283" s="198">
        <v>5</v>
      </c>
      <c r="I4283" s="199"/>
      <c r="J4283" s="200">
        <f>ROUND(I4283*H4283,2)</f>
        <v>0</v>
      </c>
      <c r="K4283" s="196" t="s">
        <v>20</v>
      </c>
      <c r="L4283" s="55"/>
      <c r="M4283" s="201" t="s">
        <v>20</v>
      </c>
      <c r="N4283" s="202" t="s">
        <v>44</v>
      </c>
      <c r="O4283" s="36"/>
      <c r="P4283" s="203">
        <f>O4283*H4283</f>
        <v>0</v>
      </c>
      <c r="Q4283" s="203">
        <v>0</v>
      </c>
      <c r="R4283" s="203">
        <f>Q4283*H4283</f>
        <v>0</v>
      </c>
      <c r="S4283" s="203">
        <v>0</v>
      </c>
      <c r="T4283" s="204">
        <f>S4283*H4283</f>
        <v>0</v>
      </c>
      <c r="AR4283" s="18" t="s">
        <v>372</v>
      </c>
      <c r="AT4283" s="18" t="s">
        <v>240</v>
      </c>
      <c r="AU4283" s="18" t="s">
        <v>261</v>
      </c>
      <c r="AY4283" s="18" t="s">
        <v>238</v>
      </c>
      <c r="BE4283" s="205">
        <f>IF(N4283="základní",J4283,0)</f>
        <v>0</v>
      </c>
      <c r="BF4283" s="205">
        <f>IF(N4283="snížená",J4283,0)</f>
        <v>0</v>
      </c>
      <c r="BG4283" s="205">
        <f>IF(N4283="zákl. přenesená",J4283,0)</f>
        <v>0</v>
      </c>
      <c r="BH4283" s="205">
        <f>IF(N4283="sníž. přenesená",J4283,0)</f>
        <v>0</v>
      </c>
      <c r="BI4283" s="205">
        <f>IF(N4283="nulová",J4283,0)</f>
        <v>0</v>
      </c>
      <c r="BJ4283" s="18" t="s">
        <v>22</v>
      </c>
      <c r="BK4283" s="205">
        <f>ROUND(I4283*H4283,2)</f>
        <v>0</v>
      </c>
      <c r="BL4283" s="18" t="s">
        <v>372</v>
      </c>
      <c r="BM4283" s="18" t="s">
        <v>3916</v>
      </c>
    </row>
    <row r="4284" spans="2:65" s="12" customFormat="1" ht="27">
      <c r="B4284" s="206"/>
      <c r="C4284" s="207"/>
      <c r="D4284" s="208" t="s">
        <v>247</v>
      </c>
      <c r="E4284" s="209" t="s">
        <v>20</v>
      </c>
      <c r="F4284" s="210" t="s">
        <v>3907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2" customFormat="1" ht="13.5">
      <c r="B4285" s="206"/>
      <c r="C4285" s="207"/>
      <c r="D4285" s="208" t="s">
        <v>247</v>
      </c>
      <c r="E4285" s="209" t="s">
        <v>20</v>
      </c>
      <c r="F4285" s="210" t="s">
        <v>249</v>
      </c>
      <c r="G4285" s="207"/>
      <c r="H4285" s="211" t="s">
        <v>20</v>
      </c>
      <c r="I4285" s="212"/>
      <c r="J4285" s="207"/>
      <c r="K4285" s="207"/>
      <c r="L4285" s="213"/>
      <c r="M4285" s="214"/>
      <c r="N4285" s="215"/>
      <c r="O4285" s="215"/>
      <c r="P4285" s="215"/>
      <c r="Q4285" s="215"/>
      <c r="R4285" s="215"/>
      <c r="S4285" s="215"/>
      <c r="T4285" s="216"/>
      <c r="AT4285" s="217" t="s">
        <v>247</v>
      </c>
      <c r="AU4285" s="217" t="s">
        <v>261</v>
      </c>
      <c r="AV4285" s="12" t="s">
        <v>22</v>
      </c>
      <c r="AW4285" s="12" t="s">
        <v>37</v>
      </c>
      <c r="AX4285" s="12" t="s">
        <v>73</v>
      </c>
      <c r="AY4285" s="217" t="s">
        <v>238</v>
      </c>
    </row>
    <row r="4286" spans="2:65" s="12" customFormat="1" ht="13.5">
      <c r="B4286" s="206"/>
      <c r="C4286" s="207"/>
      <c r="D4286" s="208" t="s">
        <v>247</v>
      </c>
      <c r="E4286" s="209" t="s">
        <v>20</v>
      </c>
      <c r="F4286" s="210" t="s">
        <v>3908</v>
      </c>
      <c r="G4286" s="207"/>
      <c r="H4286" s="211" t="s">
        <v>20</v>
      </c>
      <c r="I4286" s="212"/>
      <c r="J4286" s="207"/>
      <c r="K4286" s="207"/>
      <c r="L4286" s="213"/>
      <c r="M4286" s="214"/>
      <c r="N4286" s="215"/>
      <c r="O4286" s="215"/>
      <c r="P4286" s="215"/>
      <c r="Q4286" s="215"/>
      <c r="R4286" s="215"/>
      <c r="S4286" s="215"/>
      <c r="T4286" s="216"/>
      <c r="AT4286" s="217" t="s">
        <v>247</v>
      </c>
      <c r="AU4286" s="217" t="s">
        <v>261</v>
      </c>
      <c r="AV4286" s="12" t="s">
        <v>22</v>
      </c>
      <c r="AW4286" s="12" t="s">
        <v>37</v>
      </c>
      <c r="AX4286" s="12" t="s">
        <v>73</v>
      </c>
      <c r="AY4286" s="217" t="s">
        <v>238</v>
      </c>
    </row>
    <row r="4287" spans="2:65" s="13" customFormat="1" ht="13.5">
      <c r="B4287" s="218"/>
      <c r="C4287" s="219"/>
      <c r="D4287" s="220" t="s">
        <v>247</v>
      </c>
      <c r="E4287" s="221" t="s">
        <v>20</v>
      </c>
      <c r="F4287" s="222" t="s">
        <v>273</v>
      </c>
      <c r="G4287" s="219"/>
      <c r="H4287" s="223">
        <v>5</v>
      </c>
      <c r="I4287" s="224"/>
      <c r="J4287" s="219"/>
      <c r="K4287" s="219"/>
      <c r="L4287" s="225"/>
      <c r="M4287" s="226"/>
      <c r="N4287" s="227"/>
      <c r="O4287" s="227"/>
      <c r="P4287" s="227"/>
      <c r="Q4287" s="227"/>
      <c r="R4287" s="227"/>
      <c r="S4287" s="227"/>
      <c r="T4287" s="228"/>
      <c r="AT4287" s="229" t="s">
        <v>247</v>
      </c>
      <c r="AU4287" s="229" t="s">
        <v>261</v>
      </c>
      <c r="AV4287" s="13" t="s">
        <v>81</v>
      </c>
      <c r="AW4287" s="13" t="s">
        <v>37</v>
      </c>
      <c r="AX4287" s="13" t="s">
        <v>22</v>
      </c>
      <c r="AY4287" s="229" t="s">
        <v>238</v>
      </c>
    </row>
    <row r="4288" spans="2:65" s="1" customFormat="1" ht="31.5" customHeight="1">
      <c r="B4288" s="35"/>
      <c r="C4288" s="194" t="s">
        <v>3917</v>
      </c>
      <c r="D4288" s="194" t="s">
        <v>240</v>
      </c>
      <c r="E4288" s="195" t="s">
        <v>3918</v>
      </c>
      <c r="F4288" s="196" t="s">
        <v>3919</v>
      </c>
      <c r="G4288" s="197" t="s">
        <v>517</v>
      </c>
      <c r="H4288" s="198">
        <v>11.8</v>
      </c>
      <c r="I4288" s="199"/>
      <c r="J4288" s="200">
        <f>ROUND(I4288*H4288,2)</f>
        <v>0</v>
      </c>
      <c r="K4288" s="196" t="s">
        <v>20</v>
      </c>
      <c r="L4288" s="55"/>
      <c r="M4288" s="201" t="s">
        <v>20</v>
      </c>
      <c r="N4288" s="202" t="s">
        <v>44</v>
      </c>
      <c r="O4288" s="36"/>
      <c r="P4288" s="203">
        <f>O4288*H4288</f>
        <v>0</v>
      </c>
      <c r="Q4288" s="203">
        <v>0</v>
      </c>
      <c r="R4288" s="203">
        <f>Q4288*H4288</f>
        <v>0</v>
      </c>
      <c r="S4288" s="203">
        <v>0</v>
      </c>
      <c r="T4288" s="204">
        <f>S4288*H4288</f>
        <v>0</v>
      </c>
      <c r="AR4288" s="18" t="s">
        <v>372</v>
      </c>
      <c r="AT4288" s="18" t="s">
        <v>240</v>
      </c>
      <c r="AU4288" s="18" t="s">
        <v>261</v>
      </c>
      <c r="AY4288" s="18" t="s">
        <v>238</v>
      </c>
      <c r="BE4288" s="205">
        <f>IF(N4288="základní",J4288,0)</f>
        <v>0</v>
      </c>
      <c r="BF4288" s="205">
        <f>IF(N4288="snížená",J4288,0)</f>
        <v>0</v>
      </c>
      <c r="BG4288" s="205">
        <f>IF(N4288="zákl. přenesená",J4288,0)</f>
        <v>0</v>
      </c>
      <c r="BH4288" s="205">
        <f>IF(N4288="sníž. přenesená",J4288,0)</f>
        <v>0</v>
      </c>
      <c r="BI4288" s="205">
        <f>IF(N4288="nulová",J4288,0)</f>
        <v>0</v>
      </c>
      <c r="BJ4288" s="18" t="s">
        <v>22</v>
      </c>
      <c r="BK4288" s="205">
        <f>ROUND(I4288*H4288,2)</f>
        <v>0</v>
      </c>
      <c r="BL4288" s="18" t="s">
        <v>372</v>
      </c>
      <c r="BM4288" s="18" t="s">
        <v>3920</v>
      </c>
    </row>
    <row r="4289" spans="2:65" s="12" customFormat="1" ht="27">
      <c r="B4289" s="206"/>
      <c r="C4289" s="207"/>
      <c r="D4289" s="208" t="s">
        <v>247</v>
      </c>
      <c r="E4289" s="209" t="s">
        <v>20</v>
      </c>
      <c r="F4289" s="210" t="s">
        <v>3907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2" customFormat="1" ht="13.5">
      <c r="B4290" s="206"/>
      <c r="C4290" s="207"/>
      <c r="D4290" s="208" t="s">
        <v>247</v>
      </c>
      <c r="E4290" s="209" t="s">
        <v>20</v>
      </c>
      <c r="F4290" s="210" t="s">
        <v>249</v>
      </c>
      <c r="G4290" s="207"/>
      <c r="H4290" s="211" t="s">
        <v>20</v>
      </c>
      <c r="I4290" s="212"/>
      <c r="J4290" s="207"/>
      <c r="K4290" s="207"/>
      <c r="L4290" s="213"/>
      <c r="M4290" s="214"/>
      <c r="N4290" s="215"/>
      <c r="O4290" s="215"/>
      <c r="P4290" s="215"/>
      <c r="Q4290" s="215"/>
      <c r="R4290" s="215"/>
      <c r="S4290" s="215"/>
      <c r="T4290" s="216"/>
      <c r="AT4290" s="217" t="s">
        <v>247</v>
      </c>
      <c r="AU4290" s="217" t="s">
        <v>261</v>
      </c>
      <c r="AV4290" s="12" t="s">
        <v>22</v>
      </c>
      <c r="AW4290" s="12" t="s">
        <v>37</v>
      </c>
      <c r="AX4290" s="12" t="s">
        <v>73</v>
      </c>
      <c r="AY4290" s="217" t="s">
        <v>238</v>
      </c>
    </row>
    <row r="4291" spans="2:65" s="12" customFormat="1" ht="13.5">
      <c r="B4291" s="206"/>
      <c r="C4291" s="207"/>
      <c r="D4291" s="208" t="s">
        <v>247</v>
      </c>
      <c r="E4291" s="209" t="s">
        <v>20</v>
      </c>
      <c r="F4291" s="210" t="s">
        <v>3553</v>
      </c>
      <c r="G4291" s="207"/>
      <c r="H4291" s="211" t="s">
        <v>20</v>
      </c>
      <c r="I4291" s="212"/>
      <c r="J4291" s="207"/>
      <c r="K4291" s="207"/>
      <c r="L4291" s="213"/>
      <c r="M4291" s="214"/>
      <c r="N4291" s="215"/>
      <c r="O4291" s="215"/>
      <c r="P4291" s="215"/>
      <c r="Q4291" s="215"/>
      <c r="R4291" s="215"/>
      <c r="S4291" s="215"/>
      <c r="T4291" s="216"/>
      <c r="AT4291" s="217" t="s">
        <v>247</v>
      </c>
      <c r="AU4291" s="217" t="s">
        <v>261</v>
      </c>
      <c r="AV4291" s="12" t="s">
        <v>22</v>
      </c>
      <c r="AW4291" s="12" t="s">
        <v>37</v>
      </c>
      <c r="AX4291" s="12" t="s">
        <v>73</v>
      </c>
      <c r="AY4291" s="217" t="s">
        <v>238</v>
      </c>
    </row>
    <row r="4292" spans="2:65" s="13" customFormat="1" ht="13.5">
      <c r="B4292" s="218"/>
      <c r="C4292" s="219"/>
      <c r="D4292" s="220" t="s">
        <v>247</v>
      </c>
      <c r="E4292" s="221" t="s">
        <v>20</v>
      </c>
      <c r="F4292" s="222" t="s">
        <v>3921</v>
      </c>
      <c r="G4292" s="219"/>
      <c r="H4292" s="223">
        <v>11.8</v>
      </c>
      <c r="I4292" s="224"/>
      <c r="J4292" s="219"/>
      <c r="K4292" s="219"/>
      <c r="L4292" s="225"/>
      <c r="M4292" s="226"/>
      <c r="N4292" s="227"/>
      <c r="O4292" s="227"/>
      <c r="P4292" s="227"/>
      <c r="Q4292" s="227"/>
      <c r="R4292" s="227"/>
      <c r="S4292" s="227"/>
      <c r="T4292" s="228"/>
      <c r="AT4292" s="229" t="s">
        <v>247</v>
      </c>
      <c r="AU4292" s="229" t="s">
        <v>261</v>
      </c>
      <c r="AV4292" s="13" t="s">
        <v>81</v>
      </c>
      <c r="AW4292" s="13" t="s">
        <v>37</v>
      </c>
      <c r="AX4292" s="13" t="s">
        <v>22</v>
      </c>
      <c r="AY4292" s="229" t="s">
        <v>238</v>
      </c>
    </row>
    <row r="4293" spans="2:65" s="1" customFormat="1" ht="31.5" customHeight="1">
      <c r="B4293" s="35"/>
      <c r="C4293" s="194" t="s">
        <v>3922</v>
      </c>
      <c r="D4293" s="194" t="s">
        <v>240</v>
      </c>
      <c r="E4293" s="195" t="s">
        <v>3923</v>
      </c>
      <c r="F4293" s="196" t="s">
        <v>3924</v>
      </c>
      <c r="G4293" s="197" t="s">
        <v>517</v>
      </c>
      <c r="H4293" s="198">
        <v>11.1</v>
      </c>
      <c r="I4293" s="199"/>
      <c r="J4293" s="200">
        <f>ROUND(I4293*H4293,2)</f>
        <v>0</v>
      </c>
      <c r="K4293" s="196" t="s">
        <v>20</v>
      </c>
      <c r="L4293" s="55"/>
      <c r="M4293" s="201" t="s">
        <v>20</v>
      </c>
      <c r="N4293" s="202" t="s">
        <v>44</v>
      </c>
      <c r="O4293" s="36"/>
      <c r="P4293" s="203">
        <f>O4293*H4293</f>
        <v>0</v>
      </c>
      <c r="Q4293" s="203">
        <v>0</v>
      </c>
      <c r="R4293" s="203">
        <f>Q4293*H4293</f>
        <v>0</v>
      </c>
      <c r="S4293" s="203">
        <v>0</v>
      </c>
      <c r="T4293" s="204">
        <f>S4293*H4293</f>
        <v>0</v>
      </c>
      <c r="AR4293" s="18" t="s">
        <v>372</v>
      </c>
      <c r="AT4293" s="18" t="s">
        <v>240</v>
      </c>
      <c r="AU4293" s="18" t="s">
        <v>261</v>
      </c>
      <c r="AY4293" s="18" t="s">
        <v>238</v>
      </c>
      <c r="BE4293" s="205">
        <f>IF(N4293="základní",J4293,0)</f>
        <v>0</v>
      </c>
      <c r="BF4293" s="205">
        <f>IF(N4293="snížená",J4293,0)</f>
        <v>0</v>
      </c>
      <c r="BG4293" s="205">
        <f>IF(N4293="zákl. přenesená",J4293,0)</f>
        <v>0</v>
      </c>
      <c r="BH4293" s="205">
        <f>IF(N4293="sníž. přenesená",J4293,0)</f>
        <v>0</v>
      </c>
      <c r="BI4293" s="205">
        <f>IF(N4293="nulová",J4293,0)</f>
        <v>0</v>
      </c>
      <c r="BJ4293" s="18" t="s">
        <v>22</v>
      </c>
      <c r="BK4293" s="205">
        <f>ROUND(I4293*H4293,2)</f>
        <v>0</v>
      </c>
      <c r="BL4293" s="18" t="s">
        <v>372</v>
      </c>
      <c r="BM4293" s="18" t="s">
        <v>3925</v>
      </c>
    </row>
    <row r="4294" spans="2:65" s="12" customFormat="1" ht="27">
      <c r="B4294" s="206"/>
      <c r="C4294" s="207"/>
      <c r="D4294" s="208" t="s">
        <v>247</v>
      </c>
      <c r="E4294" s="209" t="s">
        <v>20</v>
      </c>
      <c r="F4294" s="210" t="s">
        <v>3907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2" customFormat="1" ht="13.5">
      <c r="B4295" s="206"/>
      <c r="C4295" s="207"/>
      <c r="D4295" s="208" t="s">
        <v>247</v>
      </c>
      <c r="E4295" s="209" t="s">
        <v>20</v>
      </c>
      <c r="F4295" s="210" t="s">
        <v>249</v>
      </c>
      <c r="G4295" s="207"/>
      <c r="H4295" s="211" t="s">
        <v>20</v>
      </c>
      <c r="I4295" s="212"/>
      <c r="J4295" s="207"/>
      <c r="K4295" s="207"/>
      <c r="L4295" s="213"/>
      <c r="M4295" s="214"/>
      <c r="N4295" s="215"/>
      <c r="O4295" s="215"/>
      <c r="P4295" s="215"/>
      <c r="Q4295" s="215"/>
      <c r="R4295" s="215"/>
      <c r="S4295" s="215"/>
      <c r="T4295" s="216"/>
      <c r="AT4295" s="217" t="s">
        <v>247</v>
      </c>
      <c r="AU4295" s="217" t="s">
        <v>261</v>
      </c>
      <c r="AV4295" s="12" t="s">
        <v>22</v>
      </c>
      <c r="AW4295" s="12" t="s">
        <v>37</v>
      </c>
      <c r="AX4295" s="12" t="s">
        <v>73</v>
      </c>
      <c r="AY4295" s="217" t="s">
        <v>238</v>
      </c>
    </row>
    <row r="4296" spans="2:65" s="12" customFormat="1" ht="13.5">
      <c r="B4296" s="206"/>
      <c r="C4296" s="207"/>
      <c r="D4296" s="208" t="s">
        <v>247</v>
      </c>
      <c r="E4296" s="209" t="s">
        <v>20</v>
      </c>
      <c r="F4296" s="210" t="s">
        <v>3553</v>
      </c>
      <c r="G4296" s="207"/>
      <c r="H4296" s="211" t="s">
        <v>20</v>
      </c>
      <c r="I4296" s="212"/>
      <c r="J4296" s="207"/>
      <c r="K4296" s="207"/>
      <c r="L4296" s="213"/>
      <c r="M4296" s="214"/>
      <c r="N4296" s="215"/>
      <c r="O4296" s="215"/>
      <c r="P4296" s="215"/>
      <c r="Q4296" s="215"/>
      <c r="R4296" s="215"/>
      <c r="S4296" s="215"/>
      <c r="T4296" s="216"/>
      <c r="AT4296" s="217" t="s">
        <v>247</v>
      </c>
      <c r="AU4296" s="217" t="s">
        <v>261</v>
      </c>
      <c r="AV4296" s="12" t="s">
        <v>22</v>
      </c>
      <c r="AW4296" s="12" t="s">
        <v>37</v>
      </c>
      <c r="AX4296" s="12" t="s">
        <v>73</v>
      </c>
      <c r="AY4296" s="217" t="s">
        <v>238</v>
      </c>
    </row>
    <row r="4297" spans="2:65" s="13" customFormat="1" ht="13.5">
      <c r="B4297" s="218"/>
      <c r="C4297" s="219"/>
      <c r="D4297" s="220" t="s">
        <v>247</v>
      </c>
      <c r="E4297" s="221" t="s">
        <v>20</v>
      </c>
      <c r="F4297" s="222" t="s">
        <v>3926</v>
      </c>
      <c r="G4297" s="219"/>
      <c r="H4297" s="223">
        <v>11.1</v>
      </c>
      <c r="I4297" s="224"/>
      <c r="J4297" s="219"/>
      <c r="K4297" s="219"/>
      <c r="L4297" s="225"/>
      <c r="M4297" s="226"/>
      <c r="N4297" s="227"/>
      <c r="O4297" s="227"/>
      <c r="P4297" s="227"/>
      <c r="Q4297" s="227"/>
      <c r="R4297" s="227"/>
      <c r="S4297" s="227"/>
      <c r="T4297" s="228"/>
      <c r="AT4297" s="229" t="s">
        <v>247</v>
      </c>
      <c r="AU4297" s="229" t="s">
        <v>261</v>
      </c>
      <c r="AV4297" s="13" t="s">
        <v>81</v>
      </c>
      <c r="AW4297" s="13" t="s">
        <v>37</v>
      </c>
      <c r="AX4297" s="13" t="s">
        <v>22</v>
      </c>
      <c r="AY4297" s="229" t="s">
        <v>238</v>
      </c>
    </row>
    <row r="4298" spans="2:65" s="1" customFormat="1" ht="22.5" customHeight="1">
      <c r="B4298" s="35"/>
      <c r="C4298" s="194" t="s">
        <v>3927</v>
      </c>
      <c r="D4298" s="194" t="s">
        <v>240</v>
      </c>
      <c r="E4298" s="195" t="s">
        <v>3928</v>
      </c>
      <c r="F4298" s="196" t="s">
        <v>3929</v>
      </c>
      <c r="G4298" s="197" t="s">
        <v>517</v>
      </c>
      <c r="H4298" s="198">
        <v>18</v>
      </c>
      <c r="I4298" s="199"/>
      <c r="J4298" s="200">
        <f>ROUND(I4298*H4298,2)</f>
        <v>0</v>
      </c>
      <c r="K4298" s="196" t="s">
        <v>20</v>
      </c>
      <c r="L4298" s="55"/>
      <c r="M4298" s="201" t="s">
        <v>20</v>
      </c>
      <c r="N4298" s="202" t="s">
        <v>44</v>
      </c>
      <c r="O4298" s="36"/>
      <c r="P4298" s="203">
        <f>O4298*H4298</f>
        <v>0</v>
      </c>
      <c r="Q4298" s="203">
        <v>0</v>
      </c>
      <c r="R4298" s="203">
        <f>Q4298*H4298</f>
        <v>0</v>
      </c>
      <c r="S4298" s="203">
        <v>0</v>
      </c>
      <c r="T4298" s="204">
        <f>S4298*H4298</f>
        <v>0</v>
      </c>
      <c r="AR4298" s="18" t="s">
        <v>372</v>
      </c>
      <c r="AT4298" s="18" t="s">
        <v>240</v>
      </c>
      <c r="AU4298" s="18" t="s">
        <v>261</v>
      </c>
      <c r="AY4298" s="18" t="s">
        <v>238</v>
      </c>
      <c r="BE4298" s="205">
        <f>IF(N4298="základní",J4298,0)</f>
        <v>0</v>
      </c>
      <c r="BF4298" s="205">
        <f>IF(N4298="snížená",J4298,0)</f>
        <v>0</v>
      </c>
      <c r="BG4298" s="205">
        <f>IF(N4298="zákl. přenesená",J4298,0)</f>
        <v>0</v>
      </c>
      <c r="BH4298" s="205">
        <f>IF(N4298="sníž. přenesená",J4298,0)</f>
        <v>0</v>
      </c>
      <c r="BI4298" s="205">
        <f>IF(N4298="nulová",J4298,0)</f>
        <v>0</v>
      </c>
      <c r="BJ4298" s="18" t="s">
        <v>22</v>
      </c>
      <c r="BK4298" s="205">
        <f>ROUND(I4298*H4298,2)</f>
        <v>0</v>
      </c>
      <c r="BL4298" s="18" t="s">
        <v>372</v>
      </c>
      <c r="BM4298" s="18" t="s">
        <v>3930</v>
      </c>
    </row>
    <row r="4299" spans="2:65" s="12" customFormat="1" ht="27">
      <c r="B4299" s="206"/>
      <c r="C4299" s="207"/>
      <c r="D4299" s="208" t="s">
        <v>247</v>
      </c>
      <c r="E4299" s="209" t="s">
        <v>20</v>
      </c>
      <c r="F4299" s="210" t="s">
        <v>3907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2" customFormat="1" ht="13.5">
      <c r="B4300" s="206"/>
      <c r="C4300" s="207"/>
      <c r="D4300" s="208" t="s">
        <v>247</v>
      </c>
      <c r="E4300" s="209" t="s">
        <v>20</v>
      </c>
      <c r="F4300" s="210" t="s">
        <v>249</v>
      </c>
      <c r="G4300" s="207"/>
      <c r="H4300" s="211" t="s">
        <v>20</v>
      </c>
      <c r="I4300" s="212"/>
      <c r="J4300" s="207"/>
      <c r="K4300" s="207"/>
      <c r="L4300" s="213"/>
      <c r="M4300" s="214"/>
      <c r="N4300" s="215"/>
      <c r="O4300" s="215"/>
      <c r="P4300" s="215"/>
      <c r="Q4300" s="215"/>
      <c r="R4300" s="215"/>
      <c r="S4300" s="215"/>
      <c r="T4300" s="216"/>
      <c r="AT4300" s="217" t="s">
        <v>247</v>
      </c>
      <c r="AU4300" s="217" t="s">
        <v>261</v>
      </c>
      <c r="AV4300" s="12" t="s">
        <v>22</v>
      </c>
      <c r="AW4300" s="12" t="s">
        <v>37</v>
      </c>
      <c r="AX4300" s="12" t="s">
        <v>73</v>
      </c>
      <c r="AY4300" s="217" t="s">
        <v>238</v>
      </c>
    </row>
    <row r="4301" spans="2:65" s="12" customFormat="1" ht="13.5">
      <c r="B4301" s="206"/>
      <c r="C4301" s="207"/>
      <c r="D4301" s="208" t="s">
        <v>247</v>
      </c>
      <c r="E4301" s="209" t="s">
        <v>20</v>
      </c>
      <c r="F4301" s="210" t="s">
        <v>3553</v>
      </c>
      <c r="G4301" s="207"/>
      <c r="H4301" s="211" t="s">
        <v>20</v>
      </c>
      <c r="I4301" s="212"/>
      <c r="J4301" s="207"/>
      <c r="K4301" s="207"/>
      <c r="L4301" s="213"/>
      <c r="M4301" s="214"/>
      <c r="N4301" s="215"/>
      <c r="O4301" s="215"/>
      <c r="P4301" s="215"/>
      <c r="Q4301" s="215"/>
      <c r="R4301" s="215"/>
      <c r="S4301" s="215"/>
      <c r="T4301" s="216"/>
      <c r="AT4301" s="217" t="s">
        <v>247</v>
      </c>
      <c r="AU4301" s="217" t="s">
        <v>261</v>
      </c>
      <c r="AV4301" s="12" t="s">
        <v>22</v>
      </c>
      <c r="AW4301" s="12" t="s">
        <v>37</v>
      </c>
      <c r="AX4301" s="12" t="s">
        <v>73</v>
      </c>
      <c r="AY4301" s="217" t="s">
        <v>238</v>
      </c>
    </row>
    <row r="4302" spans="2:65" s="13" customFormat="1" ht="13.5">
      <c r="B4302" s="218"/>
      <c r="C4302" s="219"/>
      <c r="D4302" s="220" t="s">
        <v>247</v>
      </c>
      <c r="E4302" s="221" t="s">
        <v>20</v>
      </c>
      <c r="F4302" s="222" t="s">
        <v>3931</v>
      </c>
      <c r="G4302" s="219"/>
      <c r="H4302" s="223">
        <v>18</v>
      </c>
      <c r="I4302" s="224"/>
      <c r="J4302" s="219"/>
      <c r="K4302" s="219"/>
      <c r="L4302" s="225"/>
      <c r="M4302" s="226"/>
      <c r="N4302" s="227"/>
      <c r="O4302" s="227"/>
      <c r="P4302" s="227"/>
      <c r="Q4302" s="227"/>
      <c r="R4302" s="227"/>
      <c r="S4302" s="227"/>
      <c r="T4302" s="228"/>
      <c r="AT4302" s="229" t="s">
        <v>247</v>
      </c>
      <c r="AU4302" s="229" t="s">
        <v>261</v>
      </c>
      <c r="AV4302" s="13" t="s">
        <v>81</v>
      </c>
      <c r="AW4302" s="13" t="s">
        <v>37</v>
      </c>
      <c r="AX4302" s="13" t="s">
        <v>22</v>
      </c>
      <c r="AY4302" s="229" t="s">
        <v>238</v>
      </c>
    </row>
    <row r="4303" spans="2:65" s="1" customFormat="1" ht="22.5" customHeight="1">
      <c r="B4303" s="35"/>
      <c r="C4303" s="194" t="s">
        <v>3932</v>
      </c>
      <c r="D4303" s="194" t="s">
        <v>240</v>
      </c>
      <c r="E4303" s="195" t="s">
        <v>3933</v>
      </c>
      <c r="F4303" s="196" t="s">
        <v>3934</v>
      </c>
      <c r="G4303" s="197" t="s">
        <v>651</v>
      </c>
      <c r="H4303" s="198">
        <v>1</v>
      </c>
      <c r="I4303" s="199"/>
      <c r="J4303" s="200">
        <f>ROUND(I4303*H4303,2)</f>
        <v>0</v>
      </c>
      <c r="K4303" s="196" t="s">
        <v>20</v>
      </c>
      <c r="L4303" s="55"/>
      <c r="M4303" s="201" t="s">
        <v>20</v>
      </c>
      <c r="N4303" s="202" t="s">
        <v>44</v>
      </c>
      <c r="O4303" s="36"/>
      <c r="P4303" s="203">
        <f>O4303*H4303</f>
        <v>0</v>
      </c>
      <c r="Q4303" s="203">
        <v>0</v>
      </c>
      <c r="R4303" s="203">
        <f>Q4303*H4303</f>
        <v>0</v>
      </c>
      <c r="S4303" s="203">
        <v>0</v>
      </c>
      <c r="T4303" s="204">
        <f>S4303*H4303</f>
        <v>0</v>
      </c>
      <c r="AR4303" s="18" t="s">
        <v>372</v>
      </c>
      <c r="AT4303" s="18" t="s">
        <v>240</v>
      </c>
      <c r="AU4303" s="18" t="s">
        <v>261</v>
      </c>
      <c r="AY4303" s="18" t="s">
        <v>238</v>
      </c>
      <c r="BE4303" s="205">
        <f>IF(N4303="základní",J4303,0)</f>
        <v>0</v>
      </c>
      <c r="BF4303" s="205">
        <f>IF(N4303="snížená",J4303,0)</f>
        <v>0</v>
      </c>
      <c r="BG4303" s="205">
        <f>IF(N4303="zákl. přenesená",J4303,0)</f>
        <v>0</v>
      </c>
      <c r="BH4303" s="205">
        <f>IF(N4303="sníž. přenesená",J4303,0)</f>
        <v>0</v>
      </c>
      <c r="BI4303" s="205">
        <f>IF(N4303="nulová",J4303,0)</f>
        <v>0</v>
      </c>
      <c r="BJ4303" s="18" t="s">
        <v>22</v>
      </c>
      <c r="BK4303" s="205">
        <f>ROUND(I4303*H4303,2)</f>
        <v>0</v>
      </c>
      <c r="BL4303" s="18" t="s">
        <v>372</v>
      </c>
      <c r="BM4303" s="18" t="s">
        <v>3935</v>
      </c>
    </row>
    <row r="4304" spans="2:65" s="12" customFormat="1" ht="27">
      <c r="B4304" s="206"/>
      <c r="C4304" s="207"/>
      <c r="D4304" s="208" t="s">
        <v>247</v>
      </c>
      <c r="E4304" s="209" t="s">
        <v>20</v>
      </c>
      <c r="F4304" s="210" t="s">
        <v>3907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2" customFormat="1" ht="13.5">
      <c r="B4305" s="206"/>
      <c r="C4305" s="207"/>
      <c r="D4305" s="208" t="s">
        <v>247</v>
      </c>
      <c r="E4305" s="209" t="s">
        <v>20</v>
      </c>
      <c r="F4305" s="210" t="s">
        <v>249</v>
      </c>
      <c r="G4305" s="207"/>
      <c r="H4305" s="211" t="s">
        <v>20</v>
      </c>
      <c r="I4305" s="212"/>
      <c r="J4305" s="207"/>
      <c r="K4305" s="207"/>
      <c r="L4305" s="213"/>
      <c r="M4305" s="214"/>
      <c r="N4305" s="215"/>
      <c r="O4305" s="215"/>
      <c r="P4305" s="215"/>
      <c r="Q4305" s="215"/>
      <c r="R4305" s="215"/>
      <c r="S4305" s="215"/>
      <c r="T4305" s="216"/>
      <c r="AT4305" s="217" t="s">
        <v>247</v>
      </c>
      <c r="AU4305" s="217" t="s">
        <v>261</v>
      </c>
      <c r="AV4305" s="12" t="s">
        <v>22</v>
      </c>
      <c r="AW4305" s="12" t="s">
        <v>37</v>
      </c>
      <c r="AX4305" s="12" t="s">
        <v>73</v>
      </c>
      <c r="AY4305" s="217" t="s">
        <v>238</v>
      </c>
    </row>
    <row r="4306" spans="2:65" s="12" customFormat="1" ht="13.5">
      <c r="B4306" s="206"/>
      <c r="C4306" s="207"/>
      <c r="D4306" s="208" t="s">
        <v>247</v>
      </c>
      <c r="E4306" s="209" t="s">
        <v>20</v>
      </c>
      <c r="F4306" s="210" t="s">
        <v>3772</v>
      </c>
      <c r="G4306" s="207"/>
      <c r="H4306" s="211" t="s">
        <v>20</v>
      </c>
      <c r="I4306" s="212"/>
      <c r="J4306" s="207"/>
      <c r="K4306" s="207"/>
      <c r="L4306" s="213"/>
      <c r="M4306" s="214"/>
      <c r="N4306" s="215"/>
      <c r="O4306" s="215"/>
      <c r="P4306" s="215"/>
      <c r="Q4306" s="215"/>
      <c r="R4306" s="215"/>
      <c r="S4306" s="215"/>
      <c r="T4306" s="216"/>
      <c r="AT4306" s="217" t="s">
        <v>247</v>
      </c>
      <c r="AU4306" s="217" t="s">
        <v>261</v>
      </c>
      <c r="AV4306" s="12" t="s">
        <v>22</v>
      </c>
      <c r="AW4306" s="12" t="s">
        <v>37</v>
      </c>
      <c r="AX4306" s="12" t="s">
        <v>73</v>
      </c>
      <c r="AY4306" s="217" t="s">
        <v>238</v>
      </c>
    </row>
    <row r="4307" spans="2:65" s="13" customFormat="1" ht="13.5">
      <c r="B4307" s="218"/>
      <c r="C4307" s="219"/>
      <c r="D4307" s="220" t="s">
        <v>247</v>
      </c>
      <c r="E4307" s="221" t="s">
        <v>20</v>
      </c>
      <c r="F4307" s="222" t="s">
        <v>22</v>
      </c>
      <c r="G4307" s="219"/>
      <c r="H4307" s="223">
        <v>1</v>
      </c>
      <c r="I4307" s="224"/>
      <c r="J4307" s="219"/>
      <c r="K4307" s="219"/>
      <c r="L4307" s="225"/>
      <c r="M4307" s="226"/>
      <c r="N4307" s="227"/>
      <c r="O4307" s="227"/>
      <c r="P4307" s="227"/>
      <c r="Q4307" s="227"/>
      <c r="R4307" s="227"/>
      <c r="S4307" s="227"/>
      <c r="T4307" s="228"/>
      <c r="AT4307" s="229" t="s">
        <v>247</v>
      </c>
      <c r="AU4307" s="229" t="s">
        <v>261</v>
      </c>
      <c r="AV4307" s="13" t="s">
        <v>81</v>
      </c>
      <c r="AW4307" s="13" t="s">
        <v>37</v>
      </c>
      <c r="AX4307" s="13" t="s">
        <v>22</v>
      </c>
      <c r="AY4307" s="229" t="s">
        <v>238</v>
      </c>
    </row>
    <row r="4308" spans="2:65" s="1" customFormat="1" ht="22.5" customHeight="1">
      <c r="B4308" s="35"/>
      <c r="C4308" s="194" t="s">
        <v>3936</v>
      </c>
      <c r="D4308" s="194" t="s">
        <v>240</v>
      </c>
      <c r="E4308" s="195" t="s">
        <v>3937</v>
      </c>
      <c r="F4308" s="196" t="s">
        <v>3938</v>
      </c>
      <c r="G4308" s="197" t="s">
        <v>651</v>
      </c>
      <c r="H4308" s="198">
        <v>5</v>
      </c>
      <c r="I4308" s="199"/>
      <c r="J4308" s="200">
        <f>ROUND(I4308*H4308,2)</f>
        <v>0</v>
      </c>
      <c r="K4308" s="196" t="s">
        <v>20</v>
      </c>
      <c r="L4308" s="55"/>
      <c r="M4308" s="201" t="s">
        <v>20</v>
      </c>
      <c r="N4308" s="202" t="s">
        <v>44</v>
      </c>
      <c r="O4308" s="36"/>
      <c r="P4308" s="203">
        <f>O4308*H4308</f>
        <v>0</v>
      </c>
      <c r="Q4308" s="203">
        <v>0</v>
      </c>
      <c r="R4308" s="203">
        <f>Q4308*H4308</f>
        <v>0</v>
      </c>
      <c r="S4308" s="203">
        <v>0</v>
      </c>
      <c r="T4308" s="204">
        <f>S4308*H4308</f>
        <v>0</v>
      </c>
      <c r="AR4308" s="18" t="s">
        <v>372</v>
      </c>
      <c r="AT4308" s="18" t="s">
        <v>240</v>
      </c>
      <c r="AU4308" s="18" t="s">
        <v>261</v>
      </c>
      <c r="AY4308" s="18" t="s">
        <v>238</v>
      </c>
      <c r="BE4308" s="205">
        <f>IF(N4308="základní",J4308,0)</f>
        <v>0</v>
      </c>
      <c r="BF4308" s="205">
        <f>IF(N4308="snížená",J4308,0)</f>
        <v>0</v>
      </c>
      <c r="BG4308" s="205">
        <f>IF(N4308="zákl. přenesená",J4308,0)</f>
        <v>0</v>
      </c>
      <c r="BH4308" s="205">
        <f>IF(N4308="sníž. přenesená",J4308,0)</f>
        <v>0</v>
      </c>
      <c r="BI4308" s="205">
        <f>IF(N4308="nulová",J4308,0)</f>
        <v>0</v>
      </c>
      <c r="BJ4308" s="18" t="s">
        <v>22</v>
      </c>
      <c r="BK4308" s="205">
        <f>ROUND(I4308*H4308,2)</f>
        <v>0</v>
      </c>
      <c r="BL4308" s="18" t="s">
        <v>372</v>
      </c>
      <c r="BM4308" s="18" t="s">
        <v>3939</v>
      </c>
    </row>
    <row r="4309" spans="2:65" s="12" customFormat="1" ht="27">
      <c r="B4309" s="206"/>
      <c r="C4309" s="207"/>
      <c r="D4309" s="208" t="s">
        <v>247</v>
      </c>
      <c r="E4309" s="209" t="s">
        <v>20</v>
      </c>
      <c r="F4309" s="210" t="s">
        <v>3907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2" customFormat="1" ht="13.5">
      <c r="B4310" s="206"/>
      <c r="C4310" s="207"/>
      <c r="D4310" s="208" t="s">
        <v>247</v>
      </c>
      <c r="E4310" s="209" t="s">
        <v>20</v>
      </c>
      <c r="F4310" s="210" t="s">
        <v>249</v>
      </c>
      <c r="G4310" s="207"/>
      <c r="H4310" s="211" t="s">
        <v>20</v>
      </c>
      <c r="I4310" s="212"/>
      <c r="J4310" s="207"/>
      <c r="K4310" s="207"/>
      <c r="L4310" s="213"/>
      <c r="M4310" s="214"/>
      <c r="N4310" s="215"/>
      <c r="O4310" s="215"/>
      <c r="P4310" s="215"/>
      <c r="Q4310" s="215"/>
      <c r="R4310" s="215"/>
      <c r="S4310" s="215"/>
      <c r="T4310" s="216"/>
      <c r="AT4310" s="217" t="s">
        <v>247</v>
      </c>
      <c r="AU4310" s="217" t="s">
        <v>261</v>
      </c>
      <c r="AV4310" s="12" t="s">
        <v>22</v>
      </c>
      <c r="AW4310" s="12" t="s">
        <v>37</v>
      </c>
      <c r="AX4310" s="12" t="s">
        <v>73</v>
      </c>
      <c r="AY4310" s="217" t="s">
        <v>238</v>
      </c>
    </row>
    <row r="4311" spans="2:65" s="12" customFormat="1" ht="13.5">
      <c r="B4311" s="206"/>
      <c r="C4311" s="207"/>
      <c r="D4311" s="208" t="s">
        <v>247</v>
      </c>
      <c r="E4311" s="209" t="s">
        <v>20</v>
      </c>
      <c r="F4311" s="210" t="s">
        <v>3553</v>
      </c>
      <c r="G4311" s="207"/>
      <c r="H4311" s="211" t="s">
        <v>20</v>
      </c>
      <c r="I4311" s="212"/>
      <c r="J4311" s="207"/>
      <c r="K4311" s="207"/>
      <c r="L4311" s="213"/>
      <c r="M4311" s="214"/>
      <c r="N4311" s="215"/>
      <c r="O4311" s="215"/>
      <c r="P4311" s="215"/>
      <c r="Q4311" s="215"/>
      <c r="R4311" s="215"/>
      <c r="S4311" s="215"/>
      <c r="T4311" s="216"/>
      <c r="AT4311" s="217" t="s">
        <v>247</v>
      </c>
      <c r="AU4311" s="217" t="s">
        <v>261</v>
      </c>
      <c r="AV4311" s="12" t="s">
        <v>22</v>
      </c>
      <c r="AW4311" s="12" t="s">
        <v>37</v>
      </c>
      <c r="AX4311" s="12" t="s">
        <v>73</v>
      </c>
      <c r="AY4311" s="217" t="s">
        <v>238</v>
      </c>
    </row>
    <row r="4312" spans="2:65" s="13" customFormat="1" ht="13.5">
      <c r="B4312" s="218"/>
      <c r="C4312" s="219"/>
      <c r="D4312" s="220" t="s">
        <v>247</v>
      </c>
      <c r="E4312" s="221" t="s">
        <v>20</v>
      </c>
      <c r="F4312" s="222" t="s">
        <v>273</v>
      </c>
      <c r="G4312" s="219"/>
      <c r="H4312" s="223">
        <v>5</v>
      </c>
      <c r="I4312" s="224"/>
      <c r="J4312" s="219"/>
      <c r="K4312" s="219"/>
      <c r="L4312" s="225"/>
      <c r="M4312" s="226"/>
      <c r="N4312" s="227"/>
      <c r="O4312" s="227"/>
      <c r="P4312" s="227"/>
      <c r="Q4312" s="227"/>
      <c r="R4312" s="227"/>
      <c r="S4312" s="227"/>
      <c r="T4312" s="228"/>
      <c r="AT4312" s="229" t="s">
        <v>247</v>
      </c>
      <c r="AU4312" s="229" t="s">
        <v>261</v>
      </c>
      <c r="AV4312" s="13" t="s">
        <v>81</v>
      </c>
      <c r="AW4312" s="13" t="s">
        <v>37</v>
      </c>
      <c r="AX4312" s="13" t="s">
        <v>73</v>
      </c>
      <c r="AY4312" s="229" t="s">
        <v>238</v>
      </c>
    </row>
    <row r="4313" spans="2:65" s="1" customFormat="1" ht="22.5" customHeight="1">
      <c r="B4313" s="35"/>
      <c r="C4313" s="194" t="s">
        <v>3940</v>
      </c>
      <c r="D4313" s="194" t="s">
        <v>240</v>
      </c>
      <c r="E4313" s="195" t="s">
        <v>3941</v>
      </c>
      <c r="F4313" s="196" t="s">
        <v>3942</v>
      </c>
      <c r="G4313" s="197" t="s">
        <v>651</v>
      </c>
      <c r="H4313" s="198">
        <v>1</v>
      </c>
      <c r="I4313" s="199"/>
      <c r="J4313" s="200">
        <f>ROUND(I4313*H4313,2)</f>
        <v>0</v>
      </c>
      <c r="K4313" s="196" t="s">
        <v>20</v>
      </c>
      <c r="L4313" s="55"/>
      <c r="M4313" s="201" t="s">
        <v>20</v>
      </c>
      <c r="N4313" s="202" t="s">
        <v>44</v>
      </c>
      <c r="O4313" s="36"/>
      <c r="P4313" s="203">
        <f>O4313*H4313</f>
        <v>0</v>
      </c>
      <c r="Q4313" s="203">
        <v>0</v>
      </c>
      <c r="R4313" s="203">
        <f>Q4313*H4313</f>
        <v>0</v>
      </c>
      <c r="S4313" s="203">
        <v>0</v>
      </c>
      <c r="T4313" s="204">
        <f>S4313*H4313</f>
        <v>0</v>
      </c>
      <c r="AR4313" s="18" t="s">
        <v>372</v>
      </c>
      <c r="AT4313" s="18" t="s">
        <v>240</v>
      </c>
      <c r="AU4313" s="18" t="s">
        <v>261</v>
      </c>
      <c r="AY4313" s="18" t="s">
        <v>238</v>
      </c>
      <c r="BE4313" s="205">
        <f>IF(N4313="základní",J4313,0)</f>
        <v>0</v>
      </c>
      <c r="BF4313" s="205">
        <f>IF(N4313="snížená",J4313,0)</f>
        <v>0</v>
      </c>
      <c r="BG4313" s="205">
        <f>IF(N4313="zákl. přenesená",J4313,0)</f>
        <v>0</v>
      </c>
      <c r="BH4313" s="205">
        <f>IF(N4313="sníž. přenesená",J4313,0)</f>
        <v>0</v>
      </c>
      <c r="BI4313" s="205">
        <f>IF(N4313="nulová",J4313,0)</f>
        <v>0</v>
      </c>
      <c r="BJ4313" s="18" t="s">
        <v>22</v>
      </c>
      <c r="BK4313" s="205">
        <f>ROUND(I4313*H4313,2)</f>
        <v>0</v>
      </c>
      <c r="BL4313" s="18" t="s">
        <v>372</v>
      </c>
      <c r="BM4313" s="18" t="s">
        <v>3943</v>
      </c>
    </row>
    <row r="4314" spans="2:65" s="12" customFormat="1" ht="27">
      <c r="B4314" s="206"/>
      <c r="C4314" s="207"/>
      <c r="D4314" s="208" t="s">
        <v>247</v>
      </c>
      <c r="E4314" s="209" t="s">
        <v>20</v>
      </c>
      <c r="F4314" s="210" t="s">
        <v>3907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2" customFormat="1" ht="13.5">
      <c r="B4315" s="206"/>
      <c r="C4315" s="207"/>
      <c r="D4315" s="208" t="s">
        <v>247</v>
      </c>
      <c r="E4315" s="209" t="s">
        <v>20</v>
      </c>
      <c r="F4315" s="210" t="s">
        <v>249</v>
      </c>
      <c r="G4315" s="207"/>
      <c r="H4315" s="211" t="s">
        <v>20</v>
      </c>
      <c r="I4315" s="212"/>
      <c r="J4315" s="207"/>
      <c r="K4315" s="207"/>
      <c r="L4315" s="213"/>
      <c r="M4315" s="214"/>
      <c r="N4315" s="215"/>
      <c r="O4315" s="215"/>
      <c r="P4315" s="215"/>
      <c r="Q4315" s="215"/>
      <c r="R4315" s="215"/>
      <c r="S4315" s="215"/>
      <c r="T4315" s="216"/>
      <c r="AT4315" s="217" t="s">
        <v>247</v>
      </c>
      <c r="AU4315" s="217" t="s">
        <v>261</v>
      </c>
      <c r="AV4315" s="12" t="s">
        <v>22</v>
      </c>
      <c r="AW4315" s="12" t="s">
        <v>37</v>
      </c>
      <c r="AX4315" s="12" t="s">
        <v>73</v>
      </c>
      <c r="AY4315" s="217" t="s">
        <v>238</v>
      </c>
    </row>
    <row r="4316" spans="2:65" s="12" customFormat="1" ht="13.5">
      <c r="B4316" s="206"/>
      <c r="C4316" s="207"/>
      <c r="D4316" s="208" t="s">
        <v>247</v>
      </c>
      <c r="E4316" s="209" t="s">
        <v>20</v>
      </c>
      <c r="F4316" s="210" t="s">
        <v>3908</v>
      </c>
      <c r="G4316" s="207"/>
      <c r="H4316" s="211" t="s">
        <v>20</v>
      </c>
      <c r="I4316" s="212"/>
      <c r="J4316" s="207"/>
      <c r="K4316" s="207"/>
      <c r="L4316" s="213"/>
      <c r="M4316" s="214"/>
      <c r="N4316" s="215"/>
      <c r="O4316" s="215"/>
      <c r="P4316" s="215"/>
      <c r="Q4316" s="215"/>
      <c r="R4316" s="215"/>
      <c r="S4316" s="215"/>
      <c r="T4316" s="216"/>
      <c r="AT4316" s="217" t="s">
        <v>247</v>
      </c>
      <c r="AU4316" s="217" t="s">
        <v>261</v>
      </c>
      <c r="AV4316" s="12" t="s">
        <v>22</v>
      </c>
      <c r="AW4316" s="12" t="s">
        <v>37</v>
      </c>
      <c r="AX4316" s="12" t="s">
        <v>73</v>
      </c>
      <c r="AY4316" s="217" t="s">
        <v>238</v>
      </c>
    </row>
    <row r="4317" spans="2:65" s="13" customFormat="1" ht="13.5">
      <c r="B4317" s="218"/>
      <c r="C4317" s="219"/>
      <c r="D4317" s="220" t="s">
        <v>247</v>
      </c>
      <c r="E4317" s="221" t="s">
        <v>20</v>
      </c>
      <c r="F4317" s="222" t="s">
        <v>22</v>
      </c>
      <c r="G4317" s="219"/>
      <c r="H4317" s="223">
        <v>1</v>
      </c>
      <c r="I4317" s="224"/>
      <c r="J4317" s="219"/>
      <c r="K4317" s="219"/>
      <c r="L4317" s="225"/>
      <c r="M4317" s="226"/>
      <c r="N4317" s="227"/>
      <c r="O4317" s="227"/>
      <c r="P4317" s="227"/>
      <c r="Q4317" s="227"/>
      <c r="R4317" s="227"/>
      <c r="S4317" s="227"/>
      <c r="T4317" s="228"/>
      <c r="AT4317" s="229" t="s">
        <v>247</v>
      </c>
      <c r="AU4317" s="229" t="s">
        <v>261</v>
      </c>
      <c r="AV4317" s="13" t="s">
        <v>81</v>
      </c>
      <c r="AW4317" s="13" t="s">
        <v>37</v>
      </c>
      <c r="AX4317" s="13" t="s">
        <v>73</v>
      </c>
      <c r="AY4317" s="229" t="s">
        <v>238</v>
      </c>
    </row>
    <row r="4318" spans="2:65" s="1" customFormat="1" ht="22.5" customHeight="1">
      <c r="B4318" s="35"/>
      <c r="C4318" s="194" t="s">
        <v>3944</v>
      </c>
      <c r="D4318" s="194" t="s">
        <v>240</v>
      </c>
      <c r="E4318" s="195" t="s">
        <v>3945</v>
      </c>
      <c r="F4318" s="196" t="s">
        <v>3946</v>
      </c>
      <c r="G4318" s="197" t="s">
        <v>651</v>
      </c>
      <c r="H4318" s="198">
        <v>1</v>
      </c>
      <c r="I4318" s="199"/>
      <c r="J4318" s="200">
        <f>ROUND(I4318*H4318,2)</f>
        <v>0</v>
      </c>
      <c r="K4318" s="196" t="s">
        <v>20</v>
      </c>
      <c r="L4318" s="55"/>
      <c r="M4318" s="201" t="s">
        <v>20</v>
      </c>
      <c r="N4318" s="202" t="s">
        <v>44</v>
      </c>
      <c r="O4318" s="36"/>
      <c r="P4318" s="203">
        <f>O4318*H4318</f>
        <v>0</v>
      </c>
      <c r="Q4318" s="203">
        <v>0</v>
      </c>
      <c r="R4318" s="203">
        <f>Q4318*H4318</f>
        <v>0</v>
      </c>
      <c r="S4318" s="203">
        <v>0</v>
      </c>
      <c r="T4318" s="204">
        <f>S4318*H4318</f>
        <v>0</v>
      </c>
      <c r="AR4318" s="18" t="s">
        <v>372</v>
      </c>
      <c r="AT4318" s="18" t="s">
        <v>240</v>
      </c>
      <c r="AU4318" s="18" t="s">
        <v>261</v>
      </c>
      <c r="AY4318" s="18" t="s">
        <v>238</v>
      </c>
      <c r="BE4318" s="205">
        <f>IF(N4318="základní",J4318,0)</f>
        <v>0</v>
      </c>
      <c r="BF4318" s="205">
        <f>IF(N4318="snížená",J4318,0)</f>
        <v>0</v>
      </c>
      <c r="BG4318" s="205">
        <f>IF(N4318="zákl. přenesená",J4318,0)</f>
        <v>0</v>
      </c>
      <c r="BH4318" s="205">
        <f>IF(N4318="sníž. přenesená",J4318,0)</f>
        <v>0</v>
      </c>
      <c r="BI4318" s="205">
        <f>IF(N4318="nulová",J4318,0)</f>
        <v>0</v>
      </c>
      <c r="BJ4318" s="18" t="s">
        <v>22</v>
      </c>
      <c r="BK4318" s="205">
        <f>ROUND(I4318*H4318,2)</f>
        <v>0</v>
      </c>
      <c r="BL4318" s="18" t="s">
        <v>372</v>
      </c>
      <c r="BM4318" s="18" t="s">
        <v>3947</v>
      </c>
    </row>
    <row r="4319" spans="2:65" s="12" customFormat="1" ht="27">
      <c r="B4319" s="206"/>
      <c r="C4319" s="207"/>
      <c r="D4319" s="208" t="s">
        <v>247</v>
      </c>
      <c r="E4319" s="209" t="s">
        <v>20</v>
      </c>
      <c r="F4319" s="210" t="s">
        <v>3907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2" customFormat="1" ht="13.5">
      <c r="B4320" s="206"/>
      <c r="C4320" s="207"/>
      <c r="D4320" s="208" t="s">
        <v>247</v>
      </c>
      <c r="E4320" s="209" t="s">
        <v>20</v>
      </c>
      <c r="F4320" s="210" t="s">
        <v>249</v>
      </c>
      <c r="G4320" s="207"/>
      <c r="H4320" s="211" t="s">
        <v>20</v>
      </c>
      <c r="I4320" s="212"/>
      <c r="J4320" s="207"/>
      <c r="K4320" s="207"/>
      <c r="L4320" s="213"/>
      <c r="M4320" s="214"/>
      <c r="N4320" s="215"/>
      <c r="O4320" s="215"/>
      <c r="P4320" s="215"/>
      <c r="Q4320" s="215"/>
      <c r="R4320" s="215"/>
      <c r="S4320" s="215"/>
      <c r="T4320" s="216"/>
      <c r="AT4320" s="217" t="s">
        <v>247</v>
      </c>
      <c r="AU4320" s="217" t="s">
        <v>261</v>
      </c>
      <c r="AV4320" s="12" t="s">
        <v>22</v>
      </c>
      <c r="AW4320" s="12" t="s">
        <v>37</v>
      </c>
      <c r="AX4320" s="12" t="s">
        <v>73</v>
      </c>
      <c r="AY4320" s="217" t="s">
        <v>238</v>
      </c>
    </row>
    <row r="4321" spans="2:65" s="12" customFormat="1" ht="13.5">
      <c r="B4321" s="206"/>
      <c r="C4321" s="207"/>
      <c r="D4321" s="208" t="s">
        <v>247</v>
      </c>
      <c r="E4321" s="209" t="s">
        <v>20</v>
      </c>
      <c r="F4321" s="210" t="s">
        <v>3772</v>
      </c>
      <c r="G4321" s="207"/>
      <c r="H4321" s="211" t="s">
        <v>20</v>
      </c>
      <c r="I4321" s="212"/>
      <c r="J4321" s="207"/>
      <c r="K4321" s="207"/>
      <c r="L4321" s="213"/>
      <c r="M4321" s="214"/>
      <c r="N4321" s="215"/>
      <c r="O4321" s="215"/>
      <c r="P4321" s="215"/>
      <c r="Q4321" s="215"/>
      <c r="R4321" s="215"/>
      <c r="S4321" s="215"/>
      <c r="T4321" s="216"/>
      <c r="AT4321" s="217" t="s">
        <v>247</v>
      </c>
      <c r="AU4321" s="217" t="s">
        <v>261</v>
      </c>
      <c r="AV4321" s="12" t="s">
        <v>22</v>
      </c>
      <c r="AW4321" s="12" t="s">
        <v>37</v>
      </c>
      <c r="AX4321" s="12" t="s">
        <v>73</v>
      </c>
      <c r="AY4321" s="217" t="s">
        <v>238</v>
      </c>
    </row>
    <row r="4322" spans="2:65" s="13" customFormat="1" ht="13.5">
      <c r="B4322" s="218"/>
      <c r="C4322" s="219"/>
      <c r="D4322" s="220" t="s">
        <v>247</v>
      </c>
      <c r="E4322" s="221" t="s">
        <v>20</v>
      </c>
      <c r="F4322" s="222" t="s">
        <v>22</v>
      </c>
      <c r="G4322" s="219"/>
      <c r="H4322" s="223">
        <v>1</v>
      </c>
      <c r="I4322" s="224"/>
      <c r="J4322" s="219"/>
      <c r="K4322" s="219"/>
      <c r="L4322" s="225"/>
      <c r="M4322" s="226"/>
      <c r="N4322" s="227"/>
      <c r="O4322" s="227"/>
      <c r="P4322" s="227"/>
      <c r="Q4322" s="227"/>
      <c r="R4322" s="227"/>
      <c r="S4322" s="227"/>
      <c r="T4322" s="228"/>
      <c r="AT4322" s="229" t="s">
        <v>247</v>
      </c>
      <c r="AU4322" s="229" t="s">
        <v>261</v>
      </c>
      <c r="AV4322" s="13" t="s">
        <v>81</v>
      </c>
      <c r="AW4322" s="13" t="s">
        <v>37</v>
      </c>
      <c r="AX4322" s="13" t="s">
        <v>73</v>
      </c>
      <c r="AY4322" s="229" t="s">
        <v>238</v>
      </c>
    </row>
    <row r="4323" spans="2:65" s="1" customFormat="1" ht="22.5" customHeight="1">
      <c r="B4323" s="35"/>
      <c r="C4323" s="194" t="s">
        <v>3948</v>
      </c>
      <c r="D4323" s="194" t="s">
        <v>240</v>
      </c>
      <c r="E4323" s="195" t="s">
        <v>3949</v>
      </c>
      <c r="F4323" s="196" t="s">
        <v>3950</v>
      </c>
      <c r="G4323" s="197" t="s">
        <v>651</v>
      </c>
      <c r="H4323" s="198">
        <v>1</v>
      </c>
      <c r="I4323" s="199"/>
      <c r="J4323" s="200">
        <f>ROUND(I4323*H4323,2)</f>
        <v>0</v>
      </c>
      <c r="K4323" s="196" t="s">
        <v>20</v>
      </c>
      <c r="L4323" s="55"/>
      <c r="M4323" s="201" t="s">
        <v>20</v>
      </c>
      <c r="N4323" s="202" t="s">
        <v>44</v>
      </c>
      <c r="O4323" s="36"/>
      <c r="P4323" s="203">
        <f>O4323*H4323</f>
        <v>0</v>
      </c>
      <c r="Q4323" s="203">
        <v>0</v>
      </c>
      <c r="R4323" s="203">
        <f>Q4323*H4323</f>
        <v>0</v>
      </c>
      <c r="S4323" s="203">
        <v>0</v>
      </c>
      <c r="T4323" s="204">
        <f>S4323*H4323</f>
        <v>0</v>
      </c>
      <c r="AR4323" s="18" t="s">
        <v>372</v>
      </c>
      <c r="AT4323" s="18" t="s">
        <v>240</v>
      </c>
      <c r="AU4323" s="18" t="s">
        <v>261</v>
      </c>
      <c r="AY4323" s="18" t="s">
        <v>238</v>
      </c>
      <c r="BE4323" s="205">
        <f>IF(N4323="základní",J4323,0)</f>
        <v>0</v>
      </c>
      <c r="BF4323" s="205">
        <f>IF(N4323="snížená",J4323,0)</f>
        <v>0</v>
      </c>
      <c r="BG4323" s="205">
        <f>IF(N4323="zákl. přenesená",J4323,0)</f>
        <v>0</v>
      </c>
      <c r="BH4323" s="205">
        <f>IF(N4323="sníž. přenesená",J4323,0)</f>
        <v>0</v>
      </c>
      <c r="BI4323" s="205">
        <f>IF(N4323="nulová",J4323,0)</f>
        <v>0</v>
      </c>
      <c r="BJ4323" s="18" t="s">
        <v>22</v>
      </c>
      <c r="BK4323" s="205">
        <f>ROUND(I4323*H4323,2)</f>
        <v>0</v>
      </c>
      <c r="BL4323" s="18" t="s">
        <v>372</v>
      </c>
      <c r="BM4323" s="18" t="s">
        <v>3951</v>
      </c>
    </row>
    <row r="4324" spans="2:65" s="12" customFormat="1" ht="27">
      <c r="B4324" s="206"/>
      <c r="C4324" s="207"/>
      <c r="D4324" s="208" t="s">
        <v>247</v>
      </c>
      <c r="E4324" s="209" t="s">
        <v>20</v>
      </c>
      <c r="F4324" s="210" t="s">
        <v>3907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2" customFormat="1" ht="13.5">
      <c r="B4325" s="206"/>
      <c r="C4325" s="207"/>
      <c r="D4325" s="208" t="s">
        <v>247</v>
      </c>
      <c r="E4325" s="209" t="s">
        <v>20</v>
      </c>
      <c r="F4325" s="210" t="s">
        <v>3952</v>
      </c>
      <c r="G4325" s="207"/>
      <c r="H4325" s="211" t="s">
        <v>20</v>
      </c>
      <c r="I4325" s="212"/>
      <c r="J4325" s="207"/>
      <c r="K4325" s="207"/>
      <c r="L4325" s="213"/>
      <c r="M4325" s="214"/>
      <c r="N4325" s="215"/>
      <c r="O4325" s="215"/>
      <c r="P4325" s="215"/>
      <c r="Q4325" s="215"/>
      <c r="R4325" s="215"/>
      <c r="S4325" s="215"/>
      <c r="T4325" s="216"/>
      <c r="AT4325" s="217" t="s">
        <v>247</v>
      </c>
      <c r="AU4325" s="217" t="s">
        <v>261</v>
      </c>
      <c r="AV4325" s="12" t="s">
        <v>22</v>
      </c>
      <c r="AW4325" s="12" t="s">
        <v>37</v>
      </c>
      <c r="AX4325" s="12" t="s">
        <v>73</v>
      </c>
      <c r="AY4325" s="217" t="s">
        <v>238</v>
      </c>
    </row>
    <row r="4326" spans="2:65" s="12" customFormat="1" ht="13.5">
      <c r="B4326" s="206"/>
      <c r="C4326" s="207"/>
      <c r="D4326" s="208" t="s">
        <v>247</v>
      </c>
      <c r="E4326" s="209" t="s">
        <v>20</v>
      </c>
      <c r="F4326" s="210" t="s">
        <v>3772</v>
      </c>
      <c r="G4326" s="207"/>
      <c r="H4326" s="211" t="s">
        <v>20</v>
      </c>
      <c r="I4326" s="212"/>
      <c r="J4326" s="207"/>
      <c r="K4326" s="207"/>
      <c r="L4326" s="213"/>
      <c r="M4326" s="214"/>
      <c r="N4326" s="215"/>
      <c r="O4326" s="215"/>
      <c r="P4326" s="215"/>
      <c r="Q4326" s="215"/>
      <c r="R4326" s="215"/>
      <c r="S4326" s="215"/>
      <c r="T4326" s="216"/>
      <c r="AT4326" s="217" t="s">
        <v>247</v>
      </c>
      <c r="AU4326" s="217" t="s">
        <v>261</v>
      </c>
      <c r="AV4326" s="12" t="s">
        <v>22</v>
      </c>
      <c r="AW4326" s="12" t="s">
        <v>37</v>
      </c>
      <c r="AX4326" s="12" t="s">
        <v>73</v>
      </c>
      <c r="AY4326" s="217" t="s">
        <v>238</v>
      </c>
    </row>
    <row r="4327" spans="2:65" s="13" customFormat="1" ht="13.5">
      <c r="B4327" s="218"/>
      <c r="C4327" s="219"/>
      <c r="D4327" s="220" t="s">
        <v>247</v>
      </c>
      <c r="E4327" s="221" t="s">
        <v>20</v>
      </c>
      <c r="F4327" s="222" t="s">
        <v>22</v>
      </c>
      <c r="G4327" s="219"/>
      <c r="H4327" s="223">
        <v>1</v>
      </c>
      <c r="I4327" s="224"/>
      <c r="J4327" s="219"/>
      <c r="K4327" s="219"/>
      <c r="L4327" s="225"/>
      <c r="M4327" s="226"/>
      <c r="N4327" s="227"/>
      <c r="O4327" s="227"/>
      <c r="P4327" s="227"/>
      <c r="Q4327" s="227"/>
      <c r="R4327" s="227"/>
      <c r="S4327" s="227"/>
      <c r="T4327" s="228"/>
      <c r="AT4327" s="229" t="s">
        <v>247</v>
      </c>
      <c r="AU4327" s="229" t="s">
        <v>261</v>
      </c>
      <c r="AV4327" s="13" t="s">
        <v>81</v>
      </c>
      <c r="AW4327" s="13" t="s">
        <v>37</v>
      </c>
      <c r="AX4327" s="13" t="s">
        <v>73</v>
      </c>
      <c r="AY4327" s="229" t="s">
        <v>238</v>
      </c>
    </row>
    <row r="4328" spans="2:65" s="1" customFormat="1" ht="22.5" customHeight="1">
      <c r="B4328" s="35"/>
      <c r="C4328" s="194" t="s">
        <v>3953</v>
      </c>
      <c r="D4328" s="194" t="s">
        <v>240</v>
      </c>
      <c r="E4328" s="195" t="s">
        <v>3954</v>
      </c>
      <c r="F4328" s="196" t="s">
        <v>3955</v>
      </c>
      <c r="G4328" s="197" t="s">
        <v>651</v>
      </c>
      <c r="H4328" s="198">
        <v>1</v>
      </c>
      <c r="I4328" s="199"/>
      <c r="J4328" s="200">
        <f>ROUND(I4328*H4328,2)</f>
        <v>0</v>
      </c>
      <c r="K4328" s="196" t="s">
        <v>20</v>
      </c>
      <c r="L4328" s="55"/>
      <c r="M4328" s="201" t="s">
        <v>20</v>
      </c>
      <c r="N4328" s="202" t="s">
        <v>44</v>
      </c>
      <c r="O4328" s="36"/>
      <c r="P4328" s="203">
        <f>O4328*H4328</f>
        <v>0</v>
      </c>
      <c r="Q4328" s="203">
        <v>0</v>
      </c>
      <c r="R4328" s="203">
        <f>Q4328*H4328</f>
        <v>0</v>
      </c>
      <c r="S4328" s="203">
        <v>0</v>
      </c>
      <c r="T4328" s="204">
        <f>S4328*H4328</f>
        <v>0</v>
      </c>
      <c r="AR4328" s="18" t="s">
        <v>372</v>
      </c>
      <c r="AT4328" s="18" t="s">
        <v>240</v>
      </c>
      <c r="AU4328" s="18" t="s">
        <v>261</v>
      </c>
      <c r="AY4328" s="18" t="s">
        <v>238</v>
      </c>
      <c r="BE4328" s="205">
        <f>IF(N4328="základní",J4328,0)</f>
        <v>0</v>
      </c>
      <c r="BF4328" s="205">
        <f>IF(N4328="snížená",J4328,0)</f>
        <v>0</v>
      </c>
      <c r="BG4328" s="205">
        <f>IF(N4328="zákl. přenesená",J4328,0)</f>
        <v>0</v>
      </c>
      <c r="BH4328" s="205">
        <f>IF(N4328="sníž. přenesená",J4328,0)</f>
        <v>0</v>
      </c>
      <c r="BI4328" s="205">
        <f>IF(N4328="nulová",J4328,0)</f>
        <v>0</v>
      </c>
      <c r="BJ4328" s="18" t="s">
        <v>22</v>
      </c>
      <c r="BK4328" s="205">
        <f>ROUND(I4328*H4328,2)</f>
        <v>0</v>
      </c>
      <c r="BL4328" s="18" t="s">
        <v>372</v>
      </c>
      <c r="BM4328" s="18" t="s">
        <v>3956</v>
      </c>
    </row>
    <row r="4329" spans="2:65" s="12" customFormat="1" ht="27">
      <c r="B4329" s="206"/>
      <c r="C4329" s="207"/>
      <c r="D4329" s="208" t="s">
        <v>247</v>
      </c>
      <c r="E4329" s="209" t="s">
        <v>20</v>
      </c>
      <c r="F4329" s="210" t="s">
        <v>3907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2" customFormat="1" ht="13.5">
      <c r="B4330" s="206"/>
      <c r="C4330" s="207"/>
      <c r="D4330" s="208" t="s">
        <v>247</v>
      </c>
      <c r="E4330" s="209" t="s">
        <v>20</v>
      </c>
      <c r="F4330" s="210" t="s">
        <v>249</v>
      </c>
      <c r="G4330" s="207"/>
      <c r="H4330" s="211" t="s">
        <v>20</v>
      </c>
      <c r="I4330" s="212"/>
      <c r="J4330" s="207"/>
      <c r="K4330" s="207"/>
      <c r="L4330" s="213"/>
      <c r="M4330" s="214"/>
      <c r="N4330" s="215"/>
      <c r="O4330" s="215"/>
      <c r="P4330" s="215"/>
      <c r="Q4330" s="215"/>
      <c r="R4330" s="215"/>
      <c r="S4330" s="215"/>
      <c r="T4330" s="216"/>
      <c r="AT4330" s="217" t="s">
        <v>247</v>
      </c>
      <c r="AU4330" s="217" t="s">
        <v>261</v>
      </c>
      <c r="AV4330" s="12" t="s">
        <v>22</v>
      </c>
      <c r="AW4330" s="12" t="s">
        <v>37</v>
      </c>
      <c r="AX4330" s="12" t="s">
        <v>73</v>
      </c>
      <c r="AY4330" s="217" t="s">
        <v>238</v>
      </c>
    </row>
    <row r="4331" spans="2:65" s="12" customFormat="1" ht="13.5">
      <c r="B4331" s="206"/>
      <c r="C4331" s="207"/>
      <c r="D4331" s="208" t="s">
        <v>247</v>
      </c>
      <c r="E4331" s="209" t="s">
        <v>20</v>
      </c>
      <c r="F4331" s="210" t="s">
        <v>3553</v>
      </c>
      <c r="G4331" s="207"/>
      <c r="H4331" s="211" t="s">
        <v>20</v>
      </c>
      <c r="I4331" s="212"/>
      <c r="J4331" s="207"/>
      <c r="K4331" s="207"/>
      <c r="L4331" s="213"/>
      <c r="M4331" s="214"/>
      <c r="N4331" s="215"/>
      <c r="O4331" s="215"/>
      <c r="P4331" s="215"/>
      <c r="Q4331" s="215"/>
      <c r="R4331" s="215"/>
      <c r="S4331" s="215"/>
      <c r="T4331" s="216"/>
      <c r="AT4331" s="217" t="s">
        <v>247</v>
      </c>
      <c r="AU4331" s="217" t="s">
        <v>261</v>
      </c>
      <c r="AV4331" s="12" t="s">
        <v>22</v>
      </c>
      <c r="AW4331" s="12" t="s">
        <v>37</v>
      </c>
      <c r="AX4331" s="12" t="s">
        <v>73</v>
      </c>
      <c r="AY4331" s="217" t="s">
        <v>238</v>
      </c>
    </row>
    <row r="4332" spans="2:65" s="13" customFormat="1" ht="13.5">
      <c r="B4332" s="218"/>
      <c r="C4332" s="219"/>
      <c r="D4332" s="220" t="s">
        <v>247</v>
      </c>
      <c r="E4332" s="221" t="s">
        <v>20</v>
      </c>
      <c r="F4332" s="222" t="s">
        <v>22</v>
      </c>
      <c r="G4332" s="219"/>
      <c r="H4332" s="223">
        <v>1</v>
      </c>
      <c r="I4332" s="224"/>
      <c r="J4332" s="219"/>
      <c r="K4332" s="219"/>
      <c r="L4332" s="225"/>
      <c r="M4332" s="226"/>
      <c r="N4332" s="227"/>
      <c r="O4332" s="227"/>
      <c r="P4332" s="227"/>
      <c r="Q4332" s="227"/>
      <c r="R4332" s="227"/>
      <c r="S4332" s="227"/>
      <c r="T4332" s="228"/>
      <c r="AT4332" s="229" t="s">
        <v>247</v>
      </c>
      <c r="AU4332" s="229" t="s">
        <v>261</v>
      </c>
      <c r="AV4332" s="13" t="s">
        <v>81</v>
      </c>
      <c r="AW4332" s="13" t="s">
        <v>37</v>
      </c>
      <c r="AX4332" s="13" t="s">
        <v>73</v>
      </c>
      <c r="AY4332" s="229" t="s">
        <v>238</v>
      </c>
    </row>
    <row r="4333" spans="2:65" s="1" customFormat="1" ht="22.5" customHeight="1">
      <c r="B4333" s="35"/>
      <c r="C4333" s="194" t="s">
        <v>3957</v>
      </c>
      <c r="D4333" s="194" t="s">
        <v>240</v>
      </c>
      <c r="E4333" s="195" t="s">
        <v>3958</v>
      </c>
      <c r="F4333" s="196" t="s">
        <v>3959</v>
      </c>
      <c r="G4333" s="197" t="s">
        <v>651</v>
      </c>
      <c r="H4333" s="198">
        <v>64</v>
      </c>
      <c r="I4333" s="199"/>
      <c r="J4333" s="200">
        <f>ROUND(I4333*H4333,2)</f>
        <v>0</v>
      </c>
      <c r="K4333" s="196" t="s">
        <v>20</v>
      </c>
      <c r="L4333" s="55"/>
      <c r="M4333" s="201" t="s">
        <v>20</v>
      </c>
      <c r="N4333" s="202" t="s">
        <v>44</v>
      </c>
      <c r="O4333" s="36"/>
      <c r="P4333" s="203">
        <f>O4333*H4333</f>
        <v>0</v>
      </c>
      <c r="Q4333" s="203">
        <v>0</v>
      </c>
      <c r="R4333" s="203">
        <f>Q4333*H4333</f>
        <v>0</v>
      </c>
      <c r="S4333" s="203">
        <v>0</v>
      </c>
      <c r="T4333" s="204">
        <f>S4333*H4333</f>
        <v>0</v>
      </c>
      <c r="AR4333" s="18" t="s">
        <v>372</v>
      </c>
      <c r="AT4333" s="18" t="s">
        <v>240</v>
      </c>
      <c r="AU4333" s="18" t="s">
        <v>261</v>
      </c>
      <c r="AY4333" s="18" t="s">
        <v>238</v>
      </c>
      <c r="BE4333" s="205">
        <f>IF(N4333="základní",J4333,0)</f>
        <v>0</v>
      </c>
      <c r="BF4333" s="205">
        <f>IF(N4333="snížená",J4333,0)</f>
        <v>0</v>
      </c>
      <c r="BG4333" s="205">
        <f>IF(N4333="zákl. přenesená",J4333,0)</f>
        <v>0</v>
      </c>
      <c r="BH4333" s="205">
        <f>IF(N4333="sníž. přenesená",J4333,0)</f>
        <v>0</v>
      </c>
      <c r="BI4333" s="205">
        <f>IF(N4333="nulová",J4333,0)</f>
        <v>0</v>
      </c>
      <c r="BJ4333" s="18" t="s">
        <v>22</v>
      </c>
      <c r="BK4333" s="205">
        <f>ROUND(I4333*H4333,2)</f>
        <v>0</v>
      </c>
      <c r="BL4333" s="18" t="s">
        <v>372</v>
      </c>
      <c r="BM4333" s="18" t="s">
        <v>3960</v>
      </c>
    </row>
    <row r="4334" spans="2:65" s="12" customFormat="1" ht="27">
      <c r="B4334" s="206"/>
      <c r="C4334" s="207"/>
      <c r="D4334" s="208" t="s">
        <v>247</v>
      </c>
      <c r="E4334" s="209" t="s">
        <v>20</v>
      </c>
      <c r="F4334" s="210" t="s">
        <v>3907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2" customFormat="1" ht="13.5">
      <c r="B4335" s="206"/>
      <c r="C4335" s="207"/>
      <c r="D4335" s="208" t="s">
        <v>247</v>
      </c>
      <c r="E4335" s="209" t="s">
        <v>20</v>
      </c>
      <c r="F4335" s="210" t="s">
        <v>249</v>
      </c>
      <c r="G4335" s="207"/>
      <c r="H4335" s="211" t="s">
        <v>20</v>
      </c>
      <c r="I4335" s="212"/>
      <c r="J4335" s="207"/>
      <c r="K4335" s="207"/>
      <c r="L4335" s="213"/>
      <c r="M4335" s="214"/>
      <c r="N4335" s="215"/>
      <c r="O4335" s="215"/>
      <c r="P4335" s="215"/>
      <c r="Q4335" s="215"/>
      <c r="R4335" s="215"/>
      <c r="S4335" s="215"/>
      <c r="T4335" s="216"/>
      <c r="AT4335" s="217" t="s">
        <v>247</v>
      </c>
      <c r="AU4335" s="217" t="s">
        <v>261</v>
      </c>
      <c r="AV4335" s="12" t="s">
        <v>22</v>
      </c>
      <c r="AW4335" s="12" t="s">
        <v>37</v>
      </c>
      <c r="AX4335" s="12" t="s">
        <v>73</v>
      </c>
      <c r="AY4335" s="217" t="s">
        <v>238</v>
      </c>
    </row>
    <row r="4336" spans="2:65" s="12" customFormat="1" ht="13.5">
      <c r="B4336" s="206"/>
      <c r="C4336" s="207"/>
      <c r="D4336" s="208" t="s">
        <v>247</v>
      </c>
      <c r="E4336" s="209" t="s">
        <v>20</v>
      </c>
      <c r="F4336" s="210" t="s">
        <v>3961</v>
      </c>
      <c r="G4336" s="207"/>
      <c r="H4336" s="211" t="s">
        <v>20</v>
      </c>
      <c r="I4336" s="212"/>
      <c r="J4336" s="207"/>
      <c r="K4336" s="207"/>
      <c r="L4336" s="213"/>
      <c r="M4336" s="214"/>
      <c r="N4336" s="215"/>
      <c r="O4336" s="215"/>
      <c r="P4336" s="215"/>
      <c r="Q4336" s="215"/>
      <c r="R4336" s="215"/>
      <c r="S4336" s="215"/>
      <c r="T4336" s="216"/>
      <c r="AT4336" s="217" t="s">
        <v>247</v>
      </c>
      <c r="AU4336" s="217" t="s">
        <v>261</v>
      </c>
      <c r="AV4336" s="12" t="s">
        <v>22</v>
      </c>
      <c r="AW4336" s="12" t="s">
        <v>37</v>
      </c>
      <c r="AX4336" s="12" t="s">
        <v>73</v>
      </c>
      <c r="AY4336" s="217" t="s">
        <v>238</v>
      </c>
    </row>
    <row r="4337" spans="2:65" s="13" customFormat="1" ht="13.5">
      <c r="B4337" s="218"/>
      <c r="C4337" s="219"/>
      <c r="D4337" s="220" t="s">
        <v>247</v>
      </c>
      <c r="E4337" s="221" t="s">
        <v>20</v>
      </c>
      <c r="F4337" s="222" t="s">
        <v>788</v>
      </c>
      <c r="G4337" s="219"/>
      <c r="H4337" s="223">
        <v>64</v>
      </c>
      <c r="I4337" s="224"/>
      <c r="J4337" s="219"/>
      <c r="K4337" s="219"/>
      <c r="L4337" s="225"/>
      <c r="M4337" s="226"/>
      <c r="N4337" s="227"/>
      <c r="O4337" s="227"/>
      <c r="P4337" s="227"/>
      <c r="Q4337" s="227"/>
      <c r="R4337" s="227"/>
      <c r="S4337" s="227"/>
      <c r="T4337" s="228"/>
      <c r="AT4337" s="229" t="s">
        <v>247</v>
      </c>
      <c r="AU4337" s="229" t="s">
        <v>261</v>
      </c>
      <c r="AV4337" s="13" t="s">
        <v>81</v>
      </c>
      <c r="AW4337" s="13" t="s">
        <v>37</v>
      </c>
      <c r="AX4337" s="13" t="s">
        <v>73</v>
      </c>
      <c r="AY4337" s="229" t="s">
        <v>238</v>
      </c>
    </row>
    <row r="4338" spans="2:65" s="1" customFormat="1" ht="22.5" customHeight="1">
      <c r="B4338" s="35"/>
      <c r="C4338" s="194" t="s">
        <v>3962</v>
      </c>
      <c r="D4338" s="194" t="s">
        <v>240</v>
      </c>
      <c r="E4338" s="195" t="s">
        <v>3963</v>
      </c>
      <c r="F4338" s="196" t="s">
        <v>3964</v>
      </c>
      <c r="G4338" s="197" t="s">
        <v>651</v>
      </c>
      <c r="H4338" s="198">
        <v>48</v>
      </c>
      <c r="I4338" s="199"/>
      <c r="J4338" s="200">
        <f>ROUND(I4338*H4338,2)</f>
        <v>0</v>
      </c>
      <c r="K4338" s="196" t="s">
        <v>20</v>
      </c>
      <c r="L4338" s="55"/>
      <c r="M4338" s="201" t="s">
        <v>20</v>
      </c>
      <c r="N4338" s="202" t="s">
        <v>44</v>
      </c>
      <c r="O4338" s="36"/>
      <c r="P4338" s="203">
        <f>O4338*H4338</f>
        <v>0</v>
      </c>
      <c r="Q4338" s="203">
        <v>0</v>
      </c>
      <c r="R4338" s="203">
        <f>Q4338*H4338</f>
        <v>0</v>
      </c>
      <c r="S4338" s="203">
        <v>0</v>
      </c>
      <c r="T4338" s="204">
        <f>S4338*H4338</f>
        <v>0</v>
      </c>
      <c r="AR4338" s="18" t="s">
        <v>372</v>
      </c>
      <c r="AT4338" s="18" t="s">
        <v>240</v>
      </c>
      <c r="AU4338" s="18" t="s">
        <v>261</v>
      </c>
      <c r="AY4338" s="18" t="s">
        <v>238</v>
      </c>
      <c r="BE4338" s="205">
        <f>IF(N4338="základní",J4338,0)</f>
        <v>0</v>
      </c>
      <c r="BF4338" s="205">
        <f>IF(N4338="snížená",J4338,0)</f>
        <v>0</v>
      </c>
      <c r="BG4338" s="205">
        <f>IF(N4338="zákl. přenesená",J4338,0)</f>
        <v>0</v>
      </c>
      <c r="BH4338" s="205">
        <f>IF(N4338="sníž. přenesená",J4338,0)</f>
        <v>0</v>
      </c>
      <c r="BI4338" s="205">
        <f>IF(N4338="nulová",J4338,0)</f>
        <v>0</v>
      </c>
      <c r="BJ4338" s="18" t="s">
        <v>22</v>
      </c>
      <c r="BK4338" s="205">
        <f>ROUND(I4338*H4338,2)</f>
        <v>0</v>
      </c>
      <c r="BL4338" s="18" t="s">
        <v>372</v>
      </c>
      <c r="BM4338" s="18" t="s">
        <v>3965</v>
      </c>
    </row>
    <row r="4339" spans="2:65" s="12" customFormat="1" ht="27">
      <c r="B4339" s="206"/>
      <c r="C4339" s="207"/>
      <c r="D4339" s="208" t="s">
        <v>247</v>
      </c>
      <c r="E4339" s="209" t="s">
        <v>20</v>
      </c>
      <c r="F4339" s="210" t="s">
        <v>3907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2" customFormat="1" ht="13.5">
      <c r="B4340" s="206"/>
      <c r="C4340" s="207"/>
      <c r="D4340" s="208" t="s">
        <v>247</v>
      </c>
      <c r="E4340" s="209" t="s">
        <v>20</v>
      </c>
      <c r="F4340" s="210" t="s">
        <v>249</v>
      </c>
      <c r="G4340" s="207"/>
      <c r="H4340" s="211" t="s">
        <v>20</v>
      </c>
      <c r="I4340" s="212"/>
      <c r="J4340" s="207"/>
      <c r="K4340" s="207"/>
      <c r="L4340" s="213"/>
      <c r="M4340" s="214"/>
      <c r="N4340" s="215"/>
      <c r="O4340" s="215"/>
      <c r="P4340" s="215"/>
      <c r="Q4340" s="215"/>
      <c r="R4340" s="215"/>
      <c r="S4340" s="215"/>
      <c r="T4340" s="216"/>
      <c r="AT4340" s="217" t="s">
        <v>247</v>
      </c>
      <c r="AU4340" s="217" t="s">
        <v>261</v>
      </c>
      <c r="AV4340" s="12" t="s">
        <v>22</v>
      </c>
      <c r="AW4340" s="12" t="s">
        <v>37</v>
      </c>
      <c r="AX4340" s="12" t="s">
        <v>73</v>
      </c>
      <c r="AY4340" s="217" t="s">
        <v>238</v>
      </c>
    </row>
    <row r="4341" spans="2:65" s="12" customFormat="1" ht="13.5">
      <c r="B4341" s="206"/>
      <c r="C4341" s="207"/>
      <c r="D4341" s="208" t="s">
        <v>247</v>
      </c>
      <c r="E4341" s="209" t="s">
        <v>20</v>
      </c>
      <c r="F4341" s="210" t="s">
        <v>3961</v>
      </c>
      <c r="G4341" s="207"/>
      <c r="H4341" s="211" t="s">
        <v>20</v>
      </c>
      <c r="I4341" s="212"/>
      <c r="J4341" s="207"/>
      <c r="K4341" s="207"/>
      <c r="L4341" s="213"/>
      <c r="M4341" s="214"/>
      <c r="N4341" s="215"/>
      <c r="O4341" s="215"/>
      <c r="P4341" s="215"/>
      <c r="Q4341" s="215"/>
      <c r="R4341" s="215"/>
      <c r="S4341" s="215"/>
      <c r="T4341" s="216"/>
      <c r="AT4341" s="217" t="s">
        <v>247</v>
      </c>
      <c r="AU4341" s="217" t="s">
        <v>261</v>
      </c>
      <c r="AV4341" s="12" t="s">
        <v>22</v>
      </c>
      <c r="AW4341" s="12" t="s">
        <v>37</v>
      </c>
      <c r="AX4341" s="12" t="s">
        <v>73</v>
      </c>
      <c r="AY4341" s="217" t="s">
        <v>238</v>
      </c>
    </row>
    <row r="4342" spans="2:65" s="13" customFormat="1" ht="13.5">
      <c r="B4342" s="218"/>
      <c r="C4342" s="219"/>
      <c r="D4342" s="220" t="s">
        <v>247</v>
      </c>
      <c r="E4342" s="221" t="s">
        <v>20</v>
      </c>
      <c r="F4342" s="222" t="s">
        <v>623</v>
      </c>
      <c r="G4342" s="219"/>
      <c r="H4342" s="223">
        <v>48</v>
      </c>
      <c r="I4342" s="224"/>
      <c r="J4342" s="219"/>
      <c r="K4342" s="219"/>
      <c r="L4342" s="225"/>
      <c r="M4342" s="226"/>
      <c r="N4342" s="227"/>
      <c r="O4342" s="227"/>
      <c r="P4342" s="227"/>
      <c r="Q4342" s="227"/>
      <c r="R4342" s="227"/>
      <c r="S4342" s="227"/>
      <c r="T4342" s="228"/>
      <c r="AT4342" s="229" t="s">
        <v>247</v>
      </c>
      <c r="AU4342" s="229" t="s">
        <v>261</v>
      </c>
      <c r="AV4342" s="13" t="s">
        <v>81</v>
      </c>
      <c r="AW4342" s="13" t="s">
        <v>37</v>
      </c>
      <c r="AX4342" s="13" t="s">
        <v>73</v>
      </c>
      <c r="AY4342" s="229" t="s">
        <v>238</v>
      </c>
    </row>
    <row r="4343" spans="2:65" s="1" customFormat="1" ht="31.5" customHeight="1">
      <c r="B4343" s="35"/>
      <c r="C4343" s="194" t="s">
        <v>3966</v>
      </c>
      <c r="D4343" s="194" t="s">
        <v>240</v>
      </c>
      <c r="E4343" s="195" t="s">
        <v>3967</v>
      </c>
      <c r="F4343" s="196" t="s">
        <v>3968</v>
      </c>
      <c r="G4343" s="197" t="s">
        <v>651</v>
      </c>
      <c r="H4343" s="198">
        <v>24</v>
      </c>
      <c r="I4343" s="199"/>
      <c r="J4343" s="200">
        <f>ROUND(I4343*H4343,2)</f>
        <v>0</v>
      </c>
      <c r="K4343" s="196" t="s">
        <v>20</v>
      </c>
      <c r="L4343" s="55"/>
      <c r="M4343" s="201" t="s">
        <v>20</v>
      </c>
      <c r="N4343" s="202" t="s">
        <v>44</v>
      </c>
      <c r="O4343" s="36"/>
      <c r="P4343" s="203">
        <f>O4343*H4343</f>
        <v>0</v>
      </c>
      <c r="Q4343" s="203">
        <v>0</v>
      </c>
      <c r="R4343" s="203">
        <f>Q4343*H4343</f>
        <v>0</v>
      </c>
      <c r="S4343" s="203">
        <v>0</v>
      </c>
      <c r="T4343" s="204">
        <f>S4343*H4343</f>
        <v>0</v>
      </c>
      <c r="AR4343" s="18" t="s">
        <v>372</v>
      </c>
      <c r="AT4343" s="18" t="s">
        <v>240</v>
      </c>
      <c r="AU4343" s="18" t="s">
        <v>261</v>
      </c>
      <c r="AY4343" s="18" t="s">
        <v>238</v>
      </c>
      <c r="BE4343" s="205">
        <f>IF(N4343="základní",J4343,0)</f>
        <v>0</v>
      </c>
      <c r="BF4343" s="205">
        <f>IF(N4343="snížená",J4343,0)</f>
        <v>0</v>
      </c>
      <c r="BG4343" s="205">
        <f>IF(N4343="zákl. přenesená",J4343,0)</f>
        <v>0</v>
      </c>
      <c r="BH4343" s="205">
        <f>IF(N4343="sníž. přenesená",J4343,0)</f>
        <v>0</v>
      </c>
      <c r="BI4343" s="205">
        <f>IF(N4343="nulová",J4343,0)</f>
        <v>0</v>
      </c>
      <c r="BJ4343" s="18" t="s">
        <v>22</v>
      </c>
      <c r="BK4343" s="205">
        <f>ROUND(I4343*H4343,2)</f>
        <v>0</v>
      </c>
      <c r="BL4343" s="18" t="s">
        <v>372</v>
      </c>
      <c r="BM4343" s="18" t="s">
        <v>3969</v>
      </c>
    </row>
    <row r="4344" spans="2:65" s="12" customFormat="1" ht="27">
      <c r="B4344" s="206"/>
      <c r="C4344" s="207"/>
      <c r="D4344" s="208" t="s">
        <v>247</v>
      </c>
      <c r="E4344" s="209" t="s">
        <v>20</v>
      </c>
      <c r="F4344" s="210" t="s">
        <v>3907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2" customFormat="1" ht="13.5">
      <c r="B4345" s="206"/>
      <c r="C4345" s="207"/>
      <c r="D4345" s="208" t="s">
        <v>247</v>
      </c>
      <c r="E4345" s="209" t="s">
        <v>20</v>
      </c>
      <c r="F4345" s="210" t="s">
        <v>249</v>
      </c>
      <c r="G4345" s="207"/>
      <c r="H4345" s="211" t="s">
        <v>20</v>
      </c>
      <c r="I4345" s="212"/>
      <c r="J4345" s="207"/>
      <c r="K4345" s="207"/>
      <c r="L4345" s="213"/>
      <c r="M4345" s="214"/>
      <c r="N4345" s="215"/>
      <c r="O4345" s="215"/>
      <c r="P4345" s="215"/>
      <c r="Q4345" s="215"/>
      <c r="R4345" s="215"/>
      <c r="S4345" s="215"/>
      <c r="T4345" s="216"/>
      <c r="AT4345" s="217" t="s">
        <v>247</v>
      </c>
      <c r="AU4345" s="217" t="s">
        <v>261</v>
      </c>
      <c r="AV4345" s="12" t="s">
        <v>22</v>
      </c>
      <c r="AW4345" s="12" t="s">
        <v>37</v>
      </c>
      <c r="AX4345" s="12" t="s">
        <v>73</v>
      </c>
      <c r="AY4345" s="217" t="s">
        <v>238</v>
      </c>
    </row>
    <row r="4346" spans="2:65" s="12" customFormat="1" ht="13.5">
      <c r="B4346" s="206"/>
      <c r="C4346" s="207"/>
      <c r="D4346" s="208" t="s">
        <v>247</v>
      </c>
      <c r="E4346" s="209" t="s">
        <v>20</v>
      </c>
      <c r="F4346" s="210" t="s">
        <v>3961</v>
      </c>
      <c r="G4346" s="207"/>
      <c r="H4346" s="211" t="s">
        <v>20</v>
      </c>
      <c r="I4346" s="212"/>
      <c r="J4346" s="207"/>
      <c r="K4346" s="207"/>
      <c r="L4346" s="213"/>
      <c r="M4346" s="214"/>
      <c r="N4346" s="215"/>
      <c r="O4346" s="215"/>
      <c r="P4346" s="215"/>
      <c r="Q4346" s="215"/>
      <c r="R4346" s="215"/>
      <c r="S4346" s="215"/>
      <c r="T4346" s="216"/>
      <c r="AT4346" s="217" t="s">
        <v>247</v>
      </c>
      <c r="AU4346" s="217" t="s">
        <v>261</v>
      </c>
      <c r="AV4346" s="12" t="s">
        <v>22</v>
      </c>
      <c r="AW4346" s="12" t="s">
        <v>37</v>
      </c>
      <c r="AX4346" s="12" t="s">
        <v>73</v>
      </c>
      <c r="AY4346" s="217" t="s">
        <v>238</v>
      </c>
    </row>
    <row r="4347" spans="2:65" s="13" customFormat="1" ht="13.5">
      <c r="B4347" s="218"/>
      <c r="C4347" s="219"/>
      <c r="D4347" s="208" t="s">
        <v>247</v>
      </c>
      <c r="E4347" s="230" t="s">
        <v>20</v>
      </c>
      <c r="F4347" s="231" t="s">
        <v>447</v>
      </c>
      <c r="G4347" s="219"/>
      <c r="H4347" s="232">
        <v>24</v>
      </c>
      <c r="I4347" s="224"/>
      <c r="J4347" s="219"/>
      <c r="K4347" s="219"/>
      <c r="L4347" s="225"/>
      <c r="M4347" s="226"/>
      <c r="N4347" s="227"/>
      <c r="O4347" s="227"/>
      <c r="P4347" s="227"/>
      <c r="Q4347" s="227"/>
      <c r="R4347" s="227"/>
      <c r="S4347" s="227"/>
      <c r="T4347" s="228"/>
      <c r="AT4347" s="229" t="s">
        <v>247</v>
      </c>
      <c r="AU4347" s="229" t="s">
        <v>261</v>
      </c>
      <c r="AV4347" s="13" t="s">
        <v>81</v>
      </c>
      <c r="AW4347" s="13" t="s">
        <v>37</v>
      </c>
      <c r="AX4347" s="13" t="s">
        <v>73</v>
      </c>
      <c r="AY4347" s="229" t="s">
        <v>238</v>
      </c>
    </row>
    <row r="4348" spans="2:65" s="11" customFormat="1" ht="22.35" customHeight="1">
      <c r="B4348" s="177"/>
      <c r="C4348" s="178"/>
      <c r="D4348" s="191" t="s">
        <v>72</v>
      </c>
      <c r="E4348" s="192" t="s">
        <v>3970</v>
      </c>
      <c r="F4348" s="192" t="s">
        <v>3971</v>
      </c>
      <c r="G4348" s="178"/>
      <c r="H4348" s="178"/>
      <c r="I4348" s="181"/>
      <c r="J4348" s="193">
        <f>BK4348</f>
        <v>0</v>
      </c>
      <c r="K4348" s="178"/>
      <c r="L4348" s="183"/>
      <c r="M4348" s="184"/>
      <c r="N4348" s="185"/>
      <c r="O4348" s="185"/>
      <c r="P4348" s="186">
        <f>SUM(P4349:P4463)</f>
        <v>0</v>
      </c>
      <c r="Q4348" s="185"/>
      <c r="R4348" s="186">
        <f>SUM(R4349:R4463)</f>
        <v>0.87314999999999954</v>
      </c>
      <c r="S4348" s="185"/>
      <c r="T4348" s="187">
        <f>SUM(T4349:T4463)</f>
        <v>0</v>
      </c>
      <c r="AR4348" s="188" t="s">
        <v>81</v>
      </c>
      <c r="AT4348" s="189" t="s">
        <v>72</v>
      </c>
      <c r="AU4348" s="189" t="s">
        <v>81</v>
      </c>
      <c r="AY4348" s="188" t="s">
        <v>238</v>
      </c>
      <c r="BK4348" s="190">
        <f>SUM(BK4349:BK4463)</f>
        <v>0</v>
      </c>
    </row>
    <row r="4349" spans="2:65" s="1" customFormat="1" ht="22.5" customHeight="1">
      <c r="B4349" s="35"/>
      <c r="C4349" s="194" t="s">
        <v>3972</v>
      </c>
      <c r="D4349" s="194" t="s">
        <v>240</v>
      </c>
      <c r="E4349" s="195" t="s">
        <v>3973</v>
      </c>
      <c r="F4349" s="196" t="s">
        <v>3974</v>
      </c>
      <c r="G4349" s="197" t="s">
        <v>651</v>
      </c>
      <c r="H4349" s="198">
        <v>1</v>
      </c>
      <c r="I4349" s="199"/>
      <c r="J4349" s="200">
        <f>ROUND(I4349*H4349,2)</f>
        <v>0</v>
      </c>
      <c r="K4349" s="196" t="s">
        <v>20</v>
      </c>
      <c r="L4349" s="55"/>
      <c r="M4349" s="201" t="s">
        <v>20</v>
      </c>
      <c r="N4349" s="202" t="s">
        <v>44</v>
      </c>
      <c r="O4349" s="36"/>
      <c r="P4349" s="203">
        <f>O4349*H4349</f>
        <v>0</v>
      </c>
      <c r="Q4349" s="203">
        <v>0</v>
      </c>
      <c r="R4349" s="203">
        <f>Q4349*H4349</f>
        <v>0</v>
      </c>
      <c r="S4349" s="203">
        <v>0</v>
      </c>
      <c r="T4349" s="204">
        <f>S4349*H4349</f>
        <v>0</v>
      </c>
      <c r="AR4349" s="18" t="s">
        <v>372</v>
      </c>
      <c r="AT4349" s="18" t="s">
        <v>240</v>
      </c>
      <c r="AU4349" s="18" t="s">
        <v>261</v>
      </c>
      <c r="AY4349" s="18" t="s">
        <v>238</v>
      </c>
      <c r="BE4349" s="205">
        <f>IF(N4349="základní",J4349,0)</f>
        <v>0</v>
      </c>
      <c r="BF4349" s="205">
        <f>IF(N4349="snížená",J4349,0)</f>
        <v>0</v>
      </c>
      <c r="BG4349" s="205">
        <f>IF(N4349="zákl. přenesená",J4349,0)</f>
        <v>0</v>
      </c>
      <c r="BH4349" s="205">
        <f>IF(N4349="sníž. přenesená",J4349,0)</f>
        <v>0</v>
      </c>
      <c r="BI4349" s="205">
        <f>IF(N4349="nulová",J4349,0)</f>
        <v>0</v>
      </c>
      <c r="BJ4349" s="18" t="s">
        <v>22</v>
      </c>
      <c r="BK4349" s="205">
        <f>ROUND(I4349*H4349,2)</f>
        <v>0</v>
      </c>
      <c r="BL4349" s="18" t="s">
        <v>372</v>
      </c>
      <c r="BM4349" s="18" t="s">
        <v>3975</v>
      </c>
    </row>
    <row r="4350" spans="2:65" s="12" customFormat="1" ht="27">
      <c r="B4350" s="206"/>
      <c r="C4350" s="207"/>
      <c r="D4350" s="208" t="s">
        <v>247</v>
      </c>
      <c r="E4350" s="209" t="s">
        <v>20</v>
      </c>
      <c r="F4350" s="210" t="s">
        <v>3976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2" customFormat="1" ht="13.5">
      <c r="B4351" s="206"/>
      <c r="C4351" s="207"/>
      <c r="D4351" s="208" t="s">
        <v>247</v>
      </c>
      <c r="E4351" s="209" t="s">
        <v>20</v>
      </c>
      <c r="F4351" s="210" t="s">
        <v>249</v>
      </c>
      <c r="G4351" s="207"/>
      <c r="H4351" s="211" t="s">
        <v>20</v>
      </c>
      <c r="I4351" s="212"/>
      <c r="J4351" s="207"/>
      <c r="K4351" s="207"/>
      <c r="L4351" s="213"/>
      <c r="M4351" s="214"/>
      <c r="N4351" s="215"/>
      <c r="O4351" s="215"/>
      <c r="P4351" s="215"/>
      <c r="Q4351" s="215"/>
      <c r="R4351" s="215"/>
      <c r="S4351" s="215"/>
      <c r="T4351" s="216"/>
      <c r="AT4351" s="217" t="s">
        <v>247</v>
      </c>
      <c r="AU4351" s="217" t="s">
        <v>261</v>
      </c>
      <c r="AV4351" s="12" t="s">
        <v>22</v>
      </c>
      <c r="AW4351" s="12" t="s">
        <v>37</v>
      </c>
      <c r="AX4351" s="12" t="s">
        <v>73</v>
      </c>
      <c r="AY4351" s="217" t="s">
        <v>238</v>
      </c>
    </row>
    <row r="4352" spans="2:65" s="12" customFormat="1" ht="13.5">
      <c r="B4352" s="206"/>
      <c r="C4352" s="207"/>
      <c r="D4352" s="208" t="s">
        <v>247</v>
      </c>
      <c r="E4352" s="209" t="s">
        <v>20</v>
      </c>
      <c r="F4352" s="210" t="s">
        <v>3553</v>
      </c>
      <c r="G4352" s="207"/>
      <c r="H4352" s="211" t="s">
        <v>20</v>
      </c>
      <c r="I4352" s="212"/>
      <c r="J4352" s="207"/>
      <c r="K4352" s="207"/>
      <c r="L4352" s="213"/>
      <c r="M4352" s="214"/>
      <c r="N4352" s="215"/>
      <c r="O4352" s="215"/>
      <c r="P4352" s="215"/>
      <c r="Q4352" s="215"/>
      <c r="R4352" s="215"/>
      <c r="S4352" s="215"/>
      <c r="T4352" s="216"/>
      <c r="AT4352" s="217" t="s">
        <v>247</v>
      </c>
      <c r="AU4352" s="217" t="s">
        <v>261</v>
      </c>
      <c r="AV4352" s="12" t="s">
        <v>22</v>
      </c>
      <c r="AW4352" s="12" t="s">
        <v>37</v>
      </c>
      <c r="AX4352" s="12" t="s">
        <v>73</v>
      </c>
      <c r="AY4352" s="217" t="s">
        <v>238</v>
      </c>
    </row>
    <row r="4353" spans="2:65" s="13" customFormat="1" ht="13.5">
      <c r="B4353" s="218"/>
      <c r="C4353" s="219"/>
      <c r="D4353" s="220" t="s">
        <v>247</v>
      </c>
      <c r="E4353" s="221" t="s">
        <v>20</v>
      </c>
      <c r="F4353" s="222" t="s">
        <v>22</v>
      </c>
      <c r="G4353" s="219"/>
      <c r="H4353" s="223">
        <v>1</v>
      </c>
      <c r="I4353" s="224"/>
      <c r="J4353" s="219"/>
      <c r="K4353" s="219"/>
      <c r="L4353" s="225"/>
      <c r="M4353" s="226"/>
      <c r="N4353" s="227"/>
      <c r="O4353" s="227"/>
      <c r="P4353" s="227"/>
      <c r="Q4353" s="227"/>
      <c r="R4353" s="227"/>
      <c r="S4353" s="227"/>
      <c r="T4353" s="228"/>
      <c r="AT4353" s="229" t="s">
        <v>247</v>
      </c>
      <c r="AU4353" s="229" t="s">
        <v>261</v>
      </c>
      <c r="AV4353" s="13" t="s">
        <v>81</v>
      </c>
      <c r="AW4353" s="13" t="s">
        <v>37</v>
      </c>
      <c r="AX4353" s="13" t="s">
        <v>73</v>
      </c>
      <c r="AY4353" s="229" t="s">
        <v>238</v>
      </c>
    </row>
    <row r="4354" spans="2:65" s="1" customFormat="1" ht="31.5" customHeight="1">
      <c r="B4354" s="35"/>
      <c r="C4354" s="194" t="s">
        <v>3977</v>
      </c>
      <c r="D4354" s="194" t="s">
        <v>240</v>
      </c>
      <c r="E4354" s="195" t="s">
        <v>3978</v>
      </c>
      <c r="F4354" s="196" t="s">
        <v>3979</v>
      </c>
      <c r="G4354" s="197" t="s">
        <v>651</v>
      </c>
      <c r="H4354" s="198">
        <v>1</v>
      </c>
      <c r="I4354" s="199"/>
      <c r="J4354" s="200">
        <f>ROUND(I4354*H4354,2)</f>
        <v>0</v>
      </c>
      <c r="K4354" s="196" t="s">
        <v>20</v>
      </c>
      <c r="L4354" s="55"/>
      <c r="M4354" s="201" t="s">
        <v>20</v>
      </c>
      <c r="N4354" s="202" t="s">
        <v>44</v>
      </c>
      <c r="O4354" s="36"/>
      <c r="P4354" s="203">
        <f>O4354*H4354</f>
        <v>0</v>
      </c>
      <c r="Q4354" s="203">
        <v>0</v>
      </c>
      <c r="R4354" s="203">
        <f>Q4354*H4354</f>
        <v>0</v>
      </c>
      <c r="S4354" s="203">
        <v>0</v>
      </c>
      <c r="T4354" s="204">
        <f>S4354*H4354</f>
        <v>0</v>
      </c>
      <c r="AR4354" s="18" t="s">
        <v>372</v>
      </c>
      <c r="AT4354" s="18" t="s">
        <v>240</v>
      </c>
      <c r="AU4354" s="18" t="s">
        <v>261</v>
      </c>
      <c r="AY4354" s="18" t="s">
        <v>238</v>
      </c>
      <c r="BE4354" s="205">
        <f>IF(N4354="základní",J4354,0)</f>
        <v>0</v>
      </c>
      <c r="BF4354" s="205">
        <f>IF(N4354="snížená",J4354,0)</f>
        <v>0</v>
      </c>
      <c r="BG4354" s="205">
        <f>IF(N4354="zákl. přenesená",J4354,0)</f>
        <v>0</v>
      </c>
      <c r="BH4354" s="205">
        <f>IF(N4354="sníž. přenesená",J4354,0)</f>
        <v>0</v>
      </c>
      <c r="BI4354" s="205">
        <f>IF(N4354="nulová",J4354,0)</f>
        <v>0</v>
      </c>
      <c r="BJ4354" s="18" t="s">
        <v>22</v>
      </c>
      <c r="BK4354" s="205">
        <f>ROUND(I4354*H4354,2)</f>
        <v>0</v>
      </c>
      <c r="BL4354" s="18" t="s">
        <v>372</v>
      </c>
      <c r="BM4354" s="18" t="s">
        <v>3980</v>
      </c>
    </row>
    <row r="4355" spans="2:65" s="12" customFormat="1" ht="27">
      <c r="B4355" s="206"/>
      <c r="C4355" s="207"/>
      <c r="D4355" s="208" t="s">
        <v>247</v>
      </c>
      <c r="E4355" s="209" t="s">
        <v>20</v>
      </c>
      <c r="F4355" s="210" t="s">
        <v>3976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2" customFormat="1" ht="13.5">
      <c r="B4356" s="206"/>
      <c r="C4356" s="207"/>
      <c r="D4356" s="208" t="s">
        <v>247</v>
      </c>
      <c r="E4356" s="209" t="s">
        <v>20</v>
      </c>
      <c r="F4356" s="210" t="s">
        <v>249</v>
      </c>
      <c r="G4356" s="207"/>
      <c r="H4356" s="211" t="s">
        <v>20</v>
      </c>
      <c r="I4356" s="212"/>
      <c r="J4356" s="207"/>
      <c r="K4356" s="207"/>
      <c r="L4356" s="213"/>
      <c r="M4356" s="214"/>
      <c r="N4356" s="215"/>
      <c r="O4356" s="215"/>
      <c r="P4356" s="215"/>
      <c r="Q4356" s="215"/>
      <c r="R4356" s="215"/>
      <c r="S4356" s="215"/>
      <c r="T4356" s="216"/>
      <c r="AT4356" s="217" t="s">
        <v>247</v>
      </c>
      <c r="AU4356" s="217" t="s">
        <v>261</v>
      </c>
      <c r="AV4356" s="12" t="s">
        <v>22</v>
      </c>
      <c r="AW4356" s="12" t="s">
        <v>37</v>
      </c>
      <c r="AX4356" s="12" t="s">
        <v>73</v>
      </c>
      <c r="AY4356" s="217" t="s">
        <v>238</v>
      </c>
    </row>
    <row r="4357" spans="2:65" s="12" customFormat="1" ht="13.5">
      <c r="B4357" s="206"/>
      <c r="C4357" s="207"/>
      <c r="D4357" s="208" t="s">
        <v>247</v>
      </c>
      <c r="E4357" s="209" t="s">
        <v>20</v>
      </c>
      <c r="F4357" s="210" t="s">
        <v>3553</v>
      </c>
      <c r="G4357" s="207"/>
      <c r="H4357" s="211" t="s">
        <v>20</v>
      </c>
      <c r="I4357" s="212"/>
      <c r="J4357" s="207"/>
      <c r="K4357" s="207"/>
      <c r="L4357" s="213"/>
      <c r="M4357" s="214"/>
      <c r="N4357" s="215"/>
      <c r="O4357" s="215"/>
      <c r="P4357" s="215"/>
      <c r="Q4357" s="215"/>
      <c r="R4357" s="215"/>
      <c r="S4357" s="215"/>
      <c r="T4357" s="216"/>
      <c r="AT4357" s="217" t="s">
        <v>247</v>
      </c>
      <c r="AU4357" s="217" t="s">
        <v>261</v>
      </c>
      <c r="AV4357" s="12" t="s">
        <v>22</v>
      </c>
      <c r="AW4357" s="12" t="s">
        <v>37</v>
      </c>
      <c r="AX4357" s="12" t="s">
        <v>73</v>
      </c>
      <c r="AY4357" s="217" t="s">
        <v>238</v>
      </c>
    </row>
    <row r="4358" spans="2:65" s="13" customFormat="1" ht="13.5">
      <c r="B4358" s="218"/>
      <c r="C4358" s="219"/>
      <c r="D4358" s="220" t="s">
        <v>247</v>
      </c>
      <c r="E4358" s="221" t="s">
        <v>20</v>
      </c>
      <c r="F4358" s="222" t="s">
        <v>22</v>
      </c>
      <c r="G4358" s="219"/>
      <c r="H4358" s="223">
        <v>1</v>
      </c>
      <c r="I4358" s="224"/>
      <c r="J4358" s="219"/>
      <c r="K4358" s="219"/>
      <c r="L4358" s="225"/>
      <c r="M4358" s="226"/>
      <c r="N4358" s="227"/>
      <c r="O4358" s="227"/>
      <c r="P4358" s="227"/>
      <c r="Q4358" s="227"/>
      <c r="R4358" s="227"/>
      <c r="S4358" s="227"/>
      <c r="T4358" s="228"/>
      <c r="AT4358" s="229" t="s">
        <v>247</v>
      </c>
      <c r="AU4358" s="229" t="s">
        <v>261</v>
      </c>
      <c r="AV4358" s="13" t="s">
        <v>81</v>
      </c>
      <c r="AW4358" s="13" t="s">
        <v>37</v>
      </c>
      <c r="AX4358" s="13" t="s">
        <v>73</v>
      </c>
      <c r="AY4358" s="229" t="s">
        <v>238</v>
      </c>
    </row>
    <row r="4359" spans="2:65" s="1" customFormat="1" ht="31.5" customHeight="1">
      <c r="B4359" s="35"/>
      <c r="C4359" s="194" t="s">
        <v>3981</v>
      </c>
      <c r="D4359" s="194" t="s">
        <v>240</v>
      </c>
      <c r="E4359" s="195" t="s">
        <v>3982</v>
      </c>
      <c r="F4359" s="196" t="s">
        <v>3983</v>
      </c>
      <c r="G4359" s="197" t="s">
        <v>651</v>
      </c>
      <c r="H4359" s="198">
        <v>1</v>
      </c>
      <c r="I4359" s="199"/>
      <c r="J4359" s="200">
        <f>ROUND(I4359*H4359,2)</f>
        <v>0</v>
      </c>
      <c r="K4359" s="196" t="s">
        <v>20</v>
      </c>
      <c r="L4359" s="55"/>
      <c r="M4359" s="201" t="s">
        <v>20</v>
      </c>
      <c r="N4359" s="202" t="s">
        <v>44</v>
      </c>
      <c r="O4359" s="36"/>
      <c r="P4359" s="203">
        <f>O4359*H4359</f>
        <v>0</v>
      </c>
      <c r="Q4359" s="203">
        <v>0</v>
      </c>
      <c r="R4359" s="203">
        <f>Q4359*H4359</f>
        <v>0</v>
      </c>
      <c r="S4359" s="203">
        <v>0</v>
      </c>
      <c r="T4359" s="204">
        <f>S4359*H4359</f>
        <v>0</v>
      </c>
      <c r="AR4359" s="18" t="s">
        <v>372</v>
      </c>
      <c r="AT4359" s="18" t="s">
        <v>240</v>
      </c>
      <c r="AU4359" s="18" t="s">
        <v>261</v>
      </c>
      <c r="AY4359" s="18" t="s">
        <v>238</v>
      </c>
      <c r="BE4359" s="205">
        <f>IF(N4359="základní",J4359,0)</f>
        <v>0</v>
      </c>
      <c r="BF4359" s="205">
        <f>IF(N4359="snížená",J4359,0)</f>
        <v>0</v>
      </c>
      <c r="BG4359" s="205">
        <f>IF(N4359="zákl. přenesená",J4359,0)</f>
        <v>0</v>
      </c>
      <c r="BH4359" s="205">
        <f>IF(N4359="sníž. přenesená",J4359,0)</f>
        <v>0</v>
      </c>
      <c r="BI4359" s="205">
        <f>IF(N4359="nulová",J4359,0)</f>
        <v>0</v>
      </c>
      <c r="BJ4359" s="18" t="s">
        <v>22</v>
      </c>
      <c r="BK4359" s="205">
        <f>ROUND(I4359*H4359,2)</f>
        <v>0</v>
      </c>
      <c r="BL4359" s="18" t="s">
        <v>372</v>
      </c>
      <c r="BM4359" s="18" t="s">
        <v>3984</v>
      </c>
    </row>
    <row r="4360" spans="2:65" s="12" customFormat="1" ht="27">
      <c r="B4360" s="206"/>
      <c r="C4360" s="207"/>
      <c r="D4360" s="208" t="s">
        <v>247</v>
      </c>
      <c r="E4360" s="209" t="s">
        <v>20</v>
      </c>
      <c r="F4360" s="210" t="s">
        <v>3976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2" customFormat="1" ht="13.5">
      <c r="B4361" s="206"/>
      <c r="C4361" s="207"/>
      <c r="D4361" s="208" t="s">
        <v>247</v>
      </c>
      <c r="E4361" s="209" t="s">
        <v>20</v>
      </c>
      <c r="F4361" s="210" t="s">
        <v>249</v>
      </c>
      <c r="G4361" s="207"/>
      <c r="H4361" s="211" t="s">
        <v>20</v>
      </c>
      <c r="I4361" s="212"/>
      <c r="J4361" s="207"/>
      <c r="K4361" s="207"/>
      <c r="L4361" s="213"/>
      <c r="M4361" s="214"/>
      <c r="N4361" s="215"/>
      <c r="O4361" s="215"/>
      <c r="P4361" s="215"/>
      <c r="Q4361" s="215"/>
      <c r="R4361" s="215"/>
      <c r="S4361" s="215"/>
      <c r="T4361" s="216"/>
      <c r="AT4361" s="217" t="s">
        <v>247</v>
      </c>
      <c r="AU4361" s="217" t="s">
        <v>261</v>
      </c>
      <c r="AV4361" s="12" t="s">
        <v>22</v>
      </c>
      <c r="AW4361" s="12" t="s">
        <v>37</v>
      </c>
      <c r="AX4361" s="12" t="s">
        <v>73</v>
      </c>
      <c r="AY4361" s="217" t="s">
        <v>238</v>
      </c>
    </row>
    <row r="4362" spans="2:65" s="12" customFormat="1" ht="13.5">
      <c r="B4362" s="206"/>
      <c r="C4362" s="207"/>
      <c r="D4362" s="208" t="s">
        <v>247</v>
      </c>
      <c r="E4362" s="209" t="s">
        <v>20</v>
      </c>
      <c r="F4362" s="210" t="s">
        <v>3553</v>
      </c>
      <c r="G4362" s="207"/>
      <c r="H4362" s="211" t="s">
        <v>20</v>
      </c>
      <c r="I4362" s="212"/>
      <c r="J4362" s="207"/>
      <c r="K4362" s="207"/>
      <c r="L4362" s="213"/>
      <c r="M4362" s="214"/>
      <c r="N4362" s="215"/>
      <c r="O4362" s="215"/>
      <c r="P4362" s="215"/>
      <c r="Q4362" s="215"/>
      <c r="R4362" s="215"/>
      <c r="S4362" s="215"/>
      <c r="T4362" s="216"/>
      <c r="AT4362" s="217" t="s">
        <v>247</v>
      </c>
      <c r="AU4362" s="217" t="s">
        <v>261</v>
      </c>
      <c r="AV4362" s="12" t="s">
        <v>22</v>
      </c>
      <c r="AW4362" s="12" t="s">
        <v>37</v>
      </c>
      <c r="AX4362" s="12" t="s">
        <v>73</v>
      </c>
      <c r="AY4362" s="217" t="s">
        <v>238</v>
      </c>
    </row>
    <row r="4363" spans="2:65" s="13" customFormat="1" ht="13.5">
      <c r="B4363" s="218"/>
      <c r="C4363" s="219"/>
      <c r="D4363" s="220" t="s">
        <v>247</v>
      </c>
      <c r="E4363" s="221" t="s">
        <v>20</v>
      </c>
      <c r="F4363" s="222" t="s">
        <v>22</v>
      </c>
      <c r="G4363" s="219"/>
      <c r="H4363" s="223">
        <v>1</v>
      </c>
      <c r="I4363" s="224"/>
      <c r="J4363" s="219"/>
      <c r="K4363" s="219"/>
      <c r="L4363" s="225"/>
      <c r="M4363" s="226"/>
      <c r="N4363" s="227"/>
      <c r="O4363" s="227"/>
      <c r="P4363" s="227"/>
      <c r="Q4363" s="227"/>
      <c r="R4363" s="227"/>
      <c r="S4363" s="227"/>
      <c r="T4363" s="228"/>
      <c r="AT4363" s="229" t="s">
        <v>247</v>
      </c>
      <c r="AU4363" s="229" t="s">
        <v>261</v>
      </c>
      <c r="AV4363" s="13" t="s">
        <v>81</v>
      </c>
      <c r="AW4363" s="13" t="s">
        <v>37</v>
      </c>
      <c r="AX4363" s="13" t="s">
        <v>73</v>
      </c>
      <c r="AY4363" s="229" t="s">
        <v>238</v>
      </c>
    </row>
    <row r="4364" spans="2:65" s="1" customFormat="1" ht="22.5" customHeight="1">
      <c r="B4364" s="35"/>
      <c r="C4364" s="194" t="s">
        <v>3985</v>
      </c>
      <c r="D4364" s="194" t="s">
        <v>240</v>
      </c>
      <c r="E4364" s="195" t="s">
        <v>3986</v>
      </c>
      <c r="F4364" s="196" t="s">
        <v>3987</v>
      </c>
      <c r="G4364" s="197" t="s">
        <v>651</v>
      </c>
      <c r="H4364" s="198">
        <v>1</v>
      </c>
      <c r="I4364" s="199"/>
      <c r="J4364" s="200">
        <f>ROUND(I4364*H4364,2)</f>
        <v>0</v>
      </c>
      <c r="K4364" s="196" t="s">
        <v>20</v>
      </c>
      <c r="L4364" s="55"/>
      <c r="M4364" s="201" t="s">
        <v>20</v>
      </c>
      <c r="N4364" s="202" t="s">
        <v>44</v>
      </c>
      <c r="O4364" s="36"/>
      <c r="P4364" s="203">
        <f>O4364*H4364</f>
        <v>0</v>
      </c>
      <c r="Q4364" s="203">
        <v>0</v>
      </c>
      <c r="R4364" s="203">
        <f>Q4364*H4364</f>
        <v>0</v>
      </c>
      <c r="S4364" s="203">
        <v>0</v>
      </c>
      <c r="T4364" s="204">
        <f>S4364*H4364</f>
        <v>0</v>
      </c>
      <c r="AR4364" s="18" t="s">
        <v>372</v>
      </c>
      <c r="AT4364" s="18" t="s">
        <v>240</v>
      </c>
      <c r="AU4364" s="18" t="s">
        <v>261</v>
      </c>
      <c r="AY4364" s="18" t="s">
        <v>238</v>
      </c>
      <c r="BE4364" s="205">
        <f>IF(N4364="základní",J4364,0)</f>
        <v>0</v>
      </c>
      <c r="BF4364" s="205">
        <f>IF(N4364="snížená",J4364,0)</f>
        <v>0</v>
      </c>
      <c r="BG4364" s="205">
        <f>IF(N4364="zákl. přenesená",J4364,0)</f>
        <v>0</v>
      </c>
      <c r="BH4364" s="205">
        <f>IF(N4364="sníž. přenesená",J4364,0)</f>
        <v>0</v>
      </c>
      <c r="BI4364" s="205">
        <f>IF(N4364="nulová",J4364,0)</f>
        <v>0</v>
      </c>
      <c r="BJ4364" s="18" t="s">
        <v>22</v>
      </c>
      <c r="BK4364" s="205">
        <f>ROUND(I4364*H4364,2)</f>
        <v>0</v>
      </c>
      <c r="BL4364" s="18" t="s">
        <v>372</v>
      </c>
      <c r="BM4364" s="18" t="s">
        <v>3988</v>
      </c>
    </row>
    <row r="4365" spans="2:65" s="12" customFormat="1" ht="27">
      <c r="B4365" s="206"/>
      <c r="C4365" s="207"/>
      <c r="D4365" s="208" t="s">
        <v>247</v>
      </c>
      <c r="E4365" s="209" t="s">
        <v>20</v>
      </c>
      <c r="F4365" s="210" t="s">
        <v>3976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2" customFormat="1" ht="13.5">
      <c r="B4366" s="206"/>
      <c r="C4366" s="207"/>
      <c r="D4366" s="208" t="s">
        <v>247</v>
      </c>
      <c r="E4366" s="209" t="s">
        <v>20</v>
      </c>
      <c r="F4366" s="210" t="s">
        <v>249</v>
      </c>
      <c r="G4366" s="207"/>
      <c r="H4366" s="211" t="s">
        <v>20</v>
      </c>
      <c r="I4366" s="212"/>
      <c r="J4366" s="207"/>
      <c r="K4366" s="207"/>
      <c r="L4366" s="213"/>
      <c r="M4366" s="214"/>
      <c r="N4366" s="215"/>
      <c r="O4366" s="215"/>
      <c r="P4366" s="215"/>
      <c r="Q4366" s="215"/>
      <c r="R4366" s="215"/>
      <c r="S4366" s="215"/>
      <c r="T4366" s="216"/>
      <c r="AT4366" s="217" t="s">
        <v>247</v>
      </c>
      <c r="AU4366" s="217" t="s">
        <v>261</v>
      </c>
      <c r="AV4366" s="12" t="s">
        <v>22</v>
      </c>
      <c r="AW4366" s="12" t="s">
        <v>37</v>
      </c>
      <c r="AX4366" s="12" t="s">
        <v>73</v>
      </c>
      <c r="AY4366" s="217" t="s">
        <v>238</v>
      </c>
    </row>
    <row r="4367" spans="2:65" s="12" customFormat="1" ht="13.5">
      <c r="B4367" s="206"/>
      <c r="C4367" s="207"/>
      <c r="D4367" s="208" t="s">
        <v>247</v>
      </c>
      <c r="E4367" s="209" t="s">
        <v>20</v>
      </c>
      <c r="F4367" s="210" t="s">
        <v>3553</v>
      </c>
      <c r="G4367" s="207"/>
      <c r="H4367" s="211" t="s">
        <v>20</v>
      </c>
      <c r="I4367" s="212"/>
      <c r="J4367" s="207"/>
      <c r="K4367" s="207"/>
      <c r="L4367" s="213"/>
      <c r="M4367" s="214"/>
      <c r="N4367" s="215"/>
      <c r="O4367" s="215"/>
      <c r="P4367" s="215"/>
      <c r="Q4367" s="215"/>
      <c r="R4367" s="215"/>
      <c r="S4367" s="215"/>
      <c r="T4367" s="216"/>
      <c r="AT4367" s="217" t="s">
        <v>247</v>
      </c>
      <c r="AU4367" s="217" t="s">
        <v>261</v>
      </c>
      <c r="AV4367" s="12" t="s">
        <v>22</v>
      </c>
      <c r="AW4367" s="12" t="s">
        <v>37</v>
      </c>
      <c r="AX4367" s="12" t="s">
        <v>73</v>
      </c>
      <c r="AY4367" s="217" t="s">
        <v>238</v>
      </c>
    </row>
    <row r="4368" spans="2:65" s="13" customFormat="1" ht="13.5">
      <c r="B4368" s="218"/>
      <c r="C4368" s="219"/>
      <c r="D4368" s="220" t="s">
        <v>247</v>
      </c>
      <c r="E4368" s="221" t="s">
        <v>20</v>
      </c>
      <c r="F4368" s="222" t="s">
        <v>22</v>
      </c>
      <c r="G4368" s="219"/>
      <c r="H4368" s="223">
        <v>1</v>
      </c>
      <c r="I4368" s="224"/>
      <c r="J4368" s="219"/>
      <c r="K4368" s="219"/>
      <c r="L4368" s="225"/>
      <c r="M4368" s="226"/>
      <c r="N4368" s="227"/>
      <c r="O4368" s="227"/>
      <c r="P4368" s="227"/>
      <c r="Q4368" s="227"/>
      <c r="R4368" s="227"/>
      <c r="S4368" s="227"/>
      <c r="T4368" s="228"/>
      <c r="AT4368" s="229" t="s">
        <v>247</v>
      </c>
      <c r="AU4368" s="229" t="s">
        <v>261</v>
      </c>
      <c r="AV4368" s="13" t="s">
        <v>81</v>
      </c>
      <c r="AW4368" s="13" t="s">
        <v>37</v>
      </c>
      <c r="AX4368" s="13" t="s">
        <v>22</v>
      </c>
      <c r="AY4368" s="229" t="s">
        <v>238</v>
      </c>
    </row>
    <row r="4369" spans="2:65" s="1" customFormat="1" ht="22.5" customHeight="1">
      <c r="B4369" s="35"/>
      <c r="C4369" s="194" t="s">
        <v>3989</v>
      </c>
      <c r="D4369" s="194" t="s">
        <v>240</v>
      </c>
      <c r="E4369" s="195" t="s">
        <v>3990</v>
      </c>
      <c r="F4369" s="196" t="s">
        <v>3991</v>
      </c>
      <c r="G4369" s="197" t="s">
        <v>651</v>
      </c>
      <c r="H4369" s="198">
        <v>1</v>
      </c>
      <c r="I4369" s="199"/>
      <c r="J4369" s="200">
        <f>ROUND(I4369*H4369,2)</f>
        <v>0</v>
      </c>
      <c r="K4369" s="196" t="s">
        <v>20</v>
      </c>
      <c r="L4369" s="55"/>
      <c r="M4369" s="201" t="s">
        <v>20</v>
      </c>
      <c r="N4369" s="202" t="s">
        <v>44</v>
      </c>
      <c r="O4369" s="36"/>
      <c r="P4369" s="203">
        <f>O4369*H4369</f>
        <v>0</v>
      </c>
      <c r="Q4369" s="203">
        <v>0</v>
      </c>
      <c r="R4369" s="203">
        <f>Q4369*H4369</f>
        <v>0</v>
      </c>
      <c r="S4369" s="203">
        <v>0</v>
      </c>
      <c r="T4369" s="204">
        <f>S4369*H4369</f>
        <v>0</v>
      </c>
      <c r="AR4369" s="18" t="s">
        <v>372</v>
      </c>
      <c r="AT4369" s="18" t="s">
        <v>240</v>
      </c>
      <c r="AU4369" s="18" t="s">
        <v>261</v>
      </c>
      <c r="AY4369" s="18" t="s">
        <v>238</v>
      </c>
      <c r="BE4369" s="205">
        <f>IF(N4369="základní",J4369,0)</f>
        <v>0</v>
      </c>
      <c r="BF4369" s="205">
        <f>IF(N4369="snížená",J4369,0)</f>
        <v>0</v>
      </c>
      <c r="BG4369" s="205">
        <f>IF(N4369="zákl. přenesená",J4369,0)</f>
        <v>0</v>
      </c>
      <c r="BH4369" s="205">
        <f>IF(N4369="sníž. přenesená",J4369,0)</f>
        <v>0</v>
      </c>
      <c r="BI4369" s="205">
        <f>IF(N4369="nulová",J4369,0)</f>
        <v>0</v>
      </c>
      <c r="BJ4369" s="18" t="s">
        <v>22</v>
      </c>
      <c r="BK4369" s="205">
        <f>ROUND(I4369*H4369,2)</f>
        <v>0</v>
      </c>
      <c r="BL4369" s="18" t="s">
        <v>372</v>
      </c>
      <c r="BM4369" s="18" t="s">
        <v>3992</v>
      </c>
    </row>
    <row r="4370" spans="2:65" s="12" customFormat="1" ht="27">
      <c r="B4370" s="206"/>
      <c r="C4370" s="207"/>
      <c r="D4370" s="208" t="s">
        <v>247</v>
      </c>
      <c r="E4370" s="209" t="s">
        <v>20</v>
      </c>
      <c r="F4370" s="210" t="s">
        <v>3976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2" customFormat="1" ht="13.5">
      <c r="B4371" s="206"/>
      <c r="C4371" s="207"/>
      <c r="D4371" s="208" t="s">
        <v>247</v>
      </c>
      <c r="E4371" s="209" t="s">
        <v>20</v>
      </c>
      <c r="F4371" s="210" t="s">
        <v>249</v>
      </c>
      <c r="G4371" s="207"/>
      <c r="H4371" s="211" t="s">
        <v>20</v>
      </c>
      <c r="I4371" s="212"/>
      <c r="J4371" s="207"/>
      <c r="K4371" s="207"/>
      <c r="L4371" s="213"/>
      <c r="M4371" s="214"/>
      <c r="N4371" s="215"/>
      <c r="O4371" s="215"/>
      <c r="P4371" s="215"/>
      <c r="Q4371" s="215"/>
      <c r="R4371" s="215"/>
      <c r="S4371" s="215"/>
      <c r="T4371" s="216"/>
      <c r="AT4371" s="217" t="s">
        <v>247</v>
      </c>
      <c r="AU4371" s="217" t="s">
        <v>261</v>
      </c>
      <c r="AV4371" s="12" t="s">
        <v>22</v>
      </c>
      <c r="AW4371" s="12" t="s">
        <v>37</v>
      </c>
      <c r="AX4371" s="12" t="s">
        <v>73</v>
      </c>
      <c r="AY4371" s="217" t="s">
        <v>238</v>
      </c>
    </row>
    <row r="4372" spans="2:65" s="12" customFormat="1" ht="13.5">
      <c r="B4372" s="206"/>
      <c r="C4372" s="207"/>
      <c r="D4372" s="208" t="s">
        <v>247</v>
      </c>
      <c r="E4372" s="209" t="s">
        <v>20</v>
      </c>
      <c r="F4372" s="210" t="s">
        <v>3553</v>
      </c>
      <c r="G4372" s="207"/>
      <c r="H4372" s="211" t="s">
        <v>20</v>
      </c>
      <c r="I4372" s="212"/>
      <c r="J4372" s="207"/>
      <c r="K4372" s="207"/>
      <c r="L4372" s="213"/>
      <c r="M4372" s="214"/>
      <c r="N4372" s="215"/>
      <c r="O4372" s="215"/>
      <c r="P4372" s="215"/>
      <c r="Q4372" s="215"/>
      <c r="R4372" s="215"/>
      <c r="S4372" s="215"/>
      <c r="T4372" s="216"/>
      <c r="AT4372" s="217" t="s">
        <v>247</v>
      </c>
      <c r="AU4372" s="217" t="s">
        <v>261</v>
      </c>
      <c r="AV4372" s="12" t="s">
        <v>22</v>
      </c>
      <c r="AW4372" s="12" t="s">
        <v>37</v>
      </c>
      <c r="AX4372" s="12" t="s">
        <v>73</v>
      </c>
      <c r="AY4372" s="217" t="s">
        <v>238</v>
      </c>
    </row>
    <row r="4373" spans="2:65" s="13" customFormat="1" ht="13.5">
      <c r="B4373" s="218"/>
      <c r="C4373" s="219"/>
      <c r="D4373" s="220" t="s">
        <v>247</v>
      </c>
      <c r="E4373" s="221" t="s">
        <v>20</v>
      </c>
      <c r="F4373" s="222" t="s">
        <v>22</v>
      </c>
      <c r="G4373" s="219"/>
      <c r="H4373" s="223">
        <v>1</v>
      </c>
      <c r="I4373" s="224"/>
      <c r="J4373" s="219"/>
      <c r="K4373" s="219"/>
      <c r="L4373" s="225"/>
      <c r="M4373" s="226"/>
      <c r="N4373" s="227"/>
      <c r="O4373" s="227"/>
      <c r="P4373" s="227"/>
      <c r="Q4373" s="227"/>
      <c r="R4373" s="227"/>
      <c r="S4373" s="227"/>
      <c r="T4373" s="228"/>
      <c r="AT4373" s="229" t="s">
        <v>247</v>
      </c>
      <c r="AU4373" s="229" t="s">
        <v>261</v>
      </c>
      <c r="AV4373" s="13" t="s">
        <v>81</v>
      </c>
      <c r="AW4373" s="13" t="s">
        <v>37</v>
      </c>
      <c r="AX4373" s="13" t="s">
        <v>22</v>
      </c>
      <c r="AY4373" s="229" t="s">
        <v>238</v>
      </c>
    </row>
    <row r="4374" spans="2:65" s="1" customFormat="1" ht="22.5" customHeight="1">
      <c r="B4374" s="35"/>
      <c r="C4374" s="194" t="s">
        <v>3993</v>
      </c>
      <c r="D4374" s="194" t="s">
        <v>240</v>
      </c>
      <c r="E4374" s="195" t="s">
        <v>3994</v>
      </c>
      <c r="F4374" s="196" t="s">
        <v>3995</v>
      </c>
      <c r="G4374" s="197" t="s">
        <v>651</v>
      </c>
      <c r="H4374" s="198">
        <v>1</v>
      </c>
      <c r="I4374" s="199"/>
      <c r="J4374" s="200">
        <f>ROUND(I4374*H4374,2)</f>
        <v>0</v>
      </c>
      <c r="K4374" s="196" t="s">
        <v>20</v>
      </c>
      <c r="L4374" s="55"/>
      <c r="M4374" s="201" t="s">
        <v>20</v>
      </c>
      <c r="N4374" s="202" t="s">
        <v>44</v>
      </c>
      <c r="O4374" s="36"/>
      <c r="P4374" s="203">
        <f>O4374*H4374</f>
        <v>0</v>
      </c>
      <c r="Q4374" s="203">
        <v>0</v>
      </c>
      <c r="R4374" s="203">
        <f>Q4374*H4374</f>
        <v>0</v>
      </c>
      <c r="S4374" s="203">
        <v>0</v>
      </c>
      <c r="T4374" s="204">
        <f>S4374*H4374</f>
        <v>0</v>
      </c>
      <c r="AR4374" s="18" t="s">
        <v>372</v>
      </c>
      <c r="AT4374" s="18" t="s">
        <v>240</v>
      </c>
      <c r="AU4374" s="18" t="s">
        <v>261</v>
      </c>
      <c r="AY4374" s="18" t="s">
        <v>238</v>
      </c>
      <c r="BE4374" s="205">
        <f>IF(N4374="základní",J4374,0)</f>
        <v>0</v>
      </c>
      <c r="BF4374" s="205">
        <f>IF(N4374="snížená",J4374,0)</f>
        <v>0</v>
      </c>
      <c r="BG4374" s="205">
        <f>IF(N4374="zákl. přenesená",J4374,0)</f>
        <v>0</v>
      </c>
      <c r="BH4374" s="205">
        <f>IF(N4374="sníž. přenesená",J4374,0)</f>
        <v>0</v>
      </c>
      <c r="BI4374" s="205">
        <f>IF(N4374="nulová",J4374,0)</f>
        <v>0</v>
      </c>
      <c r="BJ4374" s="18" t="s">
        <v>22</v>
      </c>
      <c r="BK4374" s="205">
        <f>ROUND(I4374*H4374,2)</f>
        <v>0</v>
      </c>
      <c r="BL4374" s="18" t="s">
        <v>372</v>
      </c>
      <c r="BM4374" s="18" t="s">
        <v>3996</v>
      </c>
    </row>
    <row r="4375" spans="2:65" s="12" customFormat="1" ht="27">
      <c r="B4375" s="206"/>
      <c r="C4375" s="207"/>
      <c r="D4375" s="208" t="s">
        <v>247</v>
      </c>
      <c r="E4375" s="209" t="s">
        <v>20</v>
      </c>
      <c r="F4375" s="210" t="s">
        <v>3976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2" customFormat="1" ht="13.5">
      <c r="B4376" s="206"/>
      <c r="C4376" s="207"/>
      <c r="D4376" s="208" t="s">
        <v>247</v>
      </c>
      <c r="E4376" s="209" t="s">
        <v>20</v>
      </c>
      <c r="F4376" s="210" t="s">
        <v>249</v>
      </c>
      <c r="G4376" s="207"/>
      <c r="H4376" s="211" t="s">
        <v>20</v>
      </c>
      <c r="I4376" s="212"/>
      <c r="J4376" s="207"/>
      <c r="K4376" s="207"/>
      <c r="L4376" s="213"/>
      <c r="M4376" s="214"/>
      <c r="N4376" s="215"/>
      <c r="O4376" s="215"/>
      <c r="P4376" s="215"/>
      <c r="Q4376" s="215"/>
      <c r="R4376" s="215"/>
      <c r="S4376" s="215"/>
      <c r="T4376" s="216"/>
      <c r="AT4376" s="217" t="s">
        <v>247</v>
      </c>
      <c r="AU4376" s="217" t="s">
        <v>261</v>
      </c>
      <c r="AV4376" s="12" t="s">
        <v>22</v>
      </c>
      <c r="AW4376" s="12" t="s">
        <v>37</v>
      </c>
      <c r="AX4376" s="12" t="s">
        <v>73</v>
      </c>
      <c r="AY4376" s="217" t="s">
        <v>238</v>
      </c>
    </row>
    <row r="4377" spans="2:65" s="12" customFormat="1" ht="13.5">
      <c r="B4377" s="206"/>
      <c r="C4377" s="207"/>
      <c r="D4377" s="208" t="s">
        <v>247</v>
      </c>
      <c r="E4377" s="209" t="s">
        <v>20</v>
      </c>
      <c r="F4377" s="210" t="s">
        <v>3997</v>
      </c>
      <c r="G4377" s="207"/>
      <c r="H4377" s="211" t="s">
        <v>20</v>
      </c>
      <c r="I4377" s="212"/>
      <c r="J4377" s="207"/>
      <c r="K4377" s="207"/>
      <c r="L4377" s="213"/>
      <c r="M4377" s="214"/>
      <c r="N4377" s="215"/>
      <c r="O4377" s="215"/>
      <c r="P4377" s="215"/>
      <c r="Q4377" s="215"/>
      <c r="R4377" s="215"/>
      <c r="S4377" s="215"/>
      <c r="T4377" s="216"/>
      <c r="AT4377" s="217" t="s">
        <v>247</v>
      </c>
      <c r="AU4377" s="217" t="s">
        <v>261</v>
      </c>
      <c r="AV4377" s="12" t="s">
        <v>22</v>
      </c>
      <c r="AW4377" s="12" t="s">
        <v>37</v>
      </c>
      <c r="AX4377" s="12" t="s">
        <v>73</v>
      </c>
      <c r="AY4377" s="217" t="s">
        <v>238</v>
      </c>
    </row>
    <row r="4378" spans="2:65" s="12" customFormat="1" ht="13.5">
      <c r="B4378" s="206"/>
      <c r="C4378" s="207"/>
      <c r="D4378" s="208" t="s">
        <v>247</v>
      </c>
      <c r="E4378" s="209" t="s">
        <v>20</v>
      </c>
      <c r="F4378" s="210" t="s">
        <v>3998</v>
      </c>
      <c r="G4378" s="207"/>
      <c r="H4378" s="211" t="s">
        <v>20</v>
      </c>
      <c r="I4378" s="212"/>
      <c r="J4378" s="207"/>
      <c r="K4378" s="207"/>
      <c r="L4378" s="213"/>
      <c r="M4378" s="214"/>
      <c r="N4378" s="215"/>
      <c r="O4378" s="215"/>
      <c r="P4378" s="215"/>
      <c r="Q4378" s="215"/>
      <c r="R4378" s="215"/>
      <c r="S4378" s="215"/>
      <c r="T4378" s="216"/>
      <c r="AT4378" s="217" t="s">
        <v>247</v>
      </c>
      <c r="AU4378" s="217" t="s">
        <v>261</v>
      </c>
      <c r="AV4378" s="12" t="s">
        <v>22</v>
      </c>
      <c r="AW4378" s="12" t="s">
        <v>37</v>
      </c>
      <c r="AX4378" s="12" t="s">
        <v>73</v>
      </c>
      <c r="AY4378" s="217" t="s">
        <v>238</v>
      </c>
    </row>
    <row r="4379" spans="2:65" s="13" customFormat="1" ht="13.5">
      <c r="B4379" s="218"/>
      <c r="C4379" s="219"/>
      <c r="D4379" s="220" t="s">
        <v>247</v>
      </c>
      <c r="E4379" s="221" t="s">
        <v>20</v>
      </c>
      <c r="F4379" s="222" t="s">
        <v>22</v>
      </c>
      <c r="G4379" s="219"/>
      <c r="H4379" s="223">
        <v>1</v>
      </c>
      <c r="I4379" s="224"/>
      <c r="J4379" s="219"/>
      <c r="K4379" s="219"/>
      <c r="L4379" s="225"/>
      <c r="M4379" s="226"/>
      <c r="N4379" s="227"/>
      <c r="O4379" s="227"/>
      <c r="P4379" s="227"/>
      <c r="Q4379" s="227"/>
      <c r="R4379" s="227"/>
      <c r="S4379" s="227"/>
      <c r="T4379" s="228"/>
      <c r="AT4379" s="229" t="s">
        <v>247</v>
      </c>
      <c r="AU4379" s="229" t="s">
        <v>261</v>
      </c>
      <c r="AV4379" s="13" t="s">
        <v>81</v>
      </c>
      <c r="AW4379" s="13" t="s">
        <v>37</v>
      </c>
      <c r="AX4379" s="13" t="s">
        <v>73</v>
      </c>
      <c r="AY4379" s="229" t="s">
        <v>238</v>
      </c>
    </row>
    <row r="4380" spans="2:65" s="1" customFormat="1" ht="22.5" customHeight="1">
      <c r="B4380" s="35"/>
      <c r="C4380" s="194" t="s">
        <v>3999</v>
      </c>
      <c r="D4380" s="194" t="s">
        <v>240</v>
      </c>
      <c r="E4380" s="195" t="s">
        <v>4000</v>
      </c>
      <c r="F4380" s="196" t="s">
        <v>4001</v>
      </c>
      <c r="G4380" s="197" t="s">
        <v>651</v>
      </c>
      <c r="H4380" s="198">
        <v>1</v>
      </c>
      <c r="I4380" s="199"/>
      <c r="J4380" s="200">
        <f>ROUND(I4380*H4380,2)</f>
        <v>0</v>
      </c>
      <c r="K4380" s="196" t="s">
        <v>20</v>
      </c>
      <c r="L4380" s="55"/>
      <c r="M4380" s="201" t="s">
        <v>20</v>
      </c>
      <c r="N4380" s="202" t="s">
        <v>44</v>
      </c>
      <c r="O4380" s="36"/>
      <c r="P4380" s="203">
        <f>O4380*H4380</f>
        <v>0</v>
      </c>
      <c r="Q4380" s="203">
        <v>0.28999999999999998</v>
      </c>
      <c r="R4380" s="203">
        <f>Q4380*H4380</f>
        <v>0.28999999999999998</v>
      </c>
      <c r="S4380" s="203">
        <v>0</v>
      </c>
      <c r="T4380" s="204">
        <f>S4380*H4380</f>
        <v>0</v>
      </c>
      <c r="AR4380" s="18" t="s">
        <v>372</v>
      </c>
      <c r="AT4380" s="18" t="s">
        <v>240</v>
      </c>
      <c r="AU4380" s="18" t="s">
        <v>261</v>
      </c>
      <c r="AY4380" s="18" t="s">
        <v>238</v>
      </c>
      <c r="BE4380" s="205">
        <f>IF(N4380="základní",J4380,0)</f>
        <v>0</v>
      </c>
      <c r="BF4380" s="205">
        <f>IF(N4380="snížená",J4380,0)</f>
        <v>0</v>
      </c>
      <c r="BG4380" s="205">
        <f>IF(N4380="zákl. přenesená",J4380,0)</f>
        <v>0</v>
      </c>
      <c r="BH4380" s="205">
        <f>IF(N4380="sníž. přenesená",J4380,0)</f>
        <v>0</v>
      </c>
      <c r="BI4380" s="205">
        <f>IF(N4380="nulová",J4380,0)</f>
        <v>0</v>
      </c>
      <c r="BJ4380" s="18" t="s">
        <v>22</v>
      </c>
      <c r="BK4380" s="205">
        <f>ROUND(I4380*H4380,2)</f>
        <v>0</v>
      </c>
      <c r="BL4380" s="18" t="s">
        <v>372</v>
      </c>
      <c r="BM4380" s="18" t="s">
        <v>4002</v>
      </c>
    </row>
    <row r="4381" spans="2:65" s="12" customFormat="1" ht="27">
      <c r="B4381" s="206"/>
      <c r="C4381" s="207"/>
      <c r="D4381" s="208" t="s">
        <v>247</v>
      </c>
      <c r="E4381" s="209" t="s">
        <v>20</v>
      </c>
      <c r="F4381" s="210" t="s">
        <v>3976</v>
      </c>
      <c r="G4381" s="207"/>
      <c r="H4381" s="211" t="s">
        <v>20</v>
      </c>
      <c r="I4381" s="212"/>
      <c r="J4381" s="207"/>
      <c r="K4381" s="207"/>
      <c r="L4381" s="213"/>
      <c r="M4381" s="214"/>
      <c r="N4381" s="215"/>
      <c r="O4381" s="215"/>
      <c r="P4381" s="215"/>
      <c r="Q4381" s="215"/>
      <c r="R4381" s="215"/>
      <c r="S4381" s="215"/>
      <c r="T4381" s="216"/>
      <c r="AT4381" s="217" t="s">
        <v>247</v>
      </c>
      <c r="AU4381" s="217" t="s">
        <v>261</v>
      </c>
      <c r="AV4381" s="12" t="s">
        <v>22</v>
      </c>
      <c r="AW4381" s="12" t="s">
        <v>37</v>
      </c>
      <c r="AX4381" s="12" t="s">
        <v>73</v>
      </c>
      <c r="AY4381" s="217" t="s">
        <v>238</v>
      </c>
    </row>
    <row r="4382" spans="2:65" s="12" customFormat="1" ht="13.5">
      <c r="B4382" s="206"/>
      <c r="C4382" s="207"/>
      <c r="D4382" s="208" t="s">
        <v>247</v>
      </c>
      <c r="E4382" s="209" t="s">
        <v>20</v>
      </c>
      <c r="F4382" s="210" t="s">
        <v>249</v>
      </c>
      <c r="G4382" s="207"/>
      <c r="H4382" s="211" t="s">
        <v>20</v>
      </c>
      <c r="I4382" s="212"/>
      <c r="J4382" s="207"/>
      <c r="K4382" s="207"/>
      <c r="L4382" s="213"/>
      <c r="M4382" s="214"/>
      <c r="N4382" s="215"/>
      <c r="O4382" s="215"/>
      <c r="P4382" s="215"/>
      <c r="Q4382" s="215"/>
      <c r="R4382" s="215"/>
      <c r="S4382" s="215"/>
      <c r="T4382" s="216"/>
      <c r="AT4382" s="217" t="s">
        <v>247</v>
      </c>
      <c r="AU4382" s="217" t="s">
        <v>261</v>
      </c>
      <c r="AV4382" s="12" t="s">
        <v>22</v>
      </c>
      <c r="AW4382" s="12" t="s">
        <v>37</v>
      </c>
      <c r="AX4382" s="12" t="s">
        <v>73</v>
      </c>
      <c r="AY4382" s="217" t="s">
        <v>238</v>
      </c>
    </row>
    <row r="4383" spans="2:65" s="12" customFormat="1" ht="13.5">
      <c r="B4383" s="206"/>
      <c r="C4383" s="207"/>
      <c r="D4383" s="208" t="s">
        <v>247</v>
      </c>
      <c r="E4383" s="209" t="s">
        <v>20</v>
      </c>
      <c r="F4383" s="210" t="s">
        <v>3553</v>
      </c>
      <c r="G4383" s="207"/>
      <c r="H4383" s="211" t="s">
        <v>20</v>
      </c>
      <c r="I4383" s="212"/>
      <c r="J4383" s="207"/>
      <c r="K4383" s="207"/>
      <c r="L4383" s="213"/>
      <c r="M4383" s="214"/>
      <c r="N4383" s="215"/>
      <c r="O4383" s="215"/>
      <c r="P4383" s="215"/>
      <c r="Q4383" s="215"/>
      <c r="R4383" s="215"/>
      <c r="S4383" s="215"/>
      <c r="T4383" s="216"/>
      <c r="AT4383" s="217" t="s">
        <v>247</v>
      </c>
      <c r="AU4383" s="217" t="s">
        <v>261</v>
      </c>
      <c r="AV4383" s="12" t="s">
        <v>22</v>
      </c>
      <c r="AW4383" s="12" t="s">
        <v>37</v>
      </c>
      <c r="AX4383" s="12" t="s">
        <v>73</v>
      </c>
      <c r="AY4383" s="217" t="s">
        <v>238</v>
      </c>
    </row>
    <row r="4384" spans="2:65" s="13" customFormat="1" ht="13.5">
      <c r="B4384" s="218"/>
      <c r="C4384" s="219"/>
      <c r="D4384" s="220" t="s">
        <v>247</v>
      </c>
      <c r="E4384" s="221" t="s">
        <v>20</v>
      </c>
      <c r="F4384" s="222" t="s">
        <v>22</v>
      </c>
      <c r="G4384" s="219"/>
      <c r="H4384" s="223">
        <v>1</v>
      </c>
      <c r="I4384" s="224"/>
      <c r="J4384" s="219"/>
      <c r="K4384" s="219"/>
      <c r="L4384" s="225"/>
      <c r="M4384" s="226"/>
      <c r="N4384" s="227"/>
      <c r="O4384" s="227"/>
      <c r="P4384" s="227"/>
      <c r="Q4384" s="227"/>
      <c r="R4384" s="227"/>
      <c r="S4384" s="227"/>
      <c r="T4384" s="228"/>
      <c r="AT4384" s="229" t="s">
        <v>247</v>
      </c>
      <c r="AU4384" s="229" t="s">
        <v>261</v>
      </c>
      <c r="AV4384" s="13" t="s">
        <v>81</v>
      </c>
      <c r="AW4384" s="13" t="s">
        <v>37</v>
      </c>
      <c r="AX4384" s="13" t="s">
        <v>22</v>
      </c>
      <c r="AY4384" s="229" t="s">
        <v>238</v>
      </c>
    </row>
    <row r="4385" spans="2:65" s="1" customFormat="1" ht="22.5" customHeight="1">
      <c r="B4385" s="35"/>
      <c r="C4385" s="194" t="s">
        <v>4003</v>
      </c>
      <c r="D4385" s="194" t="s">
        <v>240</v>
      </c>
      <c r="E4385" s="195" t="s">
        <v>4004</v>
      </c>
      <c r="F4385" s="196" t="s">
        <v>4005</v>
      </c>
      <c r="G4385" s="197" t="s">
        <v>651</v>
      </c>
      <c r="H4385" s="198">
        <v>1</v>
      </c>
      <c r="I4385" s="199"/>
      <c r="J4385" s="200">
        <f>ROUND(I4385*H4385,2)</f>
        <v>0</v>
      </c>
      <c r="K4385" s="196" t="s">
        <v>20</v>
      </c>
      <c r="L4385" s="55"/>
      <c r="M4385" s="201" t="s">
        <v>20</v>
      </c>
      <c r="N4385" s="202" t="s">
        <v>44</v>
      </c>
      <c r="O4385" s="36"/>
      <c r="P4385" s="203">
        <f>O4385*H4385</f>
        <v>0</v>
      </c>
      <c r="Q4385" s="203">
        <v>0.28999999999999998</v>
      </c>
      <c r="R4385" s="203">
        <f>Q4385*H4385</f>
        <v>0.28999999999999998</v>
      </c>
      <c r="S4385" s="203">
        <v>0</v>
      </c>
      <c r="T4385" s="204">
        <f>S4385*H4385</f>
        <v>0</v>
      </c>
      <c r="AR4385" s="18" t="s">
        <v>372</v>
      </c>
      <c r="AT4385" s="18" t="s">
        <v>240</v>
      </c>
      <c r="AU4385" s="18" t="s">
        <v>261</v>
      </c>
      <c r="AY4385" s="18" t="s">
        <v>238</v>
      </c>
      <c r="BE4385" s="205">
        <f>IF(N4385="základní",J4385,0)</f>
        <v>0</v>
      </c>
      <c r="BF4385" s="205">
        <f>IF(N4385="snížená",J4385,0)</f>
        <v>0</v>
      </c>
      <c r="BG4385" s="205">
        <f>IF(N4385="zákl. přenesená",J4385,0)</f>
        <v>0</v>
      </c>
      <c r="BH4385" s="205">
        <f>IF(N4385="sníž. přenesená",J4385,0)</f>
        <v>0</v>
      </c>
      <c r="BI4385" s="205">
        <f>IF(N4385="nulová",J4385,0)</f>
        <v>0</v>
      </c>
      <c r="BJ4385" s="18" t="s">
        <v>22</v>
      </c>
      <c r="BK4385" s="205">
        <f>ROUND(I4385*H4385,2)</f>
        <v>0</v>
      </c>
      <c r="BL4385" s="18" t="s">
        <v>372</v>
      </c>
      <c r="BM4385" s="18" t="s">
        <v>4006</v>
      </c>
    </row>
    <row r="4386" spans="2:65" s="12" customFormat="1" ht="27">
      <c r="B4386" s="206"/>
      <c r="C4386" s="207"/>
      <c r="D4386" s="208" t="s">
        <v>247</v>
      </c>
      <c r="E4386" s="209" t="s">
        <v>20</v>
      </c>
      <c r="F4386" s="210" t="s">
        <v>3976</v>
      </c>
      <c r="G4386" s="207"/>
      <c r="H4386" s="211" t="s">
        <v>20</v>
      </c>
      <c r="I4386" s="212"/>
      <c r="J4386" s="207"/>
      <c r="K4386" s="207"/>
      <c r="L4386" s="213"/>
      <c r="M4386" s="214"/>
      <c r="N4386" s="215"/>
      <c r="O4386" s="215"/>
      <c r="P4386" s="215"/>
      <c r="Q4386" s="215"/>
      <c r="R4386" s="215"/>
      <c r="S4386" s="215"/>
      <c r="T4386" s="216"/>
      <c r="AT4386" s="217" t="s">
        <v>247</v>
      </c>
      <c r="AU4386" s="217" t="s">
        <v>261</v>
      </c>
      <c r="AV4386" s="12" t="s">
        <v>22</v>
      </c>
      <c r="AW4386" s="12" t="s">
        <v>37</v>
      </c>
      <c r="AX4386" s="12" t="s">
        <v>73</v>
      </c>
      <c r="AY4386" s="217" t="s">
        <v>238</v>
      </c>
    </row>
    <row r="4387" spans="2:65" s="12" customFormat="1" ht="13.5">
      <c r="B4387" s="206"/>
      <c r="C4387" s="207"/>
      <c r="D4387" s="208" t="s">
        <v>247</v>
      </c>
      <c r="E4387" s="209" t="s">
        <v>20</v>
      </c>
      <c r="F4387" s="210" t="s">
        <v>249</v>
      </c>
      <c r="G4387" s="207"/>
      <c r="H4387" s="211" t="s">
        <v>20</v>
      </c>
      <c r="I4387" s="212"/>
      <c r="J4387" s="207"/>
      <c r="K4387" s="207"/>
      <c r="L4387" s="213"/>
      <c r="M4387" s="214"/>
      <c r="N4387" s="215"/>
      <c r="O4387" s="215"/>
      <c r="P4387" s="215"/>
      <c r="Q4387" s="215"/>
      <c r="R4387" s="215"/>
      <c r="S4387" s="215"/>
      <c r="T4387" s="216"/>
      <c r="AT4387" s="217" t="s">
        <v>247</v>
      </c>
      <c r="AU4387" s="217" t="s">
        <v>261</v>
      </c>
      <c r="AV4387" s="12" t="s">
        <v>22</v>
      </c>
      <c r="AW4387" s="12" t="s">
        <v>37</v>
      </c>
      <c r="AX4387" s="12" t="s">
        <v>73</v>
      </c>
      <c r="AY4387" s="217" t="s">
        <v>238</v>
      </c>
    </row>
    <row r="4388" spans="2:65" s="12" customFormat="1" ht="13.5">
      <c r="B4388" s="206"/>
      <c r="C4388" s="207"/>
      <c r="D4388" s="208" t="s">
        <v>247</v>
      </c>
      <c r="E4388" s="209" t="s">
        <v>20</v>
      </c>
      <c r="F4388" s="210" t="s">
        <v>3553</v>
      </c>
      <c r="G4388" s="207"/>
      <c r="H4388" s="211" t="s">
        <v>20</v>
      </c>
      <c r="I4388" s="212"/>
      <c r="J4388" s="207"/>
      <c r="K4388" s="207"/>
      <c r="L4388" s="213"/>
      <c r="M4388" s="214"/>
      <c r="N4388" s="215"/>
      <c r="O4388" s="215"/>
      <c r="P4388" s="215"/>
      <c r="Q4388" s="215"/>
      <c r="R4388" s="215"/>
      <c r="S4388" s="215"/>
      <c r="T4388" s="216"/>
      <c r="AT4388" s="217" t="s">
        <v>247</v>
      </c>
      <c r="AU4388" s="217" t="s">
        <v>261</v>
      </c>
      <c r="AV4388" s="12" t="s">
        <v>22</v>
      </c>
      <c r="AW4388" s="12" t="s">
        <v>37</v>
      </c>
      <c r="AX4388" s="12" t="s">
        <v>73</v>
      </c>
      <c r="AY4388" s="217" t="s">
        <v>238</v>
      </c>
    </row>
    <row r="4389" spans="2:65" s="13" customFormat="1" ht="13.5">
      <c r="B4389" s="218"/>
      <c r="C4389" s="219"/>
      <c r="D4389" s="220" t="s">
        <v>247</v>
      </c>
      <c r="E4389" s="221" t="s">
        <v>20</v>
      </c>
      <c r="F4389" s="222" t="s">
        <v>22</v>
      </c>
      <c r="G4389" s="219"/>
      <c r="H4389" s="223">
        <v>1</v>
      </c>
      <c r="I4389" s="224"/>
      <c r="J4389" s="219"/>
      <c r="K4389" s="219"/>
      <c r="L4389" s="225"/>
      <c r="M4389" s="226"/>
      <c r="N4389" s="227"/>
      <c r="O4389" s="227"/>
      <c r="P4389" s="227"/>
      <c r="Q4389" s="227"/>
      <c r="R4389" s="227"/>
      <c r="S4389" s="227"/>
      <c r="T4389" s="228"/>
      <c r="AT4389" s="229" t="s">
        <v>247</v>
      </c>
      <c r="AU4389" s="229" t="s">
        <v>261</v>
      </c>
      <c r="AV4389" s="13" t="s">
        <v>81</v>
      </c>
      <c r="AW4389" s="13" t="s">
        <v>37</v>
      </c>
      <c r="AX4389" s="13" t="s">
        <v>22</v>
      </c>
      <c r="AY4389" s="229" t="s">
        <v>238</v>
      </c>
    </row>
    <row r="4390" spans="2:65" s="1" customFormat="1" ht="22.5" customHeight="1">
      <c r="B4390" s="35"/>
      <c r="C4390" s="194" t="s">
        <v>4007</v>
      </c>
      <c r="D4390" s="194" t="s">
        <v>240</v>
      </c>
      <c r="E4390" s="195" t="s">
        <v>4008</v>
      </c>
      <c r="F4390" s="196" t="s">
        <v>4009</v>
      </c>
      <c r="G4390" s="197" t="s">
        <v>651</v>
      </c>
      <c r="H4390" s="198">
        <v>1</v>
      </c>
      <c r="I4390" s="199"/>
      <c r="J4390" s="200">
        <f>ROUND(I4390*H4390,2)</f>
        <v>0</v>
      </c>
      <c r="K4390" s="196" t="s">
        <v>20</v>
      </c>
      <c r="L4390" s="55"/>
      <c r="M4390" s="201" t="s">
        <v>20</v>
      </c>
      <c r="N4390" s="202" t="s">
        <v>44</v>
      </c>
      <c r="O4390" s="36"/>
      <c r="P4390" s="203">
        <f>O4390*H4390</f>
        <v>0</v>
      </c>
      <c r="Q4390" s="203">
        <v>0.28999999999999998</v>
      </c>
      <c r="R4390" s="203">
        <f>Q4390*H4390</f>
        <v>0.28999999999999998</v>
      </c>
      <c r="S4390" s="203">
        <v>0</v>
      </c>
      <c r="T4390" s="204">
        <f>S4390*H4390</f>
        <v>0</v>
      </c>
      <c r="AR4390" s="18" t="s">
        <v>372</v>
      </c>
      <c r="AT4390" s="18" t="s">
        <v>240</v>
      </c>
      <c r="AU4390" s="18" t="s">
        <v>261</v>
      </c>
      <c r="AY4390" s="18" t="s">
        <v>238</v>
      </c>
      <c r="BE4390" s="205">
        <f>IF(N4390="základní",J4390,0)</f>
        <v>0</v>
      </c>
      <c r="BF4390" s="205">
        <f>IF(N4390="snížená",J4390,0)</f>
        <v>0</v>
      </c>
      <c r="BG4390" s="205">
        <f>IF(N4390="zákl. přenesená",J4390,0)</f>
        <v>0</v>
      </c>
      <c r="BH4390" s="205">
        <f>IF(N4390="sníž. přenesená",J4390,0)</f>
        <v>0</v>
      </c>
      <c r="BI4390" s="205">
        <f>IF(N4390="nulová",J4390,0)</f>
        <v>0</v>
      </c>
      <c r="BJ4390" s="18" t="s">
        <v>22</v>
      </c>
      <c r="BK4390" s="205">
        <f>ROUND(I4390*H4390,2)</f>
        <v>0</v>
      </c>
      <c r="BL4390" s="18" t="s">
        <v>372</v>
      </c>
      <c r="BM4390" s="18" t="s">
        <v>4010</v>
      </c>
    </row>
    <row r="4391" spans="2:65" s="12" customFormat="1" ht="27">
      <c r="B4391" s="206"/>
      <c r="C4391" s="207"/>
      <c r="D4391" s="208" t="s">
        <v>247</v>
      </c>
      <c r="E4391" s="209" t="s">
        <v>20</v>
      </c>
      <c r="F4391" s="210" t="s">
        <v>3976</v>
      </c>
      <c r="G4391" s="207"/>
      <c r="H4391" s="211" t="s">
        <v>20</v>
      </c>
      <c r="I4391" s="212"/>
      <c r="J4391" s="207"/>
      <c r="K4391" s="207"/>
      <c r="L4391" s="213"/>
      <c r="M4391" s="214"/>
      <c r="N4391" s="215"/>
      <c r="O4391" s="215"/>
      <c r="P4391" s="215"/>
      <c r="Q4391" s="215"/>
      <c r="R4391" s="215"/>
      <c r="S4391" s="215"/>
      <c r="T4391" s="216"/>
      <c r="AT4391" s="217" t="s">
        <v>247</v>
      </c>
      <c r="AU4391" s="217" t="s">
        <v>261</v>
      </c>
      <c r="AV4391" s="12" t="s">
        <v>22</v>
      </c>
      <c r="AW4391" s="12" t="s">
        <v>37</v>
      </c>
      <c r="AX4391" s="12" t="s">
        <v>73</v>
      </c>
      <c r="AY4391" s="217" t="s">
        <v>238</v>
      </c>
    </row>
    <row r="4392" spans="2:65" s="12" customFormat="1" ht="13.5">
      <c r="B4392" s="206"/>
      <c r="C4392" s="207"/>
      <c r="D4392" s="208" t="s">
        <v>247</v>
      </c>
      <c r="E4392" s="209" t="s">
        <v>20</v>
      </c>
      <c r="F4392" s="210" t="s">
        <v>249</v>
      </c>
      <c r="G4392" s="207"/>
      <c r="H4392" s="211" t="s">
        <v>20</v>
      </c>
      <c r="I4392" s="212"/>
      <c r="J4392" s="207"/>
      <c r="K4392" s="207"/>
      <c r="L4392" s="213"/>
      <c r="M4392" s="214"/>
      <c r="N4392" s="215"/>
      <c r="O4392" s="215"/>
      <c r="P4392" s="215"/>
      <c r="Q4392" s="215"/>
      <c r="R4392" s="215"/>
      <c r="S4392" s="215"/>
      <c r="T4392" s="216"/>
      <c r="AT4392" s="217" t="s">
        <v>247</v>
      </c>
      <c r="AU4392" s="217" t="s">
        <v>261</v>
      </c>
      <c r="AV4392" s="12" t="s">
        <v>22</v>
      </c>
      <c r="AW4392" s="12" t="s">
        <v>37</v>
      </c>
      <c r="AX4392" s="12" t="s">
        <v>73</v>
      </c>
      <c r="AY4392" s="217" t="s">
        <v>238</v>
      </c>
    </row>
    <row r="4393" spans="2:65" s="12" customFormat="1" ht="13.5">
      <c r="B4393" s="206"/>
      <c r="C4393" s="207"/>
      <c r="D4393" s="208" t="s">
        <v>247</v>
      </c>
      <c r="E4393" s="209" t="s">
        <v>20</v>
      </c>
      <c r="F4393" s="210" t="s">
        <v>3553</v>
      </c>
      <c r="G4393" s="207"/>
      <c r="H4393" s="211" t="s">
        <v>20</v>
      </c>
      <c r="I4393" s="212"/>
      <c r="J4393" s="207"/>
      <c r="K4393" s="207"/>
      <c r="L4393" s="213"/>
      <c r="M4393" s="214"/>
      <c r="N4393" s="215"/>
      <c r="O4393" s="215"/>
      <c r="P4393" s="215"/>
      <c r="Q4393" s="215"/>
      <c r="R4393" s="215"/>
      <c r="S4393" s="215"/>
      <c r="T4393" s="216"/>
      <c r="AT4393" s="217" t="s">
        <v>247</v>
      </c>
      <c r="AU4393" s="217" t="s">
        <v>261</v>
      </c>
      <c r="AV4393" s="12" t="s">
        <v>22</v>
      </c>
      <c r="AW4393" s="12" t="s">
        <v>37</v>
      </c>
      <c r="AX4393" s="12" t="s">
        <v>73</v>
      </c>
      <c r="AY4393" s="217" t="s">
        <v>238</v>
      </c>
    </row>
    <row r="4394" spans="2:65" s="13" customFormat="1" ht="13.5">
      <c r="B4394" s="218"/>
      <c r="C4394" s="219"/>
      <c r="D4394" s="220" t="s">
        <v>247</v>
      </c>
      <c r="E4394" s="221" t="s">
        <v>20</v>
      </c>
      <c r="F4394" s="222" t="s">
        <v>22</v>
      </c>
      <c r="G4394" s="219"/>
      <c r="H4394" s="223">
        <v>1</v>
      </c>
      <c r="I4394" s="224"/>
      <c r="J4394" s="219"/>
      <c r="K4394" s="219"/>
      <c r="L4394" s="225"/>
      <c r="M4394" s="226"/>
      <c r="N4394" s="227"/>
      <c r="O4394" s="227"/>
      <c r="P4394" s="227"/>
      <c r="Q4394" s="227"/>
      <c r="R4394" s="227"/>
      <c r="S4394" s="227"/>
      <c r="T4394" s="228"/>
      <c r="AT4394" s="229" t="s">
        <v>247</v>
      </c>
      <c r="AU4394" s="229" t="s">
        <v>261</v>
      </c>
      <c r="AV4394" s="13" t="s">
        <v>81</v>
      </c>
      <c r="AW4394" s="13" t="s">
        <v>37</v>
      </c>
      <c r="AX4394" s="13" t="s">
        <v>22</v>
      </c>
      <c r="AY4394" s="229" t="s">
        <v>238</v>
      </c>
    </row>
    <row r="4395" spans="2:65" s="1" customFormat="1" ht="31.5" customHeight="1">
      <c r="B4395" s="35"/>
      <c r="C4395" s="194" t="s">
        <v>4011</v>
      </c>
      <c r="D4395" s="194" t="s">
        <v>240</v>
      </c>
      <c r="E4395" s="195" t="s">
        <v>4012</v>
      </c>
      <c r="F4395" s="196" t="s">
        <v>4013</v>
      </c>
      <c r="G4395" s="197" t="s">
        <v>651</v>
      </c>
      <c r="H4395" s="198">
        <v>1</v>
      </c>
      <c r="I4395" s="199"/>
      <c r="J4395" s="200">
        <f>ROUND(I4395*H4395,2)</f>
        <v>0</v>
      </c>
      <c r="K4395" s="196" t="s">
        <v>20</v>
      </c>
      <c r="L4395" s="55"/>
      <c r="M4395" s="201" t="s">
        <v>20</v>
      </c>
      <c r="N4395" s="202" t="s">
        <v>44</v>
      </c>
      <c r="O4395" s="36"/>
      <c r="P4395" s="203">
        <f>O4395*H4395</f>
        <v>0</v>
      </c>
      <c r="Q4395" s="203">
        <v>0</v>
      </c>
      <c r="R4395" s="203">
        <f>Q4395*H4395</f>
        <v>0</v>
      </c>
      <c r="S4395" s="203">
        <v>0</v>
      </c>
      <c r="T4395" s="204">
        <f>S4395*H4395</f>
        <v>0</v>
      </c>
      <c r="AR4395" s="18" t="s">
        <v>372</v>
      </c>
      <c r="AT4395" s="18" t="s">
        <v>240</v>
      </c>
      <c r="AU4395" s="18" t="s">
        <v>261</v>
      </c>
      <c r="AY4395" s="18" t="s">
        <v>238</v>
      </c>
      <c r="BE4395" s="205">
        <f>IF(N4395="základní",J4395,0)</f>
        <v>0</v>
      </c>
      <c r="BF4395" s="205">
        <f>IF(N4395="snížená",J4395,0)</f>
        <v>0</v>
      </c>
      <c r="BG4395" s="205">
        <f>IF(N4395="zákl. přenesená",J4395,0)</f>
        <v>0</v>
      </c>
      <c r="BH4395" s="205">
        <f>IF(N4395="sníž. přenesená",J4395,0)</f>
        <v>0</v>
      </c>
      <c r="BI4395" s="205">
        <f>IF(N4395="nulová",J4395,0)</f>
        <v>0</v>
      </c>
      <c r="BJ4395" s="18" t="s">
        <v>22</v>
      </c>
      <c r="BK4395" s="205">
        <f>ROUND(I4395*H4395,2)</f>
        <v>0</v>
      </c>
      <c r="BL4395" s="18" t="s">
        <v>372</v>
      </c>
      <c r="BM4395" s="18" t="s">
        <v>4014</v>
      </c>
    </row>
    <row r="4396" spans="2:65" s="12" customFormat="1" ht="27">
      <c r="B4396" s="206"/>
      <c r="C4396" s="207"/>
      <c r="D4396" s="208" t="s">
        <v>247</v>
      </c>
      <c r="E4396" s="209" t="s">
        <v>20</v>
      </c>
      <c r="F4396" s="210" t="s">
        <v>3976</v>
      </c>
      <c r="G4396" s="207"/>
      <c r="H4396" s="211" t="s">
        <v>20</v>
      </c>
      <c r="I4396" s="212"/>
      <c r="J4396" s="207"/>
      <c r="K4396" s="207"/>
      <c r="L4396" s="213"/>
      <c r="M4396" s="214"/>
      <c r="N4396" s="215"/>
      <c r="O4396" s="215"/>
      <c r="P4396" s="215"/>
      <c r="Q4396" s="215"/>
      <c r="R4396" s="215"/>
      <c r="S4396" s="215"/>
      <c r="T4396" s="216"/>
      <c r="AT4396" s="217" t="s">
        <v>247</v>
      </c>
      <c r="AU4396" s="217" t="s">
        <v>261</v>
      </c>
      <c r="AV4396" s="12" t="s">
        <v>22</v>
      </c>
      <c r="AW4396" s="12" t="s">
        <v>37</v>
      </c>
      <c r="AX4396" s="12" t="s">
        <v>73</v>
      </c>
      <c r="AY4396" s="217" t="s">
        <v>238</v>
      </c>
    </row>
    <row r="4397" spans="2:65" s="12" customFormat="1" ht="13.5">
      <c r="B4397" s="206"/>
      <c r="C4397" s="207"/>
      <c r="D4397" s="208" t="s">
        <v>247</v>
      </c>
      <c r="E4397" s="209" t="s">
        <v>20</v>
      </c>
      <c r="F4397" s="210" t="s">
        <v>249</v>
      </c>
      <c r="G4397" s="207"/>
      <c r="H4397" s="211" t="s">
        <v>20</v>
      </c>
      <c r="I4397" s="212"/>
      <c r="J4397" s="207"/>
      <c r="K4397" s="207"/>
      <c r="L4397" s="213"/>
      <c r="M4397" s="214"/>
      <c r="N4397" s="215"/>
      <c r="O4397" s="215"/>
      <c r="P4397" s="215"/>
      <c r="Q4397" s="215"/>
      <c r="R4397" s="215"/>
      <c r="S4397" s="215"/>
      <c r="T4397" s="216"/>
      <c r="AT4397" s="217" t="s">
        <v>247</v>
      </c>
      <c r="AU4397" s="217" t="s">
        <v>261</v>
      </c>
      <c r="AV4397" s="12" t="s">
        <v>22</v>
      </c>
      <c r="AW4397" s="12" t="s">
        <v>37</v>
      </c>
      <c r="AX4397" s="12" t="s">
        <v>73</v>
      </c>
      <c r="AY4397" s="217" t="s">
        <v>238</v>
      </c>
    </row>
    <row r="4398" spans="2:65" s="12" customFormat="1" ht="13.5">
      <c r="B4398" s="206"/>
      <c r="C4398" s="207"/>
      <c r="D4398" s="208" t="s">
        <v>247</v>
      </c>
      <c r="E4398" s="209" t="s">
        <v>20</v>
      </c>
      <c r="F4398" s="210" t="s">
        <v>3553</v>
      </c>
      <c r="G4398" s="207"/>
      <c r="H4398" s="211" t="s">
        <v>20</v>
      </c>
      <c r="I4398" s="212"/>
      <c r="J4398" s="207"/>
      <c r="K4398" s="207"/>
      <c r="L4398" s="213"/>
      <c r="M4398" s="214"/>
      <c r="N4398" s="215"/>
      <c r="O4398" s="215"/>
      <c r="P4398" s="215"/>
      <c r="Q4398" s="215"/>
      <c r="R4398" s="215"/>
      <c r="S4398" s="215"/>
      <c r="T4398" s="216"/>
      <c r="AT4398" s="217" t="s">
        <v>247</v>
      </c>
      <c r="AU4398" s="217" t="s">
        <v>261</v>
      </c>
      <c r="AV4398" s="12" t="s">
        <v>22</v>
      </c>
      <c r="AW4398" s="12" t="s">
        <v>37</v>
      </c>
      <c r="AX4398" s="12" t="s">
        <v>73</v>
      </c>
      <c r="AY4398" s="217" t="s">
        <v>238</v>
      </c>
    </row>
    <row r="4399" spans="2:65" s="13" customFormat="1" ht="13.5">
      <c r="B4399" s="218"/>
      <c r="C4399" s="219"/>
      <c r="D4399" s="220" t="s">
        <v>247</v>
      </c>
      <c r="E4399" s="221" t="s">
        <v>20</v>
      </c>
      <c r="F4399" s="222" t="s">
        <v>22</v>
      </c>
      <c r="G4399" s="219"/>
      <c r="H4399" s="223">
        <v>1</v>
      </c>
      <c r="I4399" s="224"/>
      <c r="J4399" s="219"/>
      <c r="K4399" s="219"/>
      <c r="L4399" s="225"/>
      <c r="M4399" s="226"/>
      <c r="N4399" s="227"/>
      <c r="O4399" s="227"/>
      <c r="P4399" s="227"/>
      <c r="Q4399" s="227"/>
      <c r="R4399" s="227"/>
      <c r="S4399" s="227"/>
      <c r="T4399" s="228"/>
      <c r="AT4399" s="229" t="s">
        <v>247</v>
      </c>
      <c r="AU4399" s="229" t="s">
        <v>261</v>
      </c>
      <c r="AV4399" s="13" t="s">
        <v>81</v>
      </c>
      <c r="AW4399" s="13" t="s">
        <v>37</v>
      </c>
      <c r="AX4399" s="13" t="s">
        <v>22</v>
      </c>
      <c r="AY4399" s="229" t="s">
        <v>238</v>
      </c>
    </row>
    <row r="4400" spans="2:65" s="1" customFormat="1" ht="22.5" customHeight="1">
      <c r="B4400" s="35"/>
      <c r="C4400" s="194" t="s">
        <v>4015</v>
      </c>
      <c r="D4400" s="194" t="s">
        <v>240</v>
      </c>
      <c r="E4400" s="195" t="s">
        <v>4016</v>
      </c>
      <c r="F4400" s="196" t="s">
        <v>4017</v>
      </c>
      <c r="G4400" s="197" t="s">
        <v>651</v>
      </c>
      <c r="H4400" s="198">
        <v>1</v>
      </c>
      <c r="I4400" s="199"/>
      <c r="J4400" s="200">
        <f>ROUND(I4400*H4400,2)</f>
        <v>0</v>
      </c>
      <c r="K4400" s="196" t="s">
        <v>20</v>
      </c>
      <c r="L4400" s="55"/>
      <c r="M4400" s="201" t="s">
        <v>20</v>
      </c>
      <c r="N4400" s="202" t="s">
        <v>44</v>
      </c>
      <c r="O4400" s="36"/>
      <c r="P4400" s="203">
        <f>O4400*H4400</f>
        <v>0</v>
      </c>
      <c r="Q4400" s="203">
        <v>1.4999999999999999E-4</v>
      </c>
      <c r="R4400" s="203">
        <f>Q4400*H4400</f>
        <v>1.4999999999999999E-4</v>
      </c>
      <c r="S4400" s="203">
        <v>0</v>
      </c>
      <c r="T4400" s="204">
        <f>S4400*H4400</f>
        <v>0</v>
      </c>
      <c r="AR4400" s="18" t="s">
        <v>372</v>
      </c>
      <c r="AT4400" s="18" t="s">
        <v>240</v>
      </c>
      <c r="AU4400" s="18" t="s">
        <v>261</v>
      </c>
      <c r="AY4400" s="18" t="s">
        <v>238</v>
      </c>
      <c r="BE4400" s="205">
        <f>IF(N4400="základní",J4400,0)</f>
        <v>0</v>
      </c>
      <c r="BF4400" s="205">
        <f>IF(N4400="snížená",J4400,0)</f>
        <v>0</v>
      </c>
      <c r="BG4400" s="205">
        <f>IF(N4400="zákl. přenesená",J4400,0)</f>
        <v>0</v>
      </c>
      <c r="BH4400" s="205">
        <f>IF(N4400="sníž. přenesená",J4400,0)</f>
        <v>0</v>
      </c>
      <c r="BI4400" s="205">
        <f>IF(N4400="nulová",J4400,0)</f>
        <v>0</v>
      </c>
      <c r="BJ4400" s="18" t="s">
        <v>22</v>
      </c>
      <c r="BK4400" s="205">
        <f>ROUND(I4400*H4400,2)</f>
        <v>0</v>
      </c>
      <c r="BL4400" s="18" t="s">
        <v>372</v>
      </c>
      <c r="BM4400" s="18" t="s">
        <v>4018</v>
      </c>
    </row>
    <row r="4401" spans="2:65" s="12" customFormat="1" ht="27">
      <c r="B4401" s="206"/>
      <c r="C4401" s="207"/>
      <c r="D4401" s="208" t="s">
        <v>247</v>
      </c>
      <c r="E4401" s="209" t="s">
        <v>20</v>
      </c>
      <c r="F4401" s="210" t="s">
        <v>3976</v>
      </c>
      <c r="G4401" s="207"/>
      <c r="H4401" s="211" t="s">
        <v>20</v>
      </c>
      <c r="I4401" s="212"/>
      <c r="J4401" s="207"/>
      <c r="K4401" s="207"/>
      <c r="L4401" s="213"/>
      <c r="M4401" s="214"/>
      <c r="N4401" s="215"/>
      <c r="O4401" s="215"/>
      <c r="P4401" s="215"/>
      <c r="Q4401" s="215"/>
      <c r="R4401" s="215"/>
      <c r="S4401" s="215"/>
      <c r="T4401" s="216"/>
      <c r="AT4401" s="217" t="s">
        <v>247</v>
      </c>
      <c r="AU4401" s="217" t="s">
        <v>261</v>
      </c>
      <c r="AV4401" s="12" t="s">
        <v>22</v>
      </c>
      <c r="AW4401" s="12" t="s">
        <v>37</v>
      </c>
      <c r="AX4401" s="12" t="s">
        <v>73</v>
      </c>
      <c r="AY4401" s="217" t="s">
        <v>238</v>
      </c>
    </row>
    <row r="4402" spans="2:65" s="12" customFormat="1" ht="13.5">
      <c r="B4402" s="206"/>
      <c r="C4402" s="207"/>
      <c r="D4402" s="208" t="s">
        <v>247</v>
      </c>
      <c r="E4402" s="209" t="s">
        <v>20</v>
      </c>
      <c r="F4402" s="210" t="s">
        <v>249</v>
      </c>
      <c r="G4402" s="207"/>
      <c r="H4402" s="211" t="s">
        <v>20</v>
      </c>
      <c r="I4402" s="212"/>
      <c r="J4402" s="207"/>
      <c r="K4402" s="207"/>
      <c r="L4402" s="213"/>
      <c r="M4402" s="214"/>
      <c r="N4402" s="215"/>
      <c r="O4402" s="215"/>
      <c r="P4402" s="215"/>
      <c r="Q4402" s="215"/>
      <c r="R4402" s="215"/>
      <c r="S4402" s="215"/>
      <c r="T4402" s="216"/>
      <c r="AT4402" s="217" t="s">
        <v>247</v>
      </c>
      <c r="AU4402" s="217" t="s">
        <v>261</v>
      </c>
      <c r="AV4402" s="12" t="s">
        <v>22</v>
      </c>
      <c r="AW4402" s="12" t="s">
        <v>37</v>
      </c>
      <c r="AX4402" s="12" t="s">
        <v>73</v>
      </c>
      <c r="AY4402" s="217" t="s">
        <v>238</v>
      </c>
    </row>
    <row r="4403" spans="2:65" s="13" customFormat="1" ht="13.5">
      <c r="B4403" s="218"/>
      <c r="C4403" s="219"/>
      <c r="D4403" s="220" t="s">
        <v>247</v>
      </c>
      <c r="E4403" s="221" t="s">
        <v>20</v>
      </c>
      <c r="F4403" s="222" t="s">
        <v>22</v>
      </c>
      <c r="G4403" s="219"/>
      <c r="H4403" s="223">
        <v>1</v>
      </c>
      <c r="I4403" s="224"/>
      <c r="J4403" s="219"/>
      <c r="K4403" s="219"/>
      <c r="L4403" s="225"/>
      <c r="M4403" s="226"/>
      <c r="N4403" s="227"/>
      <c r="O4403" s="227"/>
      <c r="P4403" s="227"/>
      <c r="Q4403" s="227"/>
      <c r="R4403" s="227"/>
      <c r="S4403" s="227"/>
      <c r="T4403" s="228"/>
      <c r="AT4403" s="229" t="s">
        <v>247</v>
      </c>
      <c r="AU4403" s="229" t="s">
        <v>261</v>
      </c>
      <c r="AV4403" s="13" t="s">
        <v>81</v>
      </c>
      <c r="AW4403" s="13" t="s">
        <v>37</v>
      </c>
      <c r="AX4403" s="13" t="s">
        <v>73</v>
      </c>
      <c r="AY4403" s="229" t="s">
        <v>238</v>
      </c>
    </row>
    <row r="4404" spans="2:65" s="1" customFormat="1" ht="22.5" customHeight="1">
      <c r="B4404" s="35"/>
      <c r="C4404" s="194" t="s">
        <v>4019</v>
      </c>
      <c r="D4404" s="194" t="s">
        <v>240</v>
      </c>
      <c r="E4404" s="195" t="s">
        <v>4020</v>
      </c>
      <c r="F4404" s="196" t="s">
        <v>4021</v>
      </c>
      <c r="G4404" s="197" t="s">
        <v>651</v>
      </c>
      <c r="H4404" s="198">
        <v>1</v>
      </c>
      <c r="I4404" s="199"/>
      <c r="J4404" s="200">
        <f>ROUND(I4404*H4404,2)</f>
        <v>0</v>
      </c>
      <c r="K4404" s="196" t="s">
        <v>20</v>
      </c>
      <c r="L4404" s="55"/>
      <c r="M4404" s="201" t="s">
        <v>20</v>
      </c>
      <c r="N4404" s="202" t="s">
        <v>44</v>
      </c>
      <c r="O4404" s="36"/>
      <c r="P4404" s="203">
        <f>O4404*H4404</f>
        <v>0</v>
      </c>
      <c r="Q4404" s="203">
        <v>1.4999999999999999E-4</v>
      </c>
      <c r="R4404" s="203">
        <f>Q4404*H4404</f>
        <v>1.4999999999999999E-4</v>
      </c>
      <c r="S4404" s="203">
        <v>0</v>
      </c>
      <c r="T4404" s="204">
        <f>S4404*H4404</f>
        <v>0</v>
      </c>
      <c r="AR4404" s="18" t="s">
        <v>372</v>
      </c>
      <c r="AT4404" s="18" t="s">
        <v>240</v>
      </c>
      <c r="AU4404" s="18" t="s">
        <v>261</v>
      </c>
      <c r="AY4404" s="18" t="s">
        <v>238</v>
      </c>
      <c r="BE4404" s="205">
        <f>IF(N4404="základní",J4404,0)</f>
        <v>0</v>
      </c>
      <c r="BF4404" s="205">
        <f>IF(N4404="snížená",J4404,0)</f>
        <v>0</v>
      </c>
      <c r="BG4404" s="205">
        <f>IF(N4404="zákl. přenesená",J4404,0)</f>
        <v>0</v>
      </c>
      <c r="BH4404" s="205">
        <f>IF(N4404="sníž. přenesená",J4404,0)</f>
        <v>0</v>
      </c>
      <c r="BI4404" s="205">
        <f>IF(N4404="nulová",J4404,0)</f>
        <v>0</v>
      </c>
      <c r="BJ4404" s="18" t="s">
        <v>22</v>
      </c>
      <c r="BK4404" s="205">
        <f>ROUND(I4404*H4404,2)</f>
        <v>0</v>
      </c>
      <c r="BL4404" s="18" t="s">
        <v>372</v>
      </c>
      <c r="BM4404" s="18" t="s">
        <v>4022</v>
      </c>
    </row>
    <row r="4405" spans="2:65" s="12" customFormat="1" ht="27">
      <c r="B4405" s="206"/>
      <c r="C4405" s="207"/>
      <c r="D4405" s="208" t="s">
        <v>247</v>
      </c>
      <c r="E4405" s="209" t="s">
        <v>20</v>
      </c>
      <c r="F4405" s="210" t="s">
        <v>3976</v>
      </c>
      <c r="G4405" s="207"/>
      <c r="H4405" s="211" t="s">
        <v>20</v>
      </c>
      <c r="I4405" s="212"/>
      <c r="J4405" s="207"/>
      <c r="K4405" s="207"/>
      <c r="L4405" s="213"/>
      <c r="M4405" s="214"/>
      <c r="N4405" s="215"/>
      <c r="O4405" s="215"/>
      <c r="P4405" s="215"/>
      <c r="Q4405" s="215"/>
      <c r="R4405" s="215"/>
      <c r="S4405" s="215"/>
      <c r="T4405" s="216"/>
      <c r="AT4405" s="217" t="s">
        <v>247</v>
      </c>
      <c r="AU4405" s="217" t="s">
        <v>261</v>
      </c>
      <c r="AV4405" s="12" t="s">
        <v>22</v>
      </c>
      <c r="AW4405" s="12" t="s">
        <v>37</v>
      </c>
      <c r="AX4405" s="12" t="s">
        <v>73</v>
      </c>
      <c r="AY4405" s="217" t="s">
        <v>238</v>
      </c>
    </row>
    <row r="4406" spans="2:65" s="12" customFormat="1" ht="13.5">
      <c r="B4406" s="206"/>
      <c r="C4406" s="207"/>
      <c r="D4406" s="208" t="s">
        <v>247</v>
      </c>
      <c r="E4406" s="209" t="s">
        <v>20</v>
      </c>
      <c r="F4406" s="210" t="s">
        <v>249</v>
      </c>
      <c r="G4406" s="207"/>
      <c r="H4406" s="211" t="s">
        <v>20</v>
      </c>
      <c r="I4406" s="212"/>
      <c r="J4406" s="207"/>
      <c r="K4406" s="207"/>
      <c r="L4406" s="213"/>
      <c r="M4406" s="214"/>
      <c r="N4406" s="215"/>
      <c r="O4406" s="215"/>
      <c r="P4406" s="215"/>
      <c r="Q4406" s="215"/>
      <c r="R4406" s="215"/>
      <c r="S4406" s="215"/>
      <c r="T4406" s="216"/>
      <c r="AT4406" s="217" t="s">
        <v>247</v>
      </c>
      <c r="AU4406" s="217" t="s">
        <v>261</v>
      </c>
      <c r="AV4406" s="12" t="s">
        <v>22</v>
      </c>
      <c r="AW4406" s="12" t="s">
        <v>37</v>
      </c>
      <c r="AX4406" s="12" t="s">
        <v>73</v>
      </c>
      <c r="AY4406" s="217" t="s">
        <v>238</v>
      </c>
    </row>
    <row r="4407" spans="2:65" s="13" customFormat="1" ht="13.5">
      <c r="B4407" s="218"/>
      <c r="C4407" s="219"/>
      <c r="D4407" s="220" t="s">
        <v>247</v>
      </c>
      <c r="E4407" s="221" t="s">
        <v>20</v>
      </c>
      <c r="F4407" s="222" t="s">
        <v>22</v>
      </c>
      <c r="G4407" s="219"/>
      <c r="H4407" s="223">
        <v>1</v>
      </c>
      <c r="I4407" s="224"/>
      <c r="J4407" s="219"/>
      <c r="K4407" s="219"/>
      <c r="L4407" s="225"/>
      <c r="M4407" s="226"/>
      <c r="N4407" s="227"/>
      <c r="O4407" s="227"/>
      <c r="P4407" s="227"/>
      <c r="Q4407" s="227"/>
      <c r="R4407" s="227"/>
      <c r="S4407" s="227"/>
      <c r="T4407" s="228"/>
      <c r="AT4407" s="229" t="s">
        <v>247</v>
      </c>
      <c r="AU4407" s="229" t="s">
        <v>261</v>
      </c>
      <c r="AV4407" s="13" t="s">
        <v>81</v>
      </c>
      <c r="AW4407" s="13" t="s">
        <v>37</v>
      </c>
      <c r="AX4407" s="13" t="s">
        <v>73</v>
      </c>
      <c r="AY4407" s="229" t="s">
        <v>238</v>
      </c>
    </row>
    <row r="4408" spans="2:65" s="1" customFormat="1" ht="22.5" customHeight="1">
      <c r="B4408" s="35"/>
      <c r="C4408" s="194" t="s">
        <v>4023</v>
      </c>
      <c r="D4408" s="194" t="s">
        <v>240</v>
      </c>
      <c r="E4408" s="195" t="s">
        <v>4024</v>
      </c>
      <c r="F4408" s="196" t="s">
        <v>4025</v>
      </c>
      <c r="G4408" s="197" t="s">
        <v>651</v>
      </c>
      <c r="H4408" s="198">
        <v>1</v>
      </c>
      <c r="I4408" s="199"/>
      <c r="J4408" s="200">
        <f>ROUND(I4408*H4408,2)</f>
        <v>0</v>
      </c>
      <c r="K4408" s="196" t="s">
        <v>20</v>
      </c>
      <c r="L4408" s="55"/>
      <c r="M4408" s="201" t="s">
        <v>20</v>
      </c>
      <c r="N4408" s="202" t="s">
        <v>44</v>
      </c>
      <c r="O4408" s="36"/>
      <c r="P4408" s="203">
        <f>O4408*H4408</f>
        <v>0</v>
      </c>
      <c r="Q4408" s="203">
        <v>1.4999999999999999E-4</v>
      </c>
      <c r="R4408" s="203">
        <f>Q4408*H4408</f>
        <v>1.4999999999999999E-4</v>
      </c>
      <c r="S4408" s="203">
        <v>0</v>
      </c>
      <c r="T4408" s="204">
        <f>S4408*H4408</f>
        <v>0</v>
      </c>
      <c r="AR4408" s="18" t="s">
        <v>372</v>
      </c>
      <c r="AT4408" s="18" t="s">
        <v>240</v>
      </c>
      <c r="AU4408" s="18" t="s">
        <v>261</v>
      </c>
      <c r="AY4408" s="18" t="s">
        <v>238</v>
      </c>
      <c r="BE4408" s="205">
        <f>IF(N4408="základní",J4408,0)</f>
        <v>0</v>
      </c>
      <c r="BF4408" s="205">
        <f>IF(N4408="snížená",J4408,0)</f>
        <v>0</v>
      </c>
      <c r="BG4408" s="205">
        <f>IF(N4408="zákl. přenesená",J4408,0)</f>
        <v>0</v>
      </c>
      <c r="BH4408" s="205">
        <f>IF(N4408="sníž. přenesená",J4408,0)</f>
        <v>0</v>
      </c>
      <c r="BI4408" s="205">
        <f>IF(N4408="nulová",J4408,0)</f>
        <v>0</v>
      </c>
      <c r="BJ4408" s="18" t="s">
        <v>22</v>
      </c>
      <c r="BK4408" s="205">
        <f>ROUND(I4408*H4408,2)</f>
        <v>0</v>
      </c>
      <c r="BL4408" s="18" t="s">
        <v>372</v>
      </c>
      <c r="BM4408" s="18" t="s">
        <v>4026</v>
      </c>
    </row>
    <row r="4409" spans="2:65" s="12" customFormat="1" ht="27">
      <c r="B4409" s="206"/>
      <c r="C4409" s="207"/>
      <c r="D4409" s="208" t="s">
        <v>247</v>
      </c>
      <c r="E4409" s="209" t="s">
        <v>20</v>
      </c>
      <c r="F4409" s="210" t="s">
        <v>3976</v>
      </c>
      <c r="G4409" s="207"/>
      <c r="H4409" s="211" t="s">
        <v>20</v>
      </c>
      <c r="I4409" s="212"/>
      <c r="J4409" s="207"/>
      <c r="K4409" s="207"/>
      <c r="L4409" s="213"/>
      <c r="M4409" s="214"/>
      <c r="N4409" s="215"/>
      <c r="O4409" s="215"/>
      <c r="P4409" s="215"/>
      <c r="Q4409" s="215"/>
      <c r="R4409" s="215"/>
      <c r="S4409" s="215"/>
      <c r="T4409" s="216"/>
      <c r="AT4409" s="217" t="s">
        <v>247</v>
      </c>
      <c r="AU4409" s="217" t="s">
        <v>261</v>
      </c>
      <c r="AV4409" s="12" t="s">
        <v>22</v>
      </c>
      <c r="AW4409" s="12" t="s">
        <v>37</v>
      </c>
      <c r="AX4409" s="12" t="s">
        <v>73</v>
      </c>
      <c r="AY4409" s="217" t="s">
        <v>238</v>
      </c>
    </row>
    <row r="4410" spans="2:65" s="12" customFormat="1" ht="13.5">
      <c r="B4410" s="206"/>
      <c r="C4410" s="207"/>
      <c r="D4410" s="208" t="s">
        <v>247</v>
      </c>
      <c r="E4410" s="209" t="s">
        <v>20</v>
      </c>
      <c r="F4410" s="210" t="s">
        <v>249</v>
      </c>
      <c r="G4410" s="207"/>
      <c r="H4410" s="211" t="s">
        <v>20</v>
      </c>
      <c r="I4410" s="212"/>
      <c r="J4410" s="207"/>
      <c r="K4410" s="207"/>
      <c r="L4410" s="213"/>
      <c r="M4410" s="214"/>
      <c r="N4410" s="215"/>
      <c r="O4410" s="215"/>
      <c r="P4410" s="215"/>
      <c r="Q4410" s="215"/>
      <c r="R4410" s="215"/>
      <c r="S4410" s="215"/>
      <c r="T4410" s="216"/>
      <c r="AT4410" s="217" t="s">
        <v>247</v>
      </c>
      <c r="AU4410" s="217" t="s">
        <v>261</v>
      </c>
      <c r="AV4410" s="12" t="s">
        <v>22</v>
      </c>
      <c r="AW4410" s="12" t="s">
        <v>37</v>
      </c>
      <c r="AX4410" s="12" t="s">
        <v>73</v>
      </c>
      <c r="AY4410" s="217" t="s">
        <v>238</v>
      </c>
    </row>
    <row r="4411" spans="2:65" s="13" customFormat="1" ht="13.5">
      <c r="B4411" s="218"/>
      <c r="C4411" s="219"/>
      <c r="D4411" s="220" t="s">
        <v>247</v>
      </c>
      <c r="E4411" s="221" t="s">
        <v>20</v>
      </c>
      <c r="F4411" s="222" t="s">
        <v>22</v>
      </c>
      <c r="G4411" s="219"/>
      <c r="H4411" s="223">
        <v>1</v>
      </c>
      <c r="I4411" s="224"/>
      <c r="J4411" s="219"/>
      <c r="K4411" s="219"/>
      <c r="L4411" s="225"/>
      <c r="M4411" s="226"/>
      <c r="N4411" s="227"/>
      <c r="O4411" s="227"/>
      <c r="P4411" s="227"/>
      <c r="Q4411" s="227"/>
      <c r="R4411" s="227"/>
      <c r="S4411" s="227"/>
      <c r="T4411" s="228"/>
      <c r="AT4411" s="229" t="s">
        <v>247</v>
      </c>
      <c r="AU4411" s="229" t="s">
        <v>261</v>
      </c>
      <c r="AV4411" s="13" t="s">
        <v>81</v>
      </c>
      <c r="AW4411" s="13" t="s">
        <v>37</v>
      </c>
      <c r="AX4411" s="13" t="s">
        <v>73</v>
      </c>
      <c r="AY4411" s="229" t="s">
        <v>238</v>
      </c>
    </row>
    <row r="4412" spans="2:65" s="1" customFormat="1" ht="22.5" customHeight="1">
      <c r="B4412" s="35"/>
      <c r="C4412" s="194" t="s">
        <v>4027</v>
      </c>
      <c r="D4412" s="194" t="s">
        <v>240</v>
      </c>
      <c r="E4412" s="195" t="s">
        <v>4028</v>
      </c>
      <c r="F4412" s="196" t="s">
        <v>4029</v>
      </c>
      <c r="G4412" s="197" t="s">
        <v>651</v>
      </c>
      <c r="H4412" s="198">
        <v>1</v>
      </c>
      <c r="I4412" s="199"/>
      <c r="J4412" s="200">
        <f>ROUND(I4412*H4412,2)</f>
        <v>0</v>
      </c>
      <c r="K4412" s="196" t="s">
        <v>20</v>
      </c>
      <c r="L4412" s="55"/>
      <c r="M4412" s="201" t="s">
        <v>20</v>
      </c>
      <c r="N4412" s="202" t="s">
        <v>44</v>
      </c>
      <c r="O4412" s="36"/>
      <c r="P4412" s="203">
        <f>O4412*H4412</f>
        <v>0</v>
      </c>
      <c r="Q4412" s="203">
        <v>1.4999999999999999E-4</v>
      </c>
      <c r="R4412" s="203">
        <f>Q4412*H4412</f>
        <v>1.4999999999999999E-4</v>
      </c>
      <c r="S4412" s="203">
        <v>0</v>
      </c>
      <c r="T4412" s="204">
        <f>S4412*H4412</f>
        <v>0</v>
      </c>
      <c r="AR4412" s="18" t="s">
        <v>372</v>
      </c>
      <c r="AT4412" s="18" t="s">
        <v>240</v>
      </c>
      <c r="AU4412" s="18" t="s">
        <v>261</v>
      </c>
      <c r="AY4412" s="18" t="s">
        <v>238</v>
      </c>
      <c r="BE4412" s="205">
        <f>IF(N4412="základní",J4412,0)</f>
        <v>0</v>
      </c>
      <c r="BF4412" s="205">
        <f>IF(N4412="snížená",J4412,0)</f>
        <v>0</v>
      </c>
      <c r="BG4412" s="205">
        <f>IF(N4412="zákl. přenesená",J4412,0)</f>
        <v>0</v>
      </c>
      <c r="BH4412" s="205">
        <f>IF(N4412="sníž. přenesená",J4412,0)</f>
        <v>0</v>
      </c>
      <c r="BI4412" s="205">
        <f>IF(N4412="nulová",J4412,0)</f>
        <v>0</v>
      </c>
      <c r="BJ4412" s="18" t="s">
        <v>22</v>
      </c>
      <c r="BK4412" s="205">
        <f>ROUND(I4412*H4412,2)</f>
        <v>0</v>
      </c>
      <c r="BL4412" s="18" t="s">
        <v>372</v>
      </c>
      <c r="BM4412" s="18" t="s">
        <v>4030</v>
      </c>
    </row>
    <row r="4413" spans="2:65" s="12" customFormat="1" ht="27">
      <c r="B4413" s="206"/>
      <c r="C4413" s="207"/>
      <c r="D4413" s="208" t="s">
        <v>247</v>
      </c>
      <c r="E4413" s="209" t="s">
        <v>20</v>
      </c>
      <c r="F4413" s="210" t="s">
        <v>3976</v>
      </c>
      <c r="G4413" s="207"/>
      <c r="H4413" s="211" t="s">
        <v>20</v>
      </c>
      <c r="I4413" s="212"/>
      <c r="J4413" s="207"/>
      <c r="K4413" s="207"/>
      <c r="L4413" s="213"/>
      <c r="M4413" s="214"/>
      <c r="N4413" s="215"/>
      <c r="O4413" s="215"/>
      <c r="P4413" s="215"/>
      <c r="Q4413" s="215"/>
      <c r="R4413" s="215"/>
      <c r="S4413" s="215"/>
      <c r="T4413" s="216"/>
      <c r="AT4413" s="217" t="s">
        <v>247</v>
      </c>
      <c r="AU4413" s="217" t="s">
        <v>261</v>
      </c>
      <c r="AV4413" s="12" t="s">
        <v>22</v>
      </c>
      <c r="AW4413" s="12" t="s">
        <v>37</v>
      </c>
      <c r="AX4413" s="12" t="s">
        <v>73</v>
      </c>
      <c r="AY4413" s="217" t="s">
        <v>238</v>
      </c>
    </row>
    <row r="4414" spans="2:65" s="12" customFormat="1" ht="13.5">
      <c r="B4414" s="206"/>
      <c r="C4414" s="207"/>
      <c r="D4414" s="208" t="s">
        <v>247</v>
      </c>
      <c r="E4414" s="209" t="s">
        <v>20</v>
      </c>
      <c r="F4414" s="210" t="s">
        <v>249</v>
      </c>
      <c r="G4414" s="207"/>
      <c r="H4414" s="211" t="s">
        <v>20</v>
      </c>
      <c r="I4414" s="212"/>
      <c r="J4414" s="207"/>
      <c r="K4414" s="207"/>
      <c r="L4414" s="213"/>
      <c r="M4414" s="214"/>
      <c r="N4414" s="215"/>
      <c r="O4414" s="215"/>
      <c r="P4414" s="215"/>
      <c r="Q4414" s="215"/>
      <c r="R4414" s="215"/>
      <c r="S4414" s="215"/>
      <c r="T4414" s="216"/>
      <c r="AT4414" s="217" t="s">
        <v>247</v>
      </c>
      <c r="AU4414" s="217" t="s">
        <v>261</v>
      </c>
      <c r="AV4414" s="12" t="s">
        <v>22</v>
      </c>
      <c r="AW4414" s="12" t="s">
        <v>37</v>
      </c>
      <c r="AX4414" s="12" t="s">
        <v>73</v>
      </c>
      <c r="AY4414" s="217" t="s">
        <v>238</v>
      </c>
    </row>
    <row r="4415" spans="2:65" s="13" customFormat="1" ht="13.5">
      <c r="B4415" s="218"/>
      <c r="C4415" s="219"/>
      <c r="D4415" s="220" t="s">
        <v>247</v>
      </c>
      <c r="E4415" s="221" t="s">
        <v>20</v>
      </c>
      <c r="F4415" s="222" t="s">
        <v>22</v>
      </c>
      <c r="G4415" s="219"/>
      <c r="H4415" s="223">
        <v>1</v>
      </c>
      <c r="I4415" s="224"/>
      <c r="J4415" s="219"/>
      <c r="K4415" s="219"/>
      <c r="L4415" s="225"/>
      <c r="M4415" s="226"/>
      <c r="N4415" s="227"/>
      <c r="O4415" s="227"/>
      <c r="P4415" s="227"/>
      <c r="Q4415" s="227"/>
      <c r="R4415" s="227"/>
      <c r="S4415" s="227"/>
      <c r="T4415" s="228"/>
      <c r="AT4415" s="229" t="s">
        <v>247</v>
      </c>
      <c r="AU4415" s="229" t="s">
        <v>261</v>
      </c>
      <c r="AV4415" s="13" t="s">
        <v>81</v>
      </c>
      <c r="AW4415" s="13" t="s">
        <v>37</v>
      </c>
      <c r="AX4415" s="13" t="s">
        <v>73</v>
      </c>
      <c r="AY4415" s="229" t="s">
        <v>238</v>
      </c>
    </row>
    <row r="4416" spans="2:65" s="1" customFormat="1" ht="22.5" customHeight="1">
      <c r="B4416" s="35"/>
      <c r="C4416" s="194" t="s">
        <v>4031</v>
      </c>
      <c r="D4416" s="194" t="s">
        <v>240</v>
      </c>
      <c r="E4416" s="195" t="s">
        <v>4032</v>
      </c>
      <c r="F4416" s="196" t="s">
        <v>4033</v>
      </c>
      <c r="G4416" s="197" t="s">
        <v>651</v>
      </c>
      <c r="H4416" s="198">
        <v>1</v>
      </c>
      <c r="I4416" s="199"/>
      <c r="J4416" s="200">
        <f>ROUND(I4416*H4416,2)</f>
        <v>0</v>
      </c>
      <c r="K4416" s="196" t="s">
        <v>20</v>
      </c>
      <c r="L4416" s="55"/>
      <c r="M4416" s="201" t="s">
        <v>20</v>
      </c>
      <c r="N4416" s="202" t="s">
        <v>44</v>
      </c>
      <c r="O4416" s="36"/>
      <c r="P4416" s="203">
        <f>O4416*H4416</f>
        <v>0</v>
      </c>
      <c r="Q4416" s="203">
        <v>1.4999999999999999E-4</v>
      </c>
      <c r="R4416" s="203">
        <f>Q4416*H4416</f>
        <v>1.4999999999999999E-4</v>
      </c>
      <c r="S4416" s="203">
        <v>0</v>
      </c>
      <c r="T4416" s="204">
        <f>S4416*H4416</f>
        <v>0</v>
      </c>
      <c r="AR4416" s="18" t="s">
        <v>372</v>
      </c>
      <c r="AT4416" s="18" t="s">
        <v>240</v>
      </c>
      <c r="AU4416" s="18" t="s">
        <v>261</v>
      </c>
      <c r="AY4416" s="18" t="s">
        <v>238</v>
      </c>
      <c r="BE4416" s="205">
        <f>IF(N4416="základní",J4416,0)</f>
        <v>0</v>
      </c>
      <c r="BF4416" s="205">
        <f>IF(N4416="snížená",J4416,0)</f>
        <v>0</v>
      </c>
      <c r="BG4416" s="205">
        <f>IF(N4416="zákl. přenesená",J4416,0)</f>
        <v>0</v>
      </c>
      <c r="BH4416" s="205">
        <f>IF(N4416="sníž. přenesená",J4416,0)</f>
        <v>0</v>
      </c>
      <c r="BI4416" s="205">
        <f>IF(N4416="nulová",J4416,0)</f>
        <v>0</v>
      </c>
      <c r="BJ4416" s="18" t="s">
        <v>22</v>
      </c>
      <c r="BK4416" s="205">
        <f>ROUND(I4416*H4416,2)</f>
        <v>0</v>
      </c>
      <c r="BL4416" s="18" t="s">
        <v>372</v>
      </c>
      <c r="BM4416" s="18" t="s">
        <v>4034</v>
      </c>
    </row>
    <row r="4417" spans="2:65" s="12" customFormat="1" ht="27">
      <c r="B4417" s="206"/>
      <c r="C4417" s="207"/>
      <c r="D4417" s="208" t="s">
        <v>247</v>
      </c>
      <c r="E4417" s="209" t="s">
        <v>20</v>
      </c>
      <c r="F4417" s="210" t="s">
        <v>3976</v>
      </c>
      <c r="G4417" s="207"/>
      <c r="H4417" s="211" t="s">
        <v>20</v>
      </c>
      <c r="I4417" s="212"/>
      <c r="J4417" s="207"/>
      <c r="K4417" s="207"/>
      <c r="L4417" s="213"/>
      <c r="M4417" s="214"/>
      <c r="N4417" s="215"/>
      <c r="O4417" s="215"/>
      <c r="P4417" s="215"/>
      <c r="Q4417" s="215"/>
      <c r="R4417" s="215"/>
      <c r="S4417" s="215"/>
      <c r="T4417" s="216"/>
      <c r="AT4417" s="217" t="s">
        <v>247</v>
      </c>
      <c r="AU4417" s="217" t="s">
        <v>261</v>
      </c>
      <c r="AV4417" s="12" t="s">
        <v>22</v>
      </c>
      <c r="AW4417" s="12" t="s">
        <v>37</v>
      </c>
      <c r="AX4417" s="12" t="s">
        <v>73</v>
      </c>
      <c r="AY4417" s="217" t="s">
        <v>238</v>
      </c>
    </row>
    <row r="4418" spans="2:65" s="12" customFormat="1" ht="13.5">
      <c r="B4418" s="206"/>
      <c r="C4418" s="207"/>
      <c r="D4418" s="208" t="s">
        <v>247</v>
      </c>
      <c r="E4418" s="209" t="s">
        <v>20</v>
      </c>
      <c r="F4418" s="210" t="s">
        <v>249</v>
      </c>
      <c r="G4418" s="207"/>
      <c r="H4418" s="211" t="s">
        <v>20</v>
      </c>
      <c r="I4418" s="212"/>
      <c r="J4418" s="207"/>
      <c r="K4418" s="207"/>
      <c r="L4418" s="213"/>
      <c r="M4418" s="214"/>
      <c r="N4418" s="215"/>
      <c r="O4418" s="215"/>
      <c r="P4418" s="215"/>
      <c r="Q4418" s="215"/>
      <c r="R4418" s="215"/>
      <c r="S4418" s="215"/>
      <c r="T4418" s="216"/>
      <c r="AT4418" s="217" t="s">
        <v>247</v>
      </c>
      <c r="AU4418" s="217" t="s">
        <v>261</v>
      </c>
      <c r="AV4418" s="12" t="s">
        <v>22</v>
      </c>
      <c r="AW4418" s="12" t="s">
        <v>37</v>
      </c>
      <c r="AX4418" s="12" t="s">
        <v>73</v>
      </c>
      <c r="AY4418" s="217" t="s">
        <v>238</v>
      </c>
    </row>
    <row r="4419" spans="2:65" s="13" customFormat="1" ht="13.5">
      <c r="B4419" s="218"/>
      <c r="C4419" s="219"/>
      <c r="D4419" s="220" t="s">
        <v>247</v>
      </c>
      <c r="E4419" s="221" t="s">
        <v>20</v>
      </c>
      <c r="F4419" s="222" t="s">
        <v>22</v>
      </c>
      <c r="G4419" s="219"/>
      <c r="H4419" s="223">
        <v>1</v>
      </c>
      <c r="I4419" s="224"/>
      <c r="J4419" s="219"/>
      <c r="K4419" s="219"/>
      <c r="L4419" s="225"/>
      <c r="M4419" s="226"/>
      <c r="N4419" s="227"/>
      <c r="O4419" s="227"/>
      <c r="P4419" s="227"/>
      <c r="Q4419" s="227"/>
      <c r="R4419" s="227"/>
      <c r="S4419" s="227"/>
      <c r="T4419" s="228"/>
      <c r="AT4419" s="229" t="s">
        <v>247</v>
      </c>
      <c r="AU4419" s="229" t="s">
        <v>261</v>
      </c>
      <c r="AV4419" s="13" t="s">
        <v>81</v>
      </c>
      <c r="AW4419" s="13" t="s">
        <v>37</v>
      </c>
      <c r="AX4419" s="13" t="s">
        <v>73</v>
      </c>
      <c r="AY4419" s="229" t="s">
        <v>238</v>
      </c>
    </row>
    <row r="4420" spans="2:65" s="1" customFormat="1" ht="22.5" customHeight="1">
      <c r="B4420" s="35"/>
      <c r="C4420" s="194" t="s">
        <v>4035</v>
      </c>
      <c r="D4420" s="194" t="s">
        <v>240</v>
      </c>
      <c r="E4420" s="195" t="s">
        <v>4036</v>
      </c>
      <c r="F4420" s="196" t="s">
        <v>4037</v>
      </c>
      <c r="G4420" s="197" t="s">
        <v>651</v>
      </c>
      <c r="H4420" s="198">
        <v>2</v>
      </c>
      <c r="I4420" s="199"/>
      <c r="J4420" s="200">
        <f>ROUND(I4420*H4420,2)</f>
        <v>0</v>
      </c>
      <c r="K4420" s="196" t="s">
        <v>20</v>
      </c>
      <c r="L4420" s="55"/>
      <c r="M4420" s="201" t="s">
        <v>20</v>
      </c>
      <c r="N4420" s="202" t="s">
        <v>44</v>
      </c>
      <c r="O4420" s="36"/>
      <c r="P4420" s="203">
        <f>O4420*H4420</f>
        <v>0</v>
      </c>
      <c r="Q4420" s="203">
        <v>1.4999999999999999E-4</v>
      </c>
      <c r="R4420" s="203">
        <f>Q4420*H4420</f>
        <v>2.9999999999999997E-4</v>
      </c>
      <c r="S4420" s="203">
        <v>0</v>
      </c>
      <c r="T4420" s="204">
        <f>S4420*H4420</f>
        <v>0</v>
      </c>
      <c r="AR4420" s="18" t="s">
        <v>372</v>
      </c>
      <c r="AT4420" s="18" t="s">
        <v>240</v>
      </c>
      <c r="AU4420" s="18" t="s">
        <v>261</v>
      </c>
      <c r="AY4420" s="18" t="s">
        <v>238</v>
      </c>
      <c r="BE4420" s="205">
        <f>IF(N4420="základní",J4420,0)</f>
        <v>0</v>
      </c>
      <c r="BF4420" s="205">
        <f>IF(N4420="snížená",J4420,0)</f>
        <v>0</v>
      </c>
      <c r="BG4420" s="205">
        <f>IF(N4420="zákl. přenesená",J4420,0)</f>
        <v>0</v>
      </c>
      <c r="BH4420" s="205">
        <f>IF(N4420="sníž. přenesená",J4420,0)</f>
        <v>0</v>
      </c>
      <c r="BI4420" s="205">
        <f>IF(N4420="nulová",J4420,0)</f>
        <v>0</v>
      </c>
      <c r="BJ4420" s="18" t="s">
        <v>22</v>
      </c>
      <c r="BK4420" s="205">
        <f>ROUND(I4420*H4420,2)</f>
        <v>0</v>
      </c>
      <c r="BL4420" s="18" t="s">
        <v>372</v>
      </c>
      <c r="BM4420" s="18" t="s">
        <v>4038</v>
      </c>
    </row>
    <row r="4421" spans="2:65" s="12" customFormat="1" ht="27">
      <c r="B4421" s="206"/>
      <c r="C4421" s="207"/>
      <c r="D4421" s="208" t="s">
        <v>247</v>
      </c>
      <c r="E4421" s="209" t="s">
        <v>20</v>
      </c>
      <c r="F4421" s="210" t="s">
        <v>3976</v>
      </c>
      <c r="G4421" s="207"/>
      <c r="H4421" s="211" t="s">
        <v>20</v>
      </c>
      <c r="I4421" s="212"/>
      <c r="J4421" s="207"/>
      <c r="K4421" s="207"/>
      <c r="L4421" s="213"/>
      <c r="M4421" s="214"/>
      <c r="N4421" s="215"/>
      <c r="O4421" s="215"/>
      <c r="P4421" s="215"/>
      <c r="Q4421" s="215"/>
      <c r="R4421" s="215"/>
      <c r="S4421" s="215"/>
      <c r="T4421" s="216"/>
      <c r="AT4421" s="217" t="s">
        <v>247</v>
      </c>
      <c r="AU4421" s="217" t="s">
        <v>261</v>
      </c>
      <c r="AV4421" s="12" t="s">
        <v>22</v>
      </c>
      <c r="AW4421" s="12" t="s">
        <v>37</v>
      </c>
      <c r="AX4421" s="12" t="s">
        <v>73</v>
      </c>
      <c r="AY4421" s="217" t="s">
        <v>238</v>
      </c>
    </row>
    <row r="4422" spans="2:65" s="12" customFormat="1" ht="13.5">
      <c r="B4422" s="206"/>
      <c r="C4422" s="207"/>
      <c r="D4422" s="208" t="s">
        <v>247</v>
      </c>
      <c r="E4422" s="209" t="s">
        <v>20</v>
      </c>
      <c r="F4422" s="210" t="s">
        <v>249</v>
      </c>
      <c r="G4422" s="207"/>
      <c r="H4422" s="211" t="s">
        <v>20</v>
      </c>
      <c r="I4422" s="212"/>
      <c r="J4422" s="207"/>
      <c r="K4422" s="207"/>
      <c r="L4422" s="213"/>
      <c r="M4422" s="214"/>
      <c r="N4422" s="215"/>
      <c r="O4422" s="215"/>
      <c r="P4422" s="215"/>
      <c r="Q4422" s="215"/>
      <c r="R4422" s="215"/>
      <c r="S4422" s="215"/>
      <c r="T4422" s="216"/>
      <c r="AT4422" s="217" t="s">
        <v>247</v>
      </c>
      <c r="AU4422" s="217" t="s">
        <v>261</v>
      </c>
      <c r="AV4422" s="12" t="s">
        <v>22</v>
      </c>
      <c r="AW4422" s="12" t="s">
        <v>37</v>
      </c>
      <c r="AX4422" s="12" t="s">
        <v>73</v>
      </c>
      <c r="AY4422" s="217" t="s">
        <v>238</v>
      </c>
    </row>
    <row r="4423" spans="2:65" s="13" customFormat="1" ht="13.5">
      <c r="B4423" s="218"/>
      <c r="C4423" s="219"/>
      <c r="D4423" s="220" t="s">
        <v>247</v>
      </c>
      <c r="E4423" s="221" t="s">
        <v>20</v>
      </c>
      <c r="F4423" s="222" t="s">
        <v>81</v>
      </c>
      <c r="G4423" s="219"/>
      <c r="H4423" s="223">
        <v>2</v>
      </c>
      <c r="I4423" s="224"/>
      <c r="J4423" s="219"/>
      <c r="K4423" s="219"/>
      <c r="L4423" s="225"/>
      <c r="M4423" s="226"/>
      <c r="N4423" s="227"/>
      <c r="O4423" s="227"/>
      <c r="P4423" s="227"/>
      <c r="Q4423" s="227"/>
      <c r="R4423" s="227"/>
      <c r="S4423" s="227"/>
      <c r="T4423" s="228"/>
      <c r="AT4423" s="229" t="s">
        <v>247</v>
      </c>
      <c r="AU4423" s="229" t="s">
        <v>261</v>
      </c>
      <c r="AV4423" s="13" t="s">
        <v>81</v>
      </c>
      <c r="AW4423" s="13" t="s">
        <v>37</v>
      </c>
      <c r="AX4423" s="13" t="s">
        <v>73</v>
      </c>
      <c r="AY4423" s="229" t="s">
        <v>238</v>
      </c>
    </row>
    <row r="4424" spans="2:65" s="1" customFormat="1" ht="31.5" customHeight="1">
      <c r="B4424" s="35"/>
      <c r="C4424" s="194" t="s">
        <v>4039</v>
      </c>
      <c r="D4424" s="194" t="s">
        <v>240</v>
      </c>
      <c r="E4424" s="195" t="s">
        <v>4040</v>
      </c>
      <c r="F4424" s="196" t="s">
        <v>4041</v>
      </c>
      <c r="G4424" s="197" t="s">
        <v>651</v>
      </c>
      <c r="H4424" s="198">
        <v>2</v>
      </c>
      <c r="I4424" s="199"/>
      <c r="J4424" s="200">
        <f>ROUND(I4424*H4424,2)</f>
        <v>0</v>
      </c>
      <c r="K4424" s="196" t="s">
        <v>20</v>
      </c>
      <c r="L4424" s="55"/>
      <c r="M4424" s="201" t="s">
        <v>20</v>
      </c>
      <c r="N4424" s="202" t="s">
        <v>44</v>
      </c>
      <c r="O4424" s="36"/>
      <c r="P4424" s="203">
        <f>O4424*H4424</f>
        <v>0</v>
      </c>
      <c r="Q4424" s="203">
        <v>1.4999999999999999E-4</v>
      </c>
      <c r="R4424" s="203">
        <f>Q4424*H4424</f>
        <v>2.9999999999999997E-4</v>
      </c>
      <c r="S4424" s="203">
        <v>0</v>
      </c>
      <c r="T4424" s="204">
        <f>S4424*H4424</f>
        <v>0</v>
      </c>
      <c r="AR4424" s="18" t="s">
        <v>372</v>
      </c>
      <c r="AT4424" s="18" t="s">
        <v>240</v>
      </c>
      <c r="AU4424" s="18" t="s">
        <v>261</v>
      </c>
      <c r="AY4424" s="18" t="s">
        <v>238</v>
      </c>
      <c r="BE4424" s="205">
        <f>IF(N4424="základní",J4424,0)</f>
        <v>0</v>
      </c>
      <c r="BF4424" s="205">
        <f>IF(N4424="snížená",J4424,0)</f>
        <v>0</v>
      </c>
      <c r="BG4424" s="205">
        <f>IF(N4424="zákl. přenesená",J4424,0)</f>
        <v>0</v>
      </c>
      <c r="BH4424" s="205">
        <f>IF(N4424="sníž. přenesená",J4424,0)</f>
        <v>0</v>
      </c>
      <c r="BI4424" s="205">
        <f>IF(N4424="nulová",J4424,0)</f>
        <v>0</v>
      </c>
      <c r="BJ4424" s="18" t="s">
        <v>22</v>
      </c>
      <c r="BK4424" s="205">
        <f>ROUND(I4424*H4424,2)</f>
        <v>0</v>
      </c>
      <c r="BL4424" s="18" t="s">
        <v>372</v>
      </c>
      <c r="BM4424" s="18" t="s">
        <v>4042</v>
      </c>
    </row>
    <row r="4425" spans="2:65" s="12" customFormat="1" ht="27">
      <c r="B4425" s="206"/>
      <c r="C4425" s="207"/>
      <c r="D4425" s="208" t="s">
        <v>247</v>
      </c>
      <c r="E4425" s="209" t="s">
        <v>20</v>
      </c>
      <c r="F4425" s="210" t="s">
        <v>3976</v>
      </c>
      <c r="G4425" s="207"/>
      <c r="H4425" s="211" t="s">
        <v>20</v>
      </c>
      <c r="I4425" s="212"/>
      <c r="J4425" s="207"/>
      <c r="K4425" s="207"/>
      <c r="L4425" s="213"/>
      <c r="M4425" s="214"/>
      <c r="N4425" s="215"/>
      <c r="O4425" s="215"/>
      <c r="P4425" s="215"/>
      <c r="Q4425" s="215"/>
      <c r="R4425" s="215"/>
      <c r="S4425" s="215"/>
      <c r="T4425" s="216"/>
      <c r="AT4425" s="217" t="s">
        <v>247</v>
      </c>
      <c r="AU4425" s="217" t="s">
        <v>261</v>
      </c>
      <c r="AV4425" s="12" t="s">
        <v>22</v>
      </c>
      <c r="AW4425" s="12" t="s">
        <v>37</v>
      </c>
      <c r="AX4425" s="12" t="s">
        <v>73</v>
      </c>
      <c r="AY4425" s="217" t="s">
        <v>238</v>
      </c>
    </row>
    <row r="4426" spans="2:65" s="12" customFormat="1" ht="13.5">
      <c r="B4426" s="206"/>
      <c r="C4426" s="207"/>
      <c r="D4426" s="208" t="s">
        <v>247</v>
      </c>
      <c r="E4426" s="209" t="s">
        <v>20</v>
      </c>
      <c r="F4426" s="210" t="s">
        <v>249</v>
      </c>
      <c r="G4426" s="207"/>
      <c r="H4426" s="211" t="s">
        <v>20</v>
      </c>
      <c r="I4426" s="212"/>
      <c r="J4426" s="207"/>
      <c r="K4426" s="207"/>
      <c r="L4426" s="213"/>
      <c r="M4426" s="214"/>
      <c r="N4426" s="215"/>
      <c r="O4426" s="215"/>
      <c r="P4426" s="215"/>
      <c r="Q4426" s="215"/>
      <c r="R4426" s="215"/>
      <c r="S4426" s="215"/>
      <c r="T4426" s="216"/>
      <c r="AT4426" s="217" t="s">
        <v>247</v>
      </c>
      <c r="AU4426" s="217" t="s">
        <v>261</v>
      </c>
      <c r="AV4426" s="12" t="s">
        <v>22</v>
      </c>
      <c r="AW4426" s="12" t="s">
        <v>37</v>
      </c>
      <c r="AX4426" s="12" t="s">
        <v>73</v>
      </c>
      <c r="AY4426" s="217" t="s">
        <v>238</v>
      </c>
    </row>
    <row r="4427" spans="2:65" s="13" customFormat="1" ht="13.5">
      <c r="B4427" s="218"/>
      <c r="C4427" s="219"/>
      <c r="D4427" s="220" t="s">
        <v>247</v>
      </c>
      <c r="E4427" s="221" t="s">
        <v>20</v>
      </c>
      <c r="F4427" s="222" t="s">
        <v>81</v>
      </c>
      <c r="G4427" s="219"/>
      <c r="H4427" s="223">
        <v>2</v>
      </c>
      <c r="I4427" s="224"/>
      <c r="J4427" s="219"/>
      <c r="K4427" s="219"/>
      <c r="L4427" s="225"/>
      <c r="M4427" s="226"/>
      <c r="N4427" s="227"/>
      <c r="O4427" s="227"/>
      <c r="P4427" s="227"/>
      <c r="Q4427" s="227"/>
      <c r="R4427" s="227"/>
      <c r="S4427" s="227"/>
      <c r="T4427" s="228"/>
      <c r="AT4427" s="229" t="s">
        <v>247</v>
      </c>
      <c r="AU4427" s="229" t="s">
        <v>261</v>
      </c>
      <c r="AV4427" s="13" t="s">
        <v>81</v>
      </c>
      <c r="AW4427" s="13" t="s">
        <v>37</v>
      </c>
      <c r="AX4427" s="13" t="s">
        <v>73</v>
      </c>
      <c r="AY4427" s="229" t="s">
        <v>238</v>
      </c>
    </row>
    <row r="4428" spans="2:65" s="1" customFormat="1" ht="22.5" customHeight="1">
      <c r="B4428" s="35"/>
      <c r="C4428" s="194" t="s">
        <v>4043</v>
      </c>
      <c r="D4428" s="194" t="s">
        <v>240</v>
      </c>
      <c r="E4428" s="195" t="s">
        <v>4044</v>
      </c>
      <c r="F4428" s="196" t="s">
        <v>4045</v>
      </c>
      <c r="G4428" s="197" t="s">
        <v>651</v>
      </c>
      <c r="H4428" s="198">
        <v>1</v>
      </c>
      <c r="I4428" s="199"/>
      <c r="J4428" s="200">
        <f>ROUND(I4428*H4428,2)</f>
        <v>0</v>
      </c>
      <c r="K4428" s="196" t="s">
        <v>20</v>
      </c>
      <c r="L4428" s="55"/>
      <c r="M4428" s="201" t="s">
        <v>20</v>
      </c>
      <c r="N4428" s="202" t="s">
        <v>44</v>
      </c>
      <c r="O4428" s="36"/>
      <c r="P4428" s="203">
        <f>O4428*H4428</f>
        <v>0</v>
      </c>
      <c r="Q4428" s="203">
        <v>1.4999999999999999E-4</v>
      </c>
      <c r="R4428" s="203">
        <f>Q4428*H4428</f>
        <v>1.4999999999999999E-4</v>
      </c>
      <c r="S4428" s="203">
        <v>0</v>
      </c>
      <c r="T4428" s="204">
        <f>S4428*H4428</f>
        <v>0</v>
      </c>
      <c r="AR4428" s="18" t="s">
        <v>372</v>
      </c>
      <c r="AT4428" s="18" t="s">
        <v>240</v>
      </c>
      <c r="AU4428" s="18" t="s">
        <v>261</v>
      </c>
      <c r="AY4428" s="18" t="s">
        <v>238</v>
      </c>
      <c r="BE4428" s="205">
        <f>IF(N4428="základní",J4428,0)</f>
        <v>0</v>
      </c>
      <c r="BF4428" s="205">
        <f>IF(N4428="snížená",J4428,0)</f>
        <v>0</v>
      </c>
      <c r="BG4428" s="205">
        <f>IF(N4428="zákl. přenesená",J4428,0)</f>
        <v>0</v>
      </c>
      <c r="BH4428" s="205">
        <f>IF(N4428="sníž. přenesená",J4428,0)</f>
        <v>0</v>
      </c>
      <c r="BI4428" s="205">
        <f>IF(N4428="nulová",J4428,0)</f>
        <v>0</v>
      </c>
      <c r="BJ4428" s="18" t="s">
        <v>22</v>
      </c>
      <c r="BK4428" s="205">
        <f>ROUND(I4428*H4428,2)</f>
        <v>0</v>
      </c>
      <c r="BL4428" s="18" t="s">
        <v>372</v>
      </c>
      <c r="BM4428" s="18" t="s">
        <v>4046</v>
      </c>
    </row>
    <row r="4429" spans="2:65" s="12" customFormat="1" ht="27">
      <c r="B4429" s="206"/>
      <c r="C4429" s="207"/>
      <c r="D4429" s="208" t="s">
        <v>247</v>
      </c>
      <c r="E4429" s="209" t="s">
        <v>20</v>
      </c>
      <c r="F4429" s="210" t="s">
        <v>3976</v>
      </c>
      <c r="G4429" s="207"/>
      <c r="H4429" s="211" t="s">
        <v>20</v>
      </c>
      <c r="I4429" s="212"/>
      <c r="J4429" s="207"/>
      <c r="K4429" s="207"/>
      <c r="L4429" s="213"/>
      <c r="M4429" s="214"/>
      <c r="N4429" s="215"/>
      <c r="O4429" s="215"/>
      <c r="P4429" s="215"/>
      <c r="Q4429" s="215"/>
      <c r="R4429" s="215"/>
      <c r="S4429" s="215"/>
      <c r="T4429" s="216"/>
      <c r="AT4429" s="217" t="s">
        <v>247</v>
      </c>
      <c r="AU4429" s="217" t="s">
        <v>261</v>
      </c>
      <c r="AV4429" s="12" t="s">
        <v>22</v>
      </c>
      <c r="AW4429" s="12" t="s">
        <v>37</v>
      </c>
      <c r="AX4429" s="12" t="s">
        <v>73</v>
      </c>
      <c r="AY4429" s="217" t="s">
        <v>238</v>
      </c>
    </row>
    <row r="4430" spans="2:65" s="12" customFormat="1" ht="13.5">
      <c r="B4430" s="206"/>
      <c r="C4430" s="207"/>
      <c r="D4430" s="208" t="s">
        <v>247</v>
      </c>
      <c r="E4430" s="209" t="s">
        <v>20</v>
      </c>
      <c r="F4430" s="210" t="s">
        <v>249</v>
      </c>
      <c r="G4430" s="207"/>
      <c r="H4430" s="211" t="s">
        <v>20</v>
      </c>
      <c r="I4430" s="212"/>
      <c r="J4430" s="207"/>
      <c r="K4430" s="207"/>
      <c r="L4430" s="213"/>
      <c r="M4430" s="214"/>
      <c r="N4430" s="215"/>
      <c r="O4430" s="215"/>
      <c r="P4430" s="215"/>
      <c r="Q4430" s="215"/>
      <c r="R4430" s="215"/>
      <c r="S4430" s="215"/>
      <c r="T4430" s="216"/>
      <c r="AT4430" s="217" t="s">
        <v>247</v>
      </c>
      <c r="AU4430" s="217" t="s">
        <v>261</v>
      </c>
      <c r="AV4430" s="12" t="s">
        <v>22</v>
      </c>
      <c r="AW4430" s="12" t="s">
        <v>37</v>
      </c>
      <c r="AX4430" s="12" t="s">
        <v>73</v>
      </c>
      <c r="AY4430" s="217" t="s">
        <v>238</v>
      </c>
    </row>
    <row r="4431" spans="2:65" s="13" customFormat="1" ht="13.5">
      <c r="B4431" s="218"/>
      <c r="C4431" s="219"/>
      <c r="D4431" s="220" t="s">
        <v>247</v>
      </c>
      <c r="E4431" s="221" t="s">
        <v>20</v>
      </c>
      <c r="F4431" s="222" t="s">
        <v>22</v>
      </c>
      <c r="G4431" s="219"/>
      <c r="H4431" s="223">
        <v>1</v>
      </c>
      <c r="I4431" s="224"/>
      <c r="J4431" s="219"/>
      <c r="K4431" s="219"/>
      <c r="L4431" s="225"/>
      <c r="M4431" s="226"/>
      <c r="N4431" s="227"/>
      <c r="O4431" s="227"/>
      <c r="P4431" s="227"/>
      <c r="Q4431" s="227"/>
      <c r="R4431" s="227"/>
      <c r="S4431" s="227"/>
      <c r="T4431" s="228"/>
      <c r="AT4431" s="229" t="s">
        <v>247</v>
      </c>
      <c r="AU4431" s="229" t="s">
        <v>261</v>
      </c>
      <c r="AV4431" s="13" t="s">
        <v>81</v>
      </c>
      <c r="AW4431" s="13" t="s">
        <v>37</v>
      </c>
      <c r="AX4431" s="13" t="s">
        <v>73</v>
      </c>
      <c r="AY4431" s="229" t="s">
        <v>238</v>
      </c>
    </row>
    <row r="4432" spans="2:65" s="1" customFormat="1" ht="22.5" customHeight="1">
      <c r="B4432" s="35"/>
      <c r="C4432" s="194" t="s">
        <v>4047</v>
      </c>
      <c r="D4432" s="194" t="s">
        <v>240</v>
      </c>
      <c r="E4432" s="195" t="s">
        <v>4048</v>
      </c>
      <c r="F4432" s="196" t="s">
        <v>4049</v>
      </c>
      <c r="G4432" s="197" t="s">
        <v>651</v>
      </c>
      <c r="H4432" s="198">
        <v>1</v>
      </c>
      <c r="I4432" s="199"/>
      <c r="J4432" s="200">
        <f>ROUND(I4432*H4432,2)</f>
        <v>0</v>
      </c>
      <c r="K4432" s="196" t="s">
        <v>20</v>
      </c>
      <c r="L4432" s="55"/>
      <c r="M4432" s="201" t="s">
        <v>20</v>
      </c>
      <c r="N4432" s="202" t="s">
        <v>44</v>
      </c>
      <c r="O4432" s="36"/>
      <c r="P4432" s="203">
        <f>O4432*H4432</f>
        <v>0</v>
      </c>
      <c r="Q4432" s="203">
        <v>1.4999999999999999E-4</v>
      </c>
      <c r="R4432" s="203">
        <f>Q4432*H4432</f>
        <v>1.4999999999999999E-4</v>
      </c>
      <c r="S4432" s="203">
        <v>0</v>
      </c>
      <c r="T4432" s="204">
        <f>S4432*H4432</f>
        <v>0</v>
      </c>
      <c r="AR4432" s="18" t="s">
        <v>372</v>
      </c>
      <c r="AT4432" s="18" t="s">
        <v>240</v>
      </c>
      <c r="AU4432" s="18" t="s">
        <v>261</v>
      </c>
      <c r="AY4432" s="18" t="s">
        <v>238</v>
      </c>
      <c r="BE4432" s="205">
        <f>IF(N4432="základní",J4432,0)</f>
        <v>0</v>
      </c>
      <c r="BF4432" s="205">
        <f>IF(N4432="snížená",J4432,0)</f>
        <v>0</v>
      </c>
      <c r="BG4432" s="205">
        <f>IF(N4432="zákl. přenesená",J4432,0)</f>
        <v>0</v>
      </c>
      <c r="BH4432" s="205">
        <f>IF(N4432="sníž. přenesená",J4432,0)</f>
        <v>0</v>
      </c>
      <c r="BI4432" s="205">
        <f>IF(N4432="nulová",J4432,0)</f>
        <v>0</v>
      </c>
      <c r="BJ4432" s="18" t="s">
        <v>22</v>
      </c>
      <c r="BK4432" s="205">
        <f>ROUND(I4432*H4432,2)</f>
        <v>0</v>
      </c>
      <c r="BL4432" s="18" t="s">
        <v>372</v>
      </c>
      <c r="BM4432" s="18" t="s">
        <v>4050</v>
      </c>
    </row>
    <row r="4433" spans="2:65" s="12" customFormat="1" ht="27">
      <c r="B4433" s="206"/>
      <c r="C4433" s="207"/>
      <c r="D4433" s="208" t="s">
        <v>247</v>
      </c>
      <c r="E4433" s="209" t="s">
        <v>20</v>
      </c>
      <c r="F4433" s="210" t="s">
        <v>3976</v>
      </c>
      <c r="G4433" s="207"/>
      <c r="H4433" s="211" t="s">
        <v>20</v>
      </c>
      <c r="I4433" s="212"/>
      <c r="J4433" s="207"/>
      <c r="K4433" s="207"/>
      <c r="L4433" s="213"/>
      <c r="M4433" s="214"/>
      <c r="N4433" s="215"/>
      <c r="O4433" s="215"/>
      <c r="P4433" s="215"/>
      <c r="Q4433" s="215"/>
      <c r="R4433" s="215"/>
      <c r="S4433" s="215"/>
      <c r="T4433" s="216"/>
      <c r="AT4433" s="217" t="s">
        <v>247</v>
      </c>
      <c r="AU4433" s="217" t="s">
        <v>261</v>
      </c>
      <c r="AV4433" s="12" t="s">
        <v>22</v>
      </c>
      <c r="AW4433" s="12" t="s">
        <v>37</v>
      </c>
      <c r="AX4433" s="12" t="s">
        <v>73</v>
      </c>
      <c r="AY4433" s="217" t="s">
        <v>238</v>
      </c>
    </row>
    <row r="4434" spans="2:65" s="12" customFormat="1" ht="13.5">
      <c r="B4434" s="206"/>
      <c r="C4434" s="207"/>
      <c r="D4434" s="208" t="s">
        <v>247</v>
      </c>
      <c r="E4434" s="209" t="s">
        <v>20</v>
      </c>
      <c r="F4434" s="210" t="s">
        <v>249</v>
      </c>
      <c r="G4434" s="207"/>
      <c r="H4434" s="211" t="s">
        <v>20</v>
      </c>
      <c r="I4434" s="212"/>
      <c r="J4434" s="207"/>
      <c r="K4434" s="207"/>
      <c r="L4434" s="213"/>
      <c r="M4434" s="214"/>
      <c r="N4434" s="215"/>
      <c r="O4434" s="215"/>
      <c r="P4434" s="215"/>
      <c r="Q4434" s="215"/>
      <c r="R4434" s="215"/>
      <c r="S4434" s="215"/>
      <c r="T4434" s="216"/>
      <c r="AT4434" s="217" t="s">
        <v>247</v>
      </c>
      <c r="AU4434" s="217" t="s">
        <v>261</v>
      </c>
      <c r="AV4434" s="12" t="s">
        <v>22</v>
      </c>
      <c r="AW4434" s="12" t="s">
        <v>37</v>
      </c>
      <c r="AX4434" s="12" t="s">
        <v>73</v>
      </c>
      <c r="AY4434" s="217" t="s">
        <v>238</v>
      </c>
    </row>
    <row r="4435" spans="2:65" s="13" customFormat="1" ht="13.5">
      <c r="B4435" s="218"/>
      <c r="C4435" s="219"/>
      <c r="D4435" s="220" t="s">
        <v>247</v>
      </c>
      <c r="E4435" s="221" t="s">
        <v>20</v>
      </c>
      <c r="F4435" s="222" t="s">
        <v>22</v>
      </c>
      <c r="G4435" s="219"/>
      <c r="H4435" s="223">
        <v>1</v>
      </c>
      <c r="I4435" s="224"/>
      <c r="J4435" s="219"/>
      <c r="K4435" s="219"/>
      <c r="L4435" s="225"/>
      <c r="M4435" s="226"/>
      <c r="N4435" s="227"/>
      <c r="O4435" s="227"/>
      <c r="P4435" s="227"/>
      <c r="Q4435" s="227"/>
      <c r="R4435" s="227"/>
      <c r="S4435" s="227"/>
      <c r="T4435" s="228"/>
      <c r="AT4435" s="229" t="s">
        <v>247</v>
      </c>
      <c r="AU4435" s="229" t="s">
        <v>261</v>
      </c>
      <c r="AV4435" s="13" t="s">
        <v>81</v>
      </c>
      <c r="AW4435" s="13" t="s">
        <v>37</v>
      </c>
      <c r="AX4435" s="13" t="s">
        <v>73</v>
      </c>
      <c r="AY4435" s="229" t="s">
        <v>238</v>
      </c>
    </row>
    <row r="4436" spans="2:65" s="1" customFormat="1" ht="22.5" customHeight="1">
      <c r="B4436" s="35"/>
      <c r="C4436" s="194" t="s">
        <v>4051</v>
      </c>
      <c r="D4436" s="194" t="s">
        <v>240</v>
      </c>
      <c r="E4436" s="195" t="s">
        <v>4052</v>
      </c>
      <c r="F4436" s="196" t="s">
        <v>4053</v>
      </c>
      <c r="G4436" s="197" t="s">
        <v>651</v>
      </c>
      <c r="H4436" s="198">
        <v>1</v>
      </c>
      <c r="I4436" s="199"/>
      <c r="J4436" s="200">
        <f>ROUND(I4436*H4436,2)</f>
        <v>0</v>
      </c>
      <c r="K4436" s="196" t="s">
        <v>20</v>
      </c>
      <c r="L4436" s="55"/>
      <c r="M4436" s="201" t="s">
        <v>20</v>
      </c>
      <c r="N4436" s="202" t="s">
        <v>44</v>
      </c>
      <c r="O4436" s="36"/>
      <c r="P4436" s="203">
        <f>O4436*H4436</f>
        <v>0</v>
      </c>
      <c r="Q4436" s="203">
        <v>1.4999999999999999E-4</v>
      </c>
      <c r="R4436" s="203">
        <f>Q4436*H4436</f>
        <v>1.4999999999999999E-4</v>
      </c>
      <c r="S4436" s="203">
        <v>0</v>
      </c>
      <c r="T4436" s="204">
        <f>S4436*H4436</f>
        <v>0</v>
      </c>
      <c r="AR4436" s="18" t="s">
        <v>372</v>
      </c>
      <c r="AT4436" s="18" t="s">
        <v>240</v>
      </c>
      <c r="AU4436" s="18" t="s">
        <v>261</v>
      </c>
      <c r="AY4436" s="18" t="s">
        <v>238</v>
      </c>
      <c r="BE4436" s="205">
        <f>IF(N4436="základní",J4436,0)</f>
        <v>0</v>
      </c>
      <c r="BF4436" s="205">
        <f>IF(N4436="snížená",J4436,0)</f>
        <v>0</v>
      </c>
      <c r="BG4436" s="205">
        <f>IF(N4436="zákl. přenesená",J4436,0)</f>
        <v>0</v>
      </c>
      <c r="BH4436" s="205">
        <f>IF(N4436="sníž. přenesená",J4436,0)</f>
        <v>0</v>
      </c>
      <c r="BI4436" s="205">
        <f>IF(N4436="nulová",J4436,0)</f>
        <v>0</v>
      </c>
      <c r="BJ4436" s="18" t="s">
        <v>22</v>
      </c>
      <c r="BK4436" s="205">
        <f>ROUND(I4436*H4436,2)</f>
        <v>0</v>
      </c>
      <c r="BL4436" s="18" t="s">
        <v>372</v>
      </c>
      <c r="BM4436" s="18" t="s">
        <v>4054</v>
      </c>
    </row>
    <row r="4437" spans="2:65" s="12" customFormat="1" ht="27">
      <c r="B4437" s="206"/>
      <c r="C4437" s="207"/>
      <c r="D4437" s="208" t="s">
        <v>247</v>
      </c>
      <c r="E4437" s="209" t="s">
        <v>20</v>
      </c>
      <c r="F4437" s="210" t="s">
        <v>3976</v>
      </c>
      <c r="G4437" s="207"/>
      <c r="H4437" s="211" t="s">
        <v>20</v>
      </c>
      <c r="I4437" s="212"/>
      <c r="J4437" s="207"/>
      <c r="K4437" s="207"/>
      <c r="L4437" s="213"/>
      <c r="M4437" s="214"/>
      <c r="N4437" s="215"/>
      <c r="O4437" s="215"/>
      <c r="P4437" s="215"/>
      <c r="Q4437" s="215"/>
      <c r="R4437" s="215"/>
      <c r="S4437" s="215"/>
      <c r="T4437" s="216"/>
      <c r="AT4437" s="217" t="s">
        <v>247</v>
      </c>
      <c r="AU4437" s="217" t="s">
        <v>261</v>
      </c>
      <c r="AV4437" s="12" t="s">
        <v>22</v>
      </c>
      <c r="AW4437" s="12" t="s">
        <v>37</v>
      </c>
      <c r="AX4437" s="12" t="s">
        <v>73</v>
      </c>
      <c r="AY4437" s="217" t="s">
        <v>238</v>
      </c>
    </row>
    <row r="4438" spans="2:65" s="12" customFormat="1" ht="13.5">
      <c r="B4438" s="206"/>
      <c r="C4438" s="207"/>
      <c r="D4438" s="208" t="s">
        <v>247</v>
      </c>
      <c r="E4438" s="209" t="s">
        <v>20</v>
      </c>
      <c r="F4438" s="210" t="s">
        <v>249</v>
      </c>
      <c r="G4438" s="207"/>
      <c r="H4438" s="211" t="s">
        <v>20</v>
      </c>
      <c r="I4438" s="212"/>
      <c r="J4438" s="207"/>
      <c r="K4438" s="207"/>
      <c r="L4438" s="213"/>
      <c r="M4438" s="214"/>
      <c r="N4438" s="215"/>
      <c r="O4438" s="215"/>
      <c r="P4438" s="215"/>
      <c r="Q4438" s="215"/>
      <c r="R4438" s="215"/>
      <c r="S4438" s="215"/>
      <c r="T4438" s="216"/>
      <c r="AT4438" s="217" t="s">
        <v>247</v>
      </c>
      <c r="AU4438" s="217" t="s">
        <v>261</v>
      </c>
      <c r="AV4438" s="12" t="s">
        <v>22</v>
      </c>
      <c r="AW4438" s="12" t="s">
        <v>37</v>
      </c>
      <c r="AX4438" s="12" t="s">
        <v>73</v>
      </c>
      <c r="AY4438" s="217" t="s">
        <v>238</v>
      </c>
    </row>
    <row r="4439" spans="2:65" s="13" customFormat="1" ht="13.5">
      <c r="B4439" s="218"/>
      <c r="C4439" s="219"/>
      <c r="D4439" s="220" t="s">
        <v>247</v>
      </c>
      <c r="E4439" s="221" t="s">
        <v>20</v>
      </c>
      <c r="F4439" s="222" t="s">
        <v>22</v>
      </c>
      <c r="G4439" s="219"/>
      <c r="H4439" s="223">
        <v>1</v>
      </c>
      <c r="I4439" s="224"/>
      <c r="J4439" s="219"/>
      <c r="K4439" s="219"/>
      <c r="L4439" s="225"/>
      <c r="M4439" s="226"/>
      <c r="N4439" s="227"/>
      <c r="O4439" s="227"/>
      <c r="P4439" s="227"/>
      <c r="Q4439" s="227"/>
      <c r="R4439" s="227"/>
      <c r="S4439" s="227"/>
      <c r="T4439" s="228"/>
      <c r="AT4439" s="229" t="s">
        <v>247</v>
      </c>
      <c r="AU4439" s="229" t="s">
        <v>261</v>
      </c>
      <c r="AV4439" s="13" t="s">
        <v>81</v>
      </c>
      <c r="AW4439" s="13" t="s">
        <v>37</v>
      </c>
      <c r="AX4439" s="13" t="s">
        <v>73</v>
      </c>
      <c r="AY4439" s="229" t="s">
        <v>238</v>
      </c>
    </row>
    <row r="4440" spans="2:65" s="1" customFormat="1" ht="22.5" customHeight="1">
      <c r="B4440" s="35"/>
      <c r="C4440" s="194" t="s">
        <v>4055</v>
      </c>
      <c r="D4440" s="194" t="s">
        <v>240</v>
      </c>
      <c r="E4440" s="195" t="s">
        <v>4056</v>
      </c>
      <c r="F4440" s="196" t="s">
        <v>4057</v>
      </c>
      <c r="G4440" s="197" t="s">
        <v>651</v>
      </c>
      <c r="H4440" s="198">
        <v>2</v>
      </c>
      <c r="I4440" s="199"/>
      <c r="J4440" s="200">
        <f>ROUND(I4440*H4440,2)</f>
        <v>0</v>
      </c>
      <c r="K4440" s="196" t="s">
        <v>20</v>
      </c>
      <c r="L4440" s="55"/>
      <c r="M4440" s="201" t="s">
        <v>20</v>
      </c>
      <c r="N4440" s="202" t="s">
        <v>44</v>
      </c>
      <c r="O4440" s="36"/>
      <c r="P4440" s="203">
        <f>O4440*H4440</f>
        <v>0</v>
      </c>
      <c r="Q4440" s="203">
        <v>1.4999999999999999E-4</v>
      </c>
      <c r="R4440" s="203">
        <f>Q4440*H4440</f>
        <v>2.9999999999999997E-4</v>
      </c>
      <c r="S4440" s="203">
        <v>0</v>
      </c>
      <c r="T4440" s="204">
        <f>S4440*H4440</f>
        <v>0</v>
      </c>
      <c r="AR4440" s="18" t="s">
        <v>372</v>
      </c>
      <c r="AT4440" s="18" t="s">
        <v>240</v>
      </c>
      <c r="AU4440" s="18" t="s">
        <v>261</v>
      </c>
      <c r="AY4440" s="18" t="s">
        <v>238</v>
      </c>
      <c r="BE4440" s="205">
        <f>IF(N4440="základní",J4440,0)</f>
        <v>0</v>
      </c>
      <c r="BF4440" s="205">
        <f>IF(N4440="snížená",J4440,0)</f>
        <v>0</v>
      </c>
      <c r="BG4440" s="205">
        <f>IF(N4440="zákl. přenesená",J4440,0)</f>
        <v>0</v>
      </c>
      <c r="BH4440" s="205">
        <f>IF(N4440="sníž. přenesená",J4440,0)</f>
        <v>0</v>
      </c>
      <c r="BI4440" s="205">
        <f>IF(N4440="nulová",J4440,0)</f>
        <v>0</v>
      </c>
      <c r="BJ4440" s="18" t="s">
        <v>22</v>
      </c>
      <c r="BK4440" s="205">
        <f>ROUND(I4440*H4440,2)</f>
        <v>0</v>
      </c>
      <c r="BL4440" s="18" t="s">
        <v>372</v>
      </c>
      <c r="BM4440" s="18" t="s">
        <v>4058</v>
      </c>
    </row>
    <row r="4441" spans="2:65" s="12" customFormat="1" ht="27">
      <c r="B4441" s="206"/>
      <c r="C4441" s="207"/>
      <c r="D4441" s="208" t="s">
        <v>247</v>
      </c>
      <c r="E4441" s="209" t="s">
        <v>20</v>
      </c>
      <c r="F4441" s="210" t="s">
        <v>3976</v>
      </c>
      <c r="G4441" s="207"/>
      <c r="H4441" s="211" t="s">
        <v>20</v>
      </c>
      <c r="I4441" s="212"/>
      <c r="J4441" s="207"/>
      <c r="K4441" s="207"/>
      <c r="L4441" s="213"/>
      <c r="M4441" s="214"/>
      <c r="N4441" s="215"/>
      <c r="O4441" s="215"/>
      <c r="P4441" s="215"/>
      <c r="Q4441" s="215"/>
      <c r="R4441" s="215"/>
      <c r="S4441" s="215"/>
      <c r="T4441" s="216"/>
      <c r="AT4441" s="217" t="s">
        <v>247</v>
      </c>
      <c r="AU4441" s="217" t="s">
        <v>261</v>
      </c>
      <c r="AV4441" s="12" t="s">
        <v>22</v>
      </c>
      <c r="AW4441" s="12" t="s">
        <v>37</v>
      </c>
      <c r="AX4441" s="12" t="s">
        <v>73</v>
      </c>
      <c r="AY4441" s="217" t="s">
        <v>238</v>
      </c>
    </row>
    <row r="4442" spans="2:65" s="12" customFormat="1" ht="13.5">
      <c r="B4442" s="206"/>
      <c r="C4442" s="207"/>
      <c r="D4442" s="208" t="s">
        <v>247</v>
      </c>
      <c r="E4442" s="209" t="s">
        <v>20</v>
      </c>
      <c r="F4442" s="210" t="s">
        <v>249</v>
      </c>
      <c r="G4442" s="207"/>
      <c r="H4442" s="211" t="s">
        <v>20</v>
      </c>
      <c r="I4442" s="212"/>
      <c r="J4442" s="207"/>
      <c r="K4442" s="207"/>
      <c r="L4442" s="213"/>
      <c r="M4442" s="214"/>
      <c r="N4442" s="215"/>
      <c r="O4442" s="215"/>
      <c r="P4442" s="215"/>
      <c r="Q4442" s="215"/>
      <c r="R4442" s="215"/>
      <c r="S4442" s="215"/>
      <c r="T4442" s="216"/>
      <c r="AT4442" s="217" t="s">
        <v>247</v>
      </c>
      <c r="AU4442" s="217" t="s">
        <v>261</v>
      </c>
      <c r="AV4442" s="12" t="s">
        <v>22</v>
      </c>
      <c r="AW4442" s="12" t="s">
        <v>37</v>
      </c>
      <c r="AX4442" s="12" t="s">
        <v>73</v>
      </c>
      <c r="AY4442" s="217" t="s">
        <v>238</v>
      </c>
    </row>
    <row r="4443" spans="2:65" s="13" customFormat="1" ht="13.5">
      <c r="B4443" s="218"/>
      <c r="C4443" s="219"/>
      <c r="D4443" s="220" t="s">
        <v>247</v>
      </c>
      <c r="E4443" s="221" t="s">
        <v>20</v>
      </c>
      <c r="F4443" s="222" t="s">
        <v>81</v>
      </c>
      <c r="G4443" s="219"/>
      <c r="H4443" s="223">
        <v>2</v>
      </c>
      <c r="I4443" s="224"/>
      <c r="J4443" s="219"/>
      <c r="K4443" s="219"/>
      <c r="L4443" s="225"/>
      <c r="M4443" s="226"/>
      <c r="N4443" s="227"/>
      <c r="O4443" s="227"/>
      <c r="P4443" s="227"/>
      <c r="Q4443" s="227"/>
      <c r="R4443" s="227"/>
      <c r="S4443" s="227"/>
      <c r="T4443" s="228"/>
      <c r="AT4443" s="229" t="s">
        <v>247</v>
      </c>
      <c r="AU4443" s="229" t="s">
        <v>261</v>
      </c>
      <c r="AV4443" s="13" t="s">
        <v>81</v>
      </c>
      <c r="AW4443" s="13" t="s">
        <v>37</v>
      </c>
      <c r="AX4443" s="13" t="s">
        <v>73</v>
      </c>
      <c r="AY4443" s="229" t="s">
        <v>238</v>
      </c>
    </row>
    <row r="4444" spans="2:65" s="1" customFormat="1" ht="22.5" customHeight="1">
      <c r="B4444" s="35"/>
      <c r="C4444" s="194" t="s">
        <v>4059</v>
      </c>
      <c r="D4444" s="194" t="s">
        <v>240</v>
      </c>
      <c r="E4444" s="195" t="s">
        <v>4060</v>
      </c>
      <c r="F4444" s="196" t="s">
        <v>4061</v>
      </c>
      <c r="G4444" s="197" t="s">
        <v>651</v>
      </c>
      <c r="H4444" s="198">
        <v>2</v>
      </c>
      <c r="I4444" s="199"/>
      <c r="J4444" s="200">
        <f>ROUND(I4444*H4444,2)</f>
        <v>0</v>
      </c>
      <c r="K4444" s="196" t="s">
        <v>20</v>
      </c>
      <c r="L4444" s="55"/>
      <c r="M4444" s="201" t="s">
        <v>20</v>
      </c>
      <c r="N4444" s="202" t="s">
        <v>44</v>
      </c>
      <c r="O4444" s="36"/>
      <c r="P4444" s="203">
        <f>O4444*H4444</f>
        <v>0</v>
      </c>
      <c r="Q4444" s="203">
        <v>1.4999999999999999E-4</v>
      </c>
      <c r="R4444" s="203">
        <f>Q4444*H4444</f>
        <v>2.9999999999999997E-4</v>
      </c>
      <c r="S4444" s="203">
        <v>0</v>
      </c>
      <c r="T4444" s="204">
        <f>S4444*H4444</f>
        <v>0</v>
      </c>
      <c r="AR4444" s="18" t="s">
        <v>372</v>
      </c>
      <c r="AT4444" s="18" t="s">
        <v>240</v>
      </c>
      <c r="AU4444" s="18" t="s">
        <v>261</v>
      </c>
      <c r="AY4444" s="18" t="s">
        <v>238</v>
      </c>
      <c r="BE4444" s="205">
        <f>IF(N4444="základní",J4444,0)</f>
        <v>0</v>
      </c>
      <c r="BF4444" s="205">
        <f>IF(N4444="snížená",J4444,0)</f>
        <v>0</v>
      </c>
      <c r="BG4444" s="205">
        <f>IF(N4444="zákl. přenesená",J4444,0)</f>
        <v>0</v>
      </c>
      <c r="BH4444" s="205">
        <f>IF(N4444="sníž. přenesená",J4444,0)</f>
        <v>0</v>
      </c>
      <c r="BI4444" s="205">
        <f>IF(N4444="nulová",J4444,0)</f>
        <v>0</v>
      </c>
      <c r="BJ4444" s="18" t="s">
        <v>22</v>
      </c>
      <c r="BK4444" s="205">
        <f>ROUND(I4444*H4444,2)</f>
        <v>0</v>
      </c>
      <c r="BL4444" s="18" t="s">
        <v>372</v>
      </c>
      <c r="BM4444" s="18" t="s">
        <v>4062</v>
      </c>
    </row>
    <row r="4445" spans="2:65" s="12" customFormat="1" ht="27">
      <c r="B4445" s="206"/>
      <c r="C4445" s="207"/>
      <c r="D4445" s="208" t="s">
        <v>247</v>
      </c>
      <c r="E4445" s="209" t="s">
        <v>20</v>
      </c>
      <c r="F4445" s="210" t="s">
        <v>3976</v>
      </c>
      <c r="G4445" s="207"/>
      <c r="H4445" s="211" t="s">
        <v>20</v>
      </c>
      <c r="I4445" s="212"/>
      <c r="J4445" s="207"/>
      <c r="K4445" s="207"/>
      <c r="L4445" s="213"/>
      <c r="M4445" s="214"/>
      <c r="N4445" s="215"/>
      <c r="O4445" s="215"/>
      <c r="P4445" s="215"/>
      <c r="Q4445" s="215"/>
      <c r="R4445" s="215"/>
      <c r="S4445" s="215"/>
      <c r="T4445" s="216"/>
      <c r="AT4445" s="217" t="s">
        <v>247</v>
      </c>
      <c r="AU4445" s="217" t="s">
        <v>261</v>
      </c>
      <c r="AV4445" s="12" t="s">
        <v>22</v>
      </c>
      <c r="AW4445" s="12" t="s">
        <v>37</v>
      </c>
      <c r="AX4445" s="12" t="s">
        <v>73</v>
      </c>
      <c r="AY4445" s="217" t="s">
        <v>238</v>
      </c>
    </row>
    <row r="4446" spans="2:65" s="12" customFormat="1" ht="13.5">
      <c r="B4446" s="206"/>
      <c r="C4446" s="207"/>
      <c r="D4446" s="208" t="s">
        <v>247</v>
      </c>
      <c r="E4446" s="209" t="s">
        <v>20</v>
      </c>
      <c r="F4446" s="210" t="s">
        <v>249</v>
      </c>
      <c r="G4446" s="207"/>
      <c r="H4446" s="211" t="s">
        <v>20</v>
      </c>
      <c r="I4446" s="212"/>
      <c r="J4446" s="207"/>
      <c r="K4446" s="207"/>
      <c r="L4446" s="213"/>
      <c r="M4446" s="214"/>
      <c r="N4446" s="215"/>
      <c r="O4446" s="215"/>
      <c r="P4446" s="215"/>
      <c r="Q4446" s="215"/>
      <c r="R4446" s="215"/>
      <c r="S4446" s="215"/>
      <c r="T4446" s="216"/>
      <c r="AT4446" s="217" t="s">
        <v>247</v>
      </c>
      <c r="AU4446" s="217" t="s">
        <v>261</v>
      </c>
      <c r="AV4446" s="12" t="s">
        <v>22</v>
      </c>
      <c r="AW4446" s="12" t="s">
        <v>37</v>
      </c>
      <c r="AX4446" s="12" t="s">
        <v>73</v>
      </c>
      <c r="AY4446" s="217" t="s">
        <v>238</v>
      </c>
    </row>
    <row r="4447" spans="2:65" s="13" customFormat="1" ht="13.5">
      <c r="B4447" s="218"/>
      <c r="C4447" s="219"/>
      <c r="D4447" s="220" t="s">
        <v>247</v>
      </c>
      <c r="E4447" s="221" t="s">
        <v>20</v>
      </c>
      <c r="F4447" s="222" t="s">
        <v>81</v>
      </c>
      <c r="G4447" s="219"/>
      <c r="H4447" s="223">
        <v>2</v>
      </c>
      <c r="I4447" s="224"/>
      <c r="J4447" s="219"/>
      <c r="K4447" s="219"/>
      <c r="L4447" s="225"/>
      <c r="M4447" s="226"/>
      <c r="N4447" s="227"/>
      <c r="O4447" s="227"/>
      <c r="P4447" s="227"/>
      <c r="Q4447" s="227"/>
      <c r="R4447" s="227"/>
      <c r="S4447" s="227"/>
      <c r="T4447" s="228"/>
      <c r="AT4447" s="229" t="s">
        <v>247</v>
      </c>
      <c r="AU4447" s="229" t="s">
        <v>261</v>
      </c>
      <c r="AV4447" s="13" t="s">
        <v>81</v>
      </c>
      <c r="AW4447" s="13" t="s">
        <v>37</v>
      </c>
      <c r="AX4447" s="13" t="s">
        <v>73</v>
      </c>
      <c r="AY4447" s="229" t="s">
        <v>238</v>
      </c>
    </row>
    <row r="4448" spans="2:65" s="1" customFormat="1" ht="31.5" customHeight="1">
      <c r="B4448" s="35"/>
      <c r="C4448" s="194" t="s">
        <v>4063</v>
      </c>
      <c r="D4448" s="194" t="s">
        <v>240</v>
      </c>
      <c r="E4448" s="195" t="s">
        <v>4064</v>
      </c>
      <c r="F4448" s="196" t="s">
        <v>4065</v>
      </c>
      <c r="G4448" s="197" t="s">
        <v>651</v>
      </c>
      <c r="H4448" s="198">
        <v>1</v>
      </c>
      <c r="I4448" s="199"/>
      <c r="J4448" s="200">
        <f>ROUND(I4448*H4448,2)</f>
        <v>0</v>
      </c>
      <c r="K4448" s="196" t="s">
        <v>20</v>
      </c>
      <c r="L4448" s="55"/>
      <c r="M4448" s="201" t="s">
        <v>20</v>
      </c>
      <c r="N4448" s="202" t="s">
        <v>44</v>
      </c>
      <c r="O4448" s="36"/>
      <c r="P4448" s="203">
        <f>O4448*H4448</f>
        <v>0</v>
      </c>
      <c r="Q4448" s="203">
        <v>1.4999999999999999E-4</v>
      </c>
      <c r="R4448" s="203">
        <f>Q4448*H4448</f>
        <v>1.4999999999999999E-4</v>
      </c>
      <c r="S4448" s="203">
        <v>0</v>
      </c>
      <c r="T4448" s="204">
        <f>S4448*H4448</f>
        <v>0</v>
      </c>
      <c r="AR4448" s="18" t="s">
        <v>372</v>
      </c>
      <c r="AT4448" s="18" t="s">
        <v>240</v>
      </c>
      <c r="AU4448" s="18" t="s">
        <v>261</v>
      </c>
      <c r="AY4448" s="18" t="s">
        <v>238</v>
      </c>
      <c r="BE4448" s="205">
        <f>IF(N4448="základní",J4448,0)</f>
        <v>0</v>
      </c>
      <c r="BF4448" s="205">
        <f>IF(N4448="snížená",J4448,0)</f>
        <v>0</v>
      </c>
      <c r="BG4448" s="205">
        <f>IF(N4448="zákl. přenesená",J4448,0)</f>
        <v>0</v>
      </c>
      <c r="BH4448" s="205">
        <f>IF(N4448="sníž. přenesená",J4448,0)</f>
        <v>0</v>
      </c>
      <c r="BI4448" s="205">
        <f>IF(N4448="nulová",J4448,0)</f>
        <v>0</v>
      </c>
      <c r="BJ4448" s="18" t="s">
        <v>22</v>
      </c>
      <c r="BK4448" s="205">
        <f>ROUND(I4448*H4448,2)</f>
        <v>0</v>
      </c>
      <c r="BL4448" s="18" t="s">
        <v>372</v>
      </c>
      <c r="BM4448" s="18" t="s">
        <v>4066</v>
      </c>
    </row>
    <row r="4449" spans="2:65" s="12" customFormat="1" ht="27">
      <c r="B4449" s="206"/>
      <c r="C4449" s="207"/>
      <c r="D4449" s="208" t="s">
        <v>247</v>
      </c>
      <c r="E4449" s="209" t="s">
        <v>20</v>
      </c>
      <c r="F4449" s="210" t="s">
        <v>3976</v>
      </c>
      <c r="G4449" s="207"/>
      <c r="H4449" s="211" t="s">
        <v>20</v>
      </c>
      <c r="I4449" s="212"/>
      <c r="J4449" s="207"/>
      <c r="K4449" s="207"/>
      <c r="L4449" s="213"/>
      <c r="M4449" s="214"/>
      <c r="N4449" s="215"/>
      <c r="O4449" s="215"/>
      <c r="P4449" s="215"/>
      <c r="Q4449" s="215"/>
      <c r="R4449" s="215"/>
      <c r="S4449" s="215"/>
      <c r="T4449" s="216"/>
      <c r="AT4449" s="217" t="s">
        <v>247</v>
      </c>
      <c r="AU4449" s="217" t="s">
        <v>261</v>
      </c>
      <c r="AV4449" s="12" t="s">
        <v>22</v>
      </c>
      <c r="AW4449" s="12" t="s">
        <v>37</v>
      </c>
      <c r="AX4449" s="12" t="s">
        <v>73</v>
      </c>
      <c r="AY4449" s="217" t="s">
        <v>238</v>
      </c>
    </row>
    <row r="4450" spans="2:65" s="12" customFormat="1" ht="13.5">
      <c r="B4450" s="206"/>
      <c r="C4450" s="207"/>
      <c r="D4450" s="208" t="s">
        <v>247</v>
      </c>
      <c r="E4450" s="209" t="s">
        <v>20</v>
      </c>
      <c r="F4450" s="210" t="s">
        <v>249</v>
      </c>
      <c r="G4450" s="207"/>
      <c r="H4450" s="211" t="s">
        <v>20</v>
      </c>
      <c r="I4450" s="212"/>
      <c r="J4450" s="207"/>
      <c r="K4450" s="207"/>
      <c r="L4450" s="213"/>
      <c r="M4450" s="214"/>
      <c r="N4450" s="215"/>
      <c r="O4450" s="215"/>
      <c r="P4450" s="215"/>
      <c r="Q4450" s="215"/>
      <c r="R4450" s="215"/>
      <c r="S4450" s="215"/>
      <c r="T4450" s="216"/>
      <c r="AT4450" s="217" t="s">
        <v>247</v>
      </c>
      <c r="AU4450" s="217" t="s">
        <v>261</v>
      </c>
      <c r="AV4450" s="12" t="s">
        <v>22</v>
      </c>
      <c r="AW4450" s="12" t="s">
        <v>37</v>
      </c>
      <c r="AX4450" s="12" t="s">
        <v>73</v>
      </c>
      <c r="AY4450" s="217" t="s">
        <v>238</v>
      </c>
    </row>
    <row r="4451" spans="2:65" s="13" customFormat="1" ht="13.5">
      <c r="B4451" s="218"/>
      <c r="C4451" s="219"/>
      <c r="D4451" s="220" t="s">
        <v>247</v>
      </c>
      <c r="E4451" s="221" t="s">
        <v>20</v>
      </c>
      <c r="F4451" s="222" t="s">
        <v>22</v>
      </c>
      <c r="G4451" s="219"/>
      <c r="H4451" s="223">
        <v>1</v>
      </c>
      <c r="I4451" s="224"/>
      <c r="J4451" s="219"/>
      <c r="K4451" s="219"/>
      <c r="L4451" s="225"/>
      <c r="M4451" s="226"/>
      <c r="N4451" s="227"/>
      <c r="O4451" s="227"/>
      <c r="P4451" s="227"/>
      <c r="Q4451" s="227"/>
      <c r="R4451" s="227"/>
      <c r="S4451" s="227"/>
      <c r="T4451" s="228"/>
      <c r="AT4451" s="229" t="s">
        <v>247</v>
      </c>
      <c r="AU4451" s="229" t="s">
        <v>261</v>
      </c>
      <c r="AV4451" s="13" t="s">
        <v>81</v>
      </c>
      <c r="AW4451" s="13" t="s">
        <v>37</v>
      </c>
      <c r="AX4451" s="13" t="s">
        <v>73</v>
      </c>
      <c r="AY4451" s="229" t="s">
        <v>238</v>
      </c>
    </row>
    <row r="4452" spans="2:65" s="1" customFormat="1" ht="22.5" customHeight="1">
      <c r="B4452" s="35"/>
      <c r="C4452" s="194" t="s">
        <v>4067</v>
      </c>
      <c r="D4452" s="194" t="s">
        <v>240</v>
      </c>
      <c r="E4452" s="195" t="s">
        <v>4068</v>
      </c>
      <c r="F4452" s="196" t="s">
        <v>4069</v>
      </c>
      <c r="G4452" s="197" t="s">
        <v>651</v>
      </c>
      <c r="H4452" s="198">
        <v>1</v>
      </c>
      <c r="I4452" s="199"/>
      <c r="J4452" s="200">
        <f>ROUND(I4452*H4452,2)</f>
        <v>0</v>
      </c>
      <c r="K4452" s="196" t="s">
        <v>20</v>
      </c>
      <c r="L4452" s="55"/>
      <c r="M4452" s="201" t="s">
        <v>20</v>
      </c>
      <c r="N4452" s="202" t="s">
        <v>44</v>
      </c>
      <c r="O4452" s="36"/>
      <c r="P4452" s="203">
        <f>O4452*H4452</f>
        <v>0</v>
      </c>
      <c r="Q4452" s="203">
        <v>1.4999999999999999E-4</v>
      </c>
      <c r="R4452" s="203">
        <f>Q4452*H4452</f>
        <v>1.4999999999999999E-4</v>
      </c>
      <c r="S4452" s="203">
        <v>0</v>
      </c>
      <c r="T4452" s="204">
        <f>S4452*H4452</f>
        <v>0</v>
      </c>
      <c r="AR4452" s="18" t="s">
        <v>372</v>
      </c>
      <c r="AT4452" s="18" t="s">
        <v>240</v>
      </c>
      <c r="AU4452" s="18" t="s">
        <v>261</v>
      </c>
      <c r="AY4452" s="18" t="s">
        <v>238</v>
      </c>
      <c r="BE4452" s="205">
        <f>IF(N4452="základní",J4452,0)</f>
        <v>0</v>
      </c>
      <c r="BF4452" s="205">
        <f>IF(N4452="snížená",J4452,0)</f>
        <v>0</v>
      </c>
      <c r="BG4452" s="205">
        <f>IF(N4452="zákl. přenesená",J4452,0)</f>
        <v>0</v>
      </c>
      <c r="BH4452" s="205">
        <f>IF(N4452="sníž. přenesená",J4452,0)</f>
        <v>0</v>
      </c>
      <c r="BI4452" s="205">
        <f>IF(N4452="nulová",J4452,0)</f>
        <v>0</v>
      </c>
      <c r="BJ4452" s="18" t="s">
        <v>22</v>
      </c>
      <c r="BK4452" s="205">
        <f>ROUND(I4452*H4452,2)</f>
        <v>0</v>
      </c>
      <c r="BL4452" s="18" t="s">
        <v>372</v>
      </c>
      <c r="BM4452" s="18" t="s">
        <v>4070</v>
      </c>
    </row>
    <row r="4453" spans="2:65" s="12" customFormat="1" ht="27">
      <c r="B4453" s="206"/>
      <c r="C4453" s="207"/>
      <c r="D4453" s="208" t="s">
        <v>247</v>
      </c>
      <c r="E4453" s="209" t="s">
        <v>20</v>
      </c>
      <c r="F4453" s="210" t="s">
        <v>3976</v>
      </c>
      <c r="G4453" s="207"/>
      <c r="H4453" s="211" t="s">
        <v>20</v>
      </c>
      <c r="I4453" s="212"/>
      <c r="J4453" s="207"/>
      <c r="K4453" s="207"/>
      <c r="L4453" s="213"/>
      <c r="M4453" s="214"/>
      <c r="N4453" s="215"/>
      <c r="O4453" s="215"/>
      <c r="P4453" s="215"/>
      <c r="Q4453" s="215"/>
      <c r="R4453" s="215"/>
      <c r="S4453" s="215"/>
      <c r="T4453" s="216"/>
      <c r="AT4453" s="217" t="s">
        <v>247</v>
      </c>
      <c r="AU4453" s="217" t="s">
        <v>261</v>
      </c>
      <c r="AV4453" s="12" t="s">
        <v>22</v>
      </c>
      <c r="AW4453" s="12" t="s">
        <v>37</v>
      </c>
      <c r="AX4453" s="12" t="s">
        <v>73</v>
      </c>
      <c r="AY4453" s="217" t="s">
        <v>238</v>
      </c>
    </row>
    <row r="4454" spans="2:65" s="12" customFormat="1" ht="13.5">
      <c r="B4454" s="206"/>
      <c r="C4454" s="207"/>
      <c r="D4454" s="208" t="s">
        <v>247</v>
      </c>
      <c r="E4454" s="209" t="s">
        <v>20</v>
      </c>
      <c r="F4454" s="210" t="s">
        <v>249</v>
      </c>
      <c r="G4454" s="207"/>
      <c r="H4454" s="211" t="s">
        <v>20</v>
      </c>
      <c r="I4454" s="212"/>
      <c r="J4454" s="207"/>
      <c r="K4454" s="207"/>
      <c r="L4454" s="213"/>
      <c r="M4454" s="214"/>
      <c r="N4454" s="215"/>
      <c r="O4454" s="215"/>
      <c r="P4454" s="215"/>
      <c r="Q4454" s="215"/>
      <c r="R4454" s="215"/>
      <c r="S4454" s="215"/>
      <c r="T4454" s="216"/>
      <c r="AT4454" s="217" t="s">
        <v>247</v>
      </c>
      <c r="AU4454" s="217" t="s">
        <v>261</v>
      </c>
      <c r="AV4454" s="12" t="s">
        <v>22</v>
      </c>
      <c r="AW4454" s="12" t="s">
        <v>37</v>
      </c>
      <c r="AX4454" s="12" t="s">
        <v>73</v>
      </c>
      <c r="AY4454" s="217" t="s">
        <v>238</v>
      </c>
    </row>
    <row r="4455" spans="2:65" s="13" customFormat="1" ht="13.5">
      <c r="B4455" s="218"/>
      <c r="C4455" s="219"/>
      <c r="D4455" s="220" t="s">
        <v>247</v>
      </c>
      <c r="E4455" s="221" t="s">
        <v>20</v>
      </c>
      <c r="F4455" s="222" t="s">
        <v>22</v>
      </c>
      <c r="G4455" s="219"/>
      <c r="H4455" s="223">
        <v>1</v>
      </c>
      <c r="I4455" s="224"/>
      <c r="J4455" s="219"/>
      <c r="K4455" s="219"/>
      <c r="L4455" s="225"/>
      <c r="M4455" s="226"/>
      <c r="N4455" s="227"/>
      <c r="O4455" s="227"/>
      <c r="P4455" s="227"/>
      <c r="Q4455" s="227"/>
      <c r="R4455" s="227"/>
      <c r="S4455" s="227"/>
      <c r="T4455" s="228"/>
      <c r="AT4455" s="229" t="s">
        <v>247</v>
      </c>
      <c r="AU4455" s="229" t="s">
        <v>261</v>
      </c>
      <c r="AV4455" s="13" t="s">
        <v>81</v>
      </c>
      <c r="AW4455" s="13" t="s">
        <v>37</v>
      </c>
      <c r="AX4455" s="13" t="s">
        <v>73</v>
      </c>
      <c r="AY4455" s="229" t="s">
        <v>238</v>
      </c>
    </row>
    <row r="4456" spans="2:65" s="1" customFormat="1" ht="22.5" customHeight="1">
      <c r="B4456" s="35"/>
      <c r="C4456" s="194" t="s">
        <v>4071</v>
      </c>
      <c r="D4456" s="194" t="s">
        <v>240</v>
      </c>
      <c r="E4456" s="195" t="s">
        <v>4072</v>
      </c>
      <c r="F4456" s="196" t="s">
        <v>4073</v>
      </c>
      <c r="G4456" s="197" t="s">
        <v>651</v>
      </c>
      <c r="H4456" s="198">
        <v>2</v>
      </c>
      <c r="I4456" s="199"/>
      <c r="J4456" s="200">
        <f>ROUND(I4456*H4456,2)</f>
        <v>0</v>
      </c>
      <c r="K4456" s="196" t="s">
        <v>20</v>
      </c>
      <c r="L4456" s="55"/>
      <c r="M4456" s="201" t="s">
        <v>20</v>
      </c>
      <c r="N4456" s="202" t="s">
        <v>44</v>
      </c>
      <c r="O4456" s="36"/>
      <c r="P4456" s="203">
        <f>O4456*H4456</f>
        <v>0</v>
      </c>
      <c r="Q4456" s="203">
        <v>1.4999999999999999E-4</v>
      </c>
      <c r="R4456" s="203">
        <f>Q4456*H4456</f>
        <v>2.9999999999999997E-4</v>
      </c>
      <c r="S4456" s="203">
        <v>0</v>
      </c>
      <c r="T4456" s="204">
        <f>S4456*H4456</f>
        <v>0</v>
      </c>
      <c r="AR4456" s="18" t="s">
        <v>372</v>
      </c>
      <c r="AT4456" s="18" t="s">
        <v>240</v>
      </c>
      <c r="AU4456" s="18" t="s">
        <v>261</v>
      </c>
      <c r="AY4456" s="18" t="s">
        <v>238</v>
      </c>
      <c r="BE4456" s="205">
        <f>IF(N4456="základní",J4456,0)</f>
        <v>0</v>
      </c>
      <c r="BF4456" s="205">
        <f>IF(N4456="snížená",J4456,0)</f>
        <v>0</v>
      </c>
      <c r="BG4456" s="205">
        <f>IF(N4456="zákl. přenesená",J4456,0)</f>
        <v>0</v>
      </c>
      <c r="BH4456" s="205">
        <f>IF(N4456="sníž. přenesená",J4456,0)</f>
        <v>0</v>
      </c>
      <c r="BI4456" s="205">
        <f>IF(N4456="nulová",J4456,0)</f>
        <v>0</v>
      </c>
      <c r="BJ4456" s="18" t="s">
        <v>22</v>
      </c>
      <c r="BK4456" s="205">
        <f>ROUND(I4456*H4456,2)</f>
        <v>0</v>
      </c>
      <c r="BL4456" s="18" t="s">
        <v>372</v>
      </c>
      <c r="BM4456" s="18" t="s">
        <v>4074</v>
      </c>
    </row>
    <row r="4457" spans="2:65" s="12" customFormat="1" ht="27">
      <c r="B4457" s="206"/>
      <c r="C4457" s="207"/>
      <c r="D4457" s="208" t="s">
        <v>247</v>
      </c>
      <c r="E4457" s="209" t="s">
        <v>20</v>
      </c>
      <c r="F4457" s="210" t="s">
        <v>3976</v>
      </c>
      <c r="G4457" s="207"/>
      <c r="H4457" s="211" t="s">
        <v>20</v>
      </c>
      <c r="I4457" s="212"/>
      <c r="J4457" s="207"/>
      <c r="K4457" s="207"/>
      <c r="L4457" s="213"/>
      <c r="M4457" s="214"/>
      <c r="N4457" s="215"/>
      <c r="O4457" s="215"/>
      <c r="P4457" s="215"/>
      <c r="Q4457" s="215"/>
      <c r="R4457" s="215"/>
      <c r="S4457" s="215"/>
      <c r="T4457" s="216"/>
      <c r="AT4457" s="217" t="s">
        <v>247</v>
      </c>
      <c r="AU4457" s="217" t="s">
        <v>261</v>
      </c>
      <c r="AV4457" s="12" t="s">
        <v>22</v>
      </c>
      <c r="AW4457" s="12" t="s">
        <v>37</v>
      </c>
      <c r="AX4457" s="12" t="s">
        <v>73</v>
      </c>
      <c r="AY4457" s="217" t="s">
        <v>238</v>
      </c>
    </row>
    <row r="4458" spans="2:65" s="12" customFormat="1" ht="13.5">
      <c r="B4458" s="206"/>
      <c r="C4458" s="207"/>
      <c r="D4458" s="208" t="s">
        <v>247</v>
      </c>
      <c r="E4458" s="209" t="s">
        <v>20</v>
      </c>
      <c r="F4458" s="210" t="s">
        <v>249</v>
      </c>
      <c r="G4458" s="207"/>
      <c r="H4458" s="211" t="s">
        <v>20</v>
      </c>
      <c r="I4458" s="212"/>
      <c r="J4458" s="207"/>
      <c r="K4458" s="207"/>
      <c r="L4458" s="213"/>
      <c r="M4458" s="214"/>
      <c r="N4458" s="215"/>
      <c r="O4458" s="215"/>
      <c r="P4458" s="215"/>
      <c r="Q4458" s="215"/>
      <c r="R4458" s="215"/>
      <c r="S4458" s="215"/>
      <c r="T4458" s="216"/>
      <c r="AT4458" s="217" t="s">
        <v>247</v>
      </c>
      <c r="AU4458" s="217" t="s">
        <v>261</v>
      </c>
      <c r="AV4458" s="12" t="s">
        <v>22</v>
      </c>
      <c r="AW4458" s="12" t="s">
        <v>37</v>
      </c>
      <c r="AX4458" s="12" t="s">
        <v>73</v>
      </c>
      <c r="AY4458" s="217" t="s">
        <v>238</v>
      </c>
    </row>
    <row r="4459" spans="2:65" s="13" customFormat="1" ht="13.5">
      <c r="B4459" s="218"/>
      <c r="C4459" s="219"/>
      <c r="D4459" s="220" t="s">
        <v>247</v>
      </c>
      <c r="E4459" s="221" t="s">
        <v>20</v>
      </c>
      <c r="F4459" s="222" t="s">
        <v>81</v>
      </c>
      <c r="G4459" s="219"/>
      <c r="H4459" s="223">
        <v>2</v>
      </c>
      <c r="I4459" s="224"/>
      <c r="J4459" s="219"/>
      <c r="K4459" s="219"/>
      <c r="L4459" s="225"/>
      <c r="M4459" s="226"/>
      <c r="N4459" s="227"/>
      <c r="O4459" s="227"/>
      <c r="P4459" s="227"/>
      <c r="Q4459" s="227"/>
      <c r="R4459" s="227"/>
      <c r="S4459" s="227"/>
      <c r="T4459" s="228"/>
      <c r="AT4459" s="229" t="s">
        <v>247</v>
      </c>
      <c r="AU4459" s="229" t="s">
        <v>261</v>
      </c>
      <c r="AV4459" s="13" t="s">
        <v>81</v>
      </c>
      <c r="AW4459" s="13" t="s">
        <v>37</v>
      </c>
      <c r="AX4459" s="13" t="s">
        <v>73</v>
      </c>
      <c r="AY4459" s="229" t="s">
        <v>238</v>
      </c>
    </row>
    <row r="4460" spans="2:65" s="1" customFormat="1" ht="22.5" customHeight="1">
      <c r="B4460" s="35"/>
      <c r="C4460" s="194" t="s">
        <v>4075</v>
      </c>
      <c r="D4460" s="194" t="s">
        <v>240</v>
      </c>
      <c r="E4460" s="195" t="s">
        <v>4076</v>
      </c>
      <c r="F4460" s="196" t="s">
        <v>4077</v>
      </c>
      <c r="G4460" s="197" t="s">
        <v>651</v>
      </c>
      <c r="H4460" s="198">
        <v>1</v>
      </c>
      <c r="I4460" s="199"/>
      <c r="J4460" s="200">
        <f>ROUND(I4460*H4460,2)</f>
        <v>0</v>
      </c>
      <c r="K4460" s="196" t="s">
        <v>20</v>
      </c>
      <c r="L4460" s="55"/>
      <c r="M4460" s="201" t="s">
        <v>20</v>
      </c>
      <c r="N4460" s="202" t="s">
        <v>44</v>
      </c>
      <c r="O4460" s="36"/>
      <c r="P4460" s="203">
        <f>O4460*H4460</f>
        <v>0</v>
      </c>
      <c r="Q4460" s="203">
        <v>1.4999999999999999E-4</v>
      </c>
      <c r="R4460" s="203">
        <f>Q4460*H4460</f>
        <v>1.4999999999999999E-4</v>
      </c>
      <c r="S4460" s="203">
        <v>0</v>
      </c>
      <c r="T4460" s="204">
        <f>S4460*H4460</f>
        <v>0</v>
      </c>
      <c r="AR4460" s="18" t="s">
        <v>372</v>
      </c>
      <c r="AT4460" s="18" t="s">
        <v>240</v>
      </c>
      <c r="AU4460" s="18" t="s">
        <v>261</v>
      </c>
      <c r="AY4460" s="18" t="s">
        <v>238</v>
      </c>
      <c r="BE4460" s="205">
        <f>IF(N4460="základní",J4460,0)</f>
        <v>0</v>
      </c>
      <c r="BF4460" s="205">
        <f>IF(N4460="snížená",J4460,0)</f>
        <v>0</v>
      </c>
      <c r="BG4460" s="205">
        <f>IF(N4460="zákl. přenesená",J4460,0)</f>
        <v>0</v>
      </c>
      <c r="BH4460" s="205">
        <f>IF(N4460="sníž. přenesená",J4460,0)</f>
        <v>0</v>
      </c>
      <c r="BI4460" s="205">
        <f>IF(N4460="nulová",J4460,0)</f>
        <v>0</v>
      </c>
      <c r="BJ4460" s="18" t="s">
        <v>22</v>
      </c>
      <c r="BK4460" s="205">
        <f>ROUND(I4460*H4460,2)</f>
        <v>0</v>
      </c>
      <c r="BL4460" s="18" t="s">
        <v>372</v>
      </c>
      <c r="BM4460" s="18" t="s">
        <v>4078</v>
      </c>
    </row>
    <row r="4461" spans="2:65" s="12" customFormat="1" ht="27">
      <c r="B4461" s="206"/>
      <c r="C4461" s="207"/>
      <c r="D4461" s="208" t="s">
        <v>247</v>
      </c>
      <c r="E4461" s="209" t="s">
        <v>20</v>
      </c>
      <c r="F4461" s="210" t="s">
        <v>3976</v>
      </c>
      <c r="G4461" s="207"/>
      <c r="H4461" s="211" t="s">
        <v>20</v>
      </c>
      <c r="I4461" s="212"/>
      <c r="J4461" s="207"/>
      <c r="K4461" s="207"/>
      <c r="L4461" s="213"/>
      <c r="M4461" s="214"/>
      <c r="N4461" s="215"/>
      <c r="O4461" s="215"/>
      <c r="P4461" s="215"/>
      <c r="Q4461" s="215"/>
      <c r="R4461" s="215"/>
      <c r="S4461" s="215"/>
      <c r="T4461" s="216"/>
      <c r="AT4461" s="217" t="s">
        <v>247</v>
      </c>
      <c r="AU4461" s="217" t="s">
        <v>261</v>
      </c>
      <c r="AV4461" s="12" t="s">
        <v>22</v>
      </c>
      <c r="AW4461" s="12" t="s">
        <v>37</v>
      </c>
      <c r="AX4461" s="12" t="s">
        <v>73</v>
      </c>
      <c r="AY4461" s="217" t="s">
        <v>238</v>
      </c>
    </row>
    <row r="4462" spans="2:65" s="12" customFormat="1" ht="13.5">
      <c r="B4462" s="206"/>
      <c r="C4462" s="207"/>
      <c r="D4462" s="208" t="s">
        <v>247</v>
      </c>
      <c r="E4462" s="209" t="s">
        <v>20</v>
      </c>
      <c r="F4462" s="210" t="s">
        <v>249</v>
      </c>
      <c r="G4462" s="207"/>
      <c r="H4462" s="211" t="s">
        <v>20</v>
      </c>
      <c r="I4462" s="212"/>
      <c r="J4462" s="207"/>
      <c r="K4462" s="207"/>
      <c r="L4462" s="213"/>
      <c r="M4462" s="214"/>
      <c r="N4462" s="215"/>
      <c r="O4462" s="215"/>
      <c r="P4462" s="215"/>
      <c r="Q4462" s="215"/>
      <c r="R4462" s="215"/>
      <c r="S4462" s="215"/>
      <c r="T4462" s="216"/>
      <c r="AT4462" s="217" t="s">
        <v>247</v>
      </c>
      <c r="AU4462" s="217" t="s">
        <v>261</v>
      </c>
      <c r="AV4462" s="12" t="s">
        <v>22</v>
      </c>
      <c r="AW4462" s="12" t="s">
        <v>37</v>
      </c>
      <c r="AX4462" s="12" t="s">
        <v>73</v>
      </c>
      <c r="AY4462" s="217" t="s">
        <v>238</v>
      </c>
    </row>
    <row r="4463" spans="2:65" s="13" customFormat="1" ht="13.5">
      <c r="B4463" s="218"/>
      <c r="C4463" s="219"/>
      <c r="D4463" s="208" t="s">
        <v>247</v>
      </c>
      <c r="E4463" s="230" t="s">
        <v>20</v>
      </c>
      <c r="F4463" s="231" t="s">
        <v>22</v>
      </c>
      <c r="G4463" s="219"/>
      <c r="H4463" s="232">
        <v>1</v>
      </c>
      <c r="I4463" s="224"/>
      <c r="J4463" s="219"/>
      <c r="K4463" s="219"/>
      <c r="L4463" s="225"/>
      <c r="M4463" s="226"/>
      <c r="N4463" s="227"/>
      <c r="O4463" s="227"/>
      <c r="P4463" s="227"/>
      <c r="Q4463" s="227"/>
      <c r="R4463" s="227"/>
      <c r="S4463" s="227"/>
      <c r="T4463" s="228"/>
      <c r="AT4463" s="229" t="s">
        <v>247</v>
      </c>
      <c r="AU4463" s="229" t="s">
        <v>261</v>
      </c>
      <c r="AV4463" s="13" t="s">
        <v>81</v>
      </c>
      <c r="AW4463" s="13" t="s">
        <v>37</v>
      </c>
      <c r="AX4463" s="13" t="s">
        <v>73</v>
      </c>
      <c r="AY4463" s="229" t="s">
        <v>238</v>
      </c>
    </row>
    <row r="4464" spans="2:65" s="11" customFormat="1" ht="22.35" customHeight="1">
      <c r="B4464" s="177"/>
      <c r="C4464" s="178"/>
      <c r="D4464" s="191" t="s">
        <v>72</v>
      </c>
      <c r="E4464" s="192" t="s">
        <v>4079</v>
      </c>
      <c r="F4464" s="192" t="s">
        <v>4080</v>
      </c>
      <c r="G4464" s="178"/>
      <c r="H4464" s="178"/>
      <c r="I4464" s="181"/>
      <c r="J4464" s="193">
        <f>BK4464</f>
        <v>0</v>
      </c>
      <c r="K4464" s="178"/>
      <c r="L4464" s="183"/>
      <c r="M4464" s="184"/>
      <c r="N4464" s="185"/>
      <c r="O4464" s="185"/>
      <c r="P4464" s="186">
        <f>SUM(P4465:P4676)</f>
        <v>0</v>
      </c>
      <c r="Q4464" s="185"/>
      <c r="R4464" s="186">
        <f>SUM(R4465:R4676)</f>
        <v>0.15762825</v>
      </c>
      <c r="S4464" s="185"/>
      <c r="T4464" s="187">
        <f>SUM(T4465:T4676)</f>
        <v>0</v>
      </c>
      <c r="AR4464" s="188" t="s">
        <v>81</v>
      </c>
      <c r="AT4464" s="189" t="s">
        <v>72</v>
      </c>
      <c r="AU4464" s="189" t="s">
        <v>81</v>
      </c>
      <c r="AY4464" s="188" t="s">
        <v>238</v>
      </c>
      <c r="BK4464" s="190">
        <f>SUM(BK4465:BK4676)</f>
        <v>0</v>
      </c>
    </row>
    <row r="4465" spans="2:65" s="1" customFormat="1" ht="31.5" customHeight="1">
      <c r="B4465" s="35"/>
      <c r="C4465" s="194" t="s">
        <v>4081</v>
      </c>
      <c r="D4465" s="194" t="s">
        <v>240</v>
      </c>
      <c r="E4465" s="195" t="s">
        <v>4082</v>
      </c>
      <c r="F4465" s="196" t="s">
        <v>4083</v>
      </c>
      <c r="G4465" s="197" t="s">
        <v>517</v>
      </c>
      <c r="H4465" s="198">
        <v>32.549999999999997</v>
      </c>
      <c r="I4465" s="199"/>
      <c r="J4465" s="200">
        <f>ROUND(I4465*H4465,2)</f>
        <v>0</v>
      </c>
      <c r="K4465" s="196" t="s">
        <v>20</v>
      </c>
      <c r="L4465" s="55"/>
      <c r="M4465" s="201" t="s">
        <v>20</v>
      </c>
      <c r="N4465" s="202" t="s">
        <v>44</v>
      </c>
      <c r="O4465" s="36"/>
      <c r="P4465" s="203">
        <f>O4465*H4465</f>
        <v>0</v>
      </c>
      <c r="Q4465" s="203">
        <v>0</v>
      </c>
      <c r="R4465" s="203">
        <f>Q4465*H4465</f>
        <v>0</v>
      </c>
      <c r="S4465" s="203">
        <v>0</v>
      </c>
      <c r="T4465" s="204">
        <f>S4465*H4465</f>
        <v>0</v>
      </c>
      <c r="AR4465" s="18" t="s">
        <v>372</v>
      </c>
      <c r="AT4465" s="18" t="s">
        <v>240</v>
      </c>
      <c r="AU4465" s="18" t="s">
        <v>261</v>
      </c>
      <c r="AY4465" s="18" t="s">
        <v>238</v>
      </c>
      <c r="BE4465" s="205">
        <f>IF(N4465="základní",J4465,0)</f>
        <v>0</v>
      </c>
      <c r="BF4465" s="205">
        <f>IF(N4465="snížená",J4465,0)</f>
        <v>0</v>
      </c>
      <c r="BG4465" s="205">
        <f>IF(N4465="zákl. přenesená",J4465,0)</f>
        <v>0</v>
      </c>
      <c r="BH4465" s="205">
        <f>IF(N4465="sníž. přenesená",J4465,0)</f>
        <v>0</v>
      </c>
      <c r="BI4465" s="205">
        <f>IF(N4465="nulová",J4465,0)</f>
        <v>0</v>
      </c>
      <c r="BJ4465" s="18" t="s">
        <v>22</v>
      </c>
      <c r="BK4465" s="205">
        <f>ROUND(I4465*H4465,2)</f>
        <v>0</v>
      </c>
      <c r="BL4465" s="18" t="s">
        <v>372</v>
      </c>
      <c r="BM4465" s="18" t="s">
        <v>4084</v>
      </c>
    </row>
    <row r="4466" spans="2:65" s="12" customFormat="1" ht="27">
      <c r="B4466" s="206"/>
      <c r="C4466" s="207"/>
      <c r="D4466" s="208" t="s">
        <v>247</v>
      </c>
      <c r="E4466" s="209" t="s">
        <v>20</v>
      </c>
      <c r="F4466" s="210" t="s">
        <v>4085</v>
      </c>
      <c r="G4466" s="207"/>
      <c r="H4466" s="211" t="s">
        <v>20</v>
      </c>
      <c r="I4466" s="212"/>
      <c r="J4466" s="207"/>
      <c r="K4466" s="207"/>
      <c r="L4466" s="213"/>
      <c r="M4466" s="214"/>
      <c r="N4466" s="215"/>
      <c r="O4466" s="215"/>
      <c r="P4466" s="215"/>
      <c r="Q4466" s="215"/>
      <c r="R4466" s="215"/>
      <c r="S4466" s="215"/>
      <c r="T4466" s="216"/>
      <c r="AT4466" s="217" t="s">
        <v>247</v>
      </c>
      <c r="AU4466" s="217" t="s">
        <v>261</v>
      </c>
      <c r="AV4466" s="12" t="s">
        <v>22</v>
      </c>
      <c r="AW4466" s="12" t="s">
        <v>37</v>
      </c>
      <c r="AX4466" s="12" t="s">
        <v>73</v>
      </c>
      <c r="AY4466" s="217" t="s">
        <v>238</v>
      </c>
    </row>
    <row r="4467" spans="2:65" s="12" customFormat="1" ht="13.5">
      <c r="B4467" s="206"/>
      <c r="C4467" s="207"/>
      <c r="D4467" s="208" t="s">
        <v>247</v>
      </c>
      <c r="E4467" s="209" t="s">
        <v>20</v>
      </c>
      <c r="F4467" s="210" t="s">
        <v>249</v>
      </c>
      <c r="G4467" s="207"/>
      <c r="H4467" s="211" t="s">
        <v>20</v>
      </c>
      <c r="I4467" s="212"/>
      <c r="J4467" s="207"/>
      <c r="K4467" s="207"/>
      <c r="L4467" s="213"/>
      <c r="M4467" s="214"/>
      <c r="N4467" s="215"/>
      <c r="O4467" s="215"/>
      <c r="P4467" s="215"/>
      <c r="Q4467" s="215"/>
      <c r="R4467" s="215"/>
      <c r="S4467" s="215"/>
      <c r="T4467" s="216"/>
      <c r="AT4467" s="217" t="s">
        <v>247</v>
      </c>
      <c r="AU4467" s="217" t="s">
        <v>261</v>
      </c>
      <c r="AV4467" s="12" t="s">
        <v>22</v>
      </c>
      <c r="AW4467" s="12" t="s">
        <v>37</v>
      </c>
      <c r="AX4467" s="12" t="s">
        <v>73</v>
      </c>
      <c r="AY4467" s="217" t="s">
        <v>238</v>
      </c>
    </row>
    <row r="4468" spans="2:65" s="13" customFormat="1" ht="13.5">
      <c r="B4468" s="218"/>
      <c r="C4468" s="219"/>
      <c r="D4468" s="220" t="s">
        <v>247</v>
      </c>
      <c r="E4468" s="221" t="s">
        <v>20</v>
      </c>
      <c r="F4468" s="222" t="s">
        <v>4086</v>
      </c>
      <c r="G4468" s="219"/>
      <c r="H4468" s="223">
        <v>32.549999999999997</v>
      </c>
      <c r="I4468" s="224"/>
      <c r="J4468" s="219"/>
      <c r="K4468" s="219"/>
      <c r="L4468" s="225"/>
      <c r="M4468" s="226"/>
      <c r="N4468" s="227"/>
      <c r="O4468" s="227"/>
      <c r="P4468" s="227"/>
      <c r="Q4468" s="227"/>
      <c r="R4468" s="227"/>
      <c r="S4468" s="227"/>
      <c r="T4468" s="228"/>
      <c r="AT4468" s="229" t="s">
        <v>247</v>
      </c>
      <c r="AU4468" s="229" t="s">
        <v>261</v>
      </c>
      <c r="AV4468" s="13" t="s">
        <v>81</v>
      </c>
      <c r="AW4468" s="13" t="s">
        <v>37</v>
      </c>
      <c r="AX4468" s="13" t="s">
        <v>73</v>
      </c>
      <c r="AY4468" s="229" t="s">
        <v>238</v>
      </c>
    </row>
    <row r="4469" spans="2:65" s="1" customFormat="1" ht="31.5" customHeight="1">
      <c r="B4469" s="35"/>
      <c r="C4469" s="194" t="s">
        <v>4087</v>
      </c>
      <c r="D4469" s="194" t="s">
        <v>240</v>
      </c>
      <c r="E4469" s="195" t="s">
        <v>4088</v>
      </c>
      <c r="F4469" s="196" t="s">
        <v>4089</v>
      </c>
      <c r="G4469" s="197" t="s">
        <v>517</v>
      </c>
      <c r="H4469" s="198">
        <v>65.099999999999994</v>
      </c>
      <c r="I4469" s="199"/>
      <c r="J4469" s="200">
        <f>ROUND(I4469*H4469,2)</f>
        <v>0</v>
      </c>
      <c r="K4469" s="196" t="s">
        <v>20</v>
      </c>
      <c r="L4469" s="55"/>
      <c r="M4469" s="201" t="s">
        <v>20</v>
      </c>
      <c r="N4469" s="202" t="s">
        <v>44</v>
      </c>
      <c r="O4469" s="36"/>
      <c r="P4469" s="203">
        <f>O4469*H4469</f>
        <v>0</v>
      </c>
      <c r="Q4469" s="203">
        <v>0</v>
      </c>
      <c r="R4469" s="203">
        <f>Q4469*H4469</f>
        <v>0</v>
      </c>
      <c r="S4469" s="203">
        <v>0</v>
      </c>
      <c r="T4469" s="204">
        <f>S4469*H4469</f>
        <v>0</v>
      </c>
      <c r="AR4469" s="18" t="s">
        <v>372</v>
      </c>
      <c r="AT4469" s="18" t="s">
        <v>240</v>
      </c>
      <c r="AU4469" s="18" t="s">
        <v>261</v>
      </c>
      <c r="AY4469" s="18" t="s">
        <v>238</v>
      </c>
      <c r="BE4469" s="205">
        <f>IF(N4469="základní",J4469,0)</f>
        <v>0</v>
      </c>
      <c r="BF4469" s="205">
        <f>IF(N4469="snížená",J4469,0)</f>
        <v>0</v>
      </c>
      <c r="BG4469" s="205">
        <f>IF(N4469="zákl. přenesená",J4469,0)</f>
        <v>0</v>
      </c>
      <c r="BH4469" s="205">
        <f>IF(N4469="sníž. přenesená",J4469,0)</f>
        <v>0</v>
      </c>
      <c r="BI4469" s="205">
        <f>IF(N4469="nulová",J4469,0)</f>
        <v>0</v>
      </c>
      <c r="BJ4469" s="18" t="s">
        <v>22</v>
      </c>
      <c r="BK4469" s="205">
        <f>ROUND(I4469*H4469,2)</f>
        <v>0</v>
      </c>
      <c r="BL4469" s="18" t="s">
        <v>372</v>
      </c>
      <c r="BM4469" s="18" t="s">
        <v>4090</v>
      </c>
    </row>
    <row r="4470" spans="2:65" s="12" customFormat="1" ht="27">
      <c r="B4470" s="206"/>
      <c r="C4470" s="207"/>
      <c r="D4470" s="208" t="s">
        <v>247</v>
      </c>
      <c r="E4470" s="209" t="s">
        <v>20</v>
      </c>
      <c r="F4470" s="210" t="s">
        <v>4085</v>
      </c>
      <c r="G4470" s="207"/>
      <c r="H4470" s="211" t="s">
        <v>20</v>
      </c>
      <c r="I4470" s="212"/>
      <c r="J4470" s="207"/>
      <c r="K4470" s="207"/>
      <c r="L4470" s="213"/>
      <c r="M4470" s="214"/>
      <c r="N4470" s="215"/>
      <c r="O4470" s="215"/>
      <c r="P4470" s="215"/>
      <c r="Q4470" s="215"/>
      <c r="R4470" s="215"/>
      <c r="S4470" s="215"/>
      <c r="T4470" s="216"/>
      <c r="AT4470" s="217" t="s">
        <v>247</v>
      </c>
      <c r="AU4470" s="217" t="s">
        <v>261</v>
      </c>
      <c r="AV4470" s="12" t="s">
        <v>22</v>
      </c>
      <c r="AW4470" s="12" t="s">
        <v>37</v>
      </c>
      <c r="AX4470" s="12" t="s">
        <v>73</v>
      </c>
      <c r="AY4470" s="217" t="s">
        <v>238</v>
      </c>
    </row>
    <row r="4471" spans="2:65" s="12" customFormat="1" ht="13.5">
      <c r="B4471" s="206"/>
      <c r="C4471" s="207"/>
      <c r="D4471" s="208" t="s">
        <v>247</v>
      </c>
      <c r="E4471" s="209" t="s">
        <v>20</v>
      </c>
      <c r="F4471" s="210" t="s">
        <v>249</v>
      </c>
      <c r="G4471" s="207"/>
      <c r="H4471" s="211" t="s">
        <v>20</v>
      </c>
      <c r="I4471" s="212"/>
      <c r="J4471" s="207"/>
      <c r="K4471" s="207"/>
      <c r="L4471" s="213"/>
      <c r="M4471" s="214"/>
      <c r="N4471" s="215"/>
      <c r="O4471" s="215"/>
      <c r="P4471" s="215"/>
      <c r="Q4471" s="215"/>
      <c r="R4471" s="215"/>
      <c r="S4471" s="215"/>
      <c r="T4471" s="216"/>
      <c r="AT4471" s="217" t="s">
        <v>247</v>
      </c>
      <c r="AU4471" s="217" t="s">
        <v>261</v>
      </c>
      <c r="AV4471" s="12" t="s">
        <v>22</v>
      </c>
      <c r="AW4471" s="12" t="s">
        <v>37</v>
      </c>
      <c r="AX4471" s="12" t="s">
        <v>73</v>
      </c>
      <c r="AY4471" s="217" t="s">
        <v>238</v>
      </c>
    </row>
    <row r="4472" spans="2:65" s="13" customFormat="1" ht="13.5">
      <c r="B4472" s="218"/>
      <c r="C4472" s="219"/>
      <c r="D4472" s="220" t="s">
        <v>247</v>
      </c>
      <c r="E4472" s="221" t="s">
        <v>20</v>
      </c>
      <c r="F4472" s="222" t="s">
        <v>4091</v>
      </c>
      <c r="G4472" s="219"/>
      <c r="H4472" s="223">
        <v>65.099999999999994</v>
      </c>
      <c r="I4472" s="224"/>
      <c r="J4472" s="219"/>
      <c r="K4472" s="219"/>
      <c r="L4472" s="225"/>
      <c r="M4472" s="226"/>
      <c r="N4472" s="227"/>
      <c r="O4472" s="227"/>
      <c r="P4472" s="227"/>
      <c r="Q4472" s="227"/>
      <c r="R4472" s="227"/>
      <c r="S4472" s="227"/>
      <c r="T4472" s="228"/>
      <c r="AT4472" s="229" t="s">
        <v>247</v>
      </c>
      <c r="AU4472" s="229" t="s">
        <v>261</v>
      </c>
      <c r="AV4472" s="13" t="s">
        <v>81</v>
      </c>
      <c r="AW4472" s="13" t="s">
        <v>37</v>
      </c>
      <c r="AX4472" s="13" t="s">
        <v>73</v>
      </c>
      <c r="AY4472" s="229" t="s">
        <v>238</v>
      </c>
    </row>
    <row r="4473" spans="2:65" s="1" customFormat="1" ht="31.5" customHeight="1">
      <c r="B4473" s="35"/>
      <c r="C4473" s="194" t="s">
        <v>4092</v>
      </c>
      <c r="D4473" s="194" t="s">
        <v>240</v>
      </c>
      <c r="E4473" s="195" t="s">
        <v>4093</v>
      </c>
      <c r="F4473" s="196" t="s">
        <v>4094</v>
      </c>
      <c r="G4473" s="197" t="s">
        <v>517</v>
      </c>
      <c r="H4473" s="198">
        <v>35.700000000000003</v>
      </c>
      <c r="I4473" s="199"/>
      <c r="J4473" s="200">
        <f>ROUND(I4473*H4473,2)</f>
        <v>0</v>
      </c>
      <c r="K4473" s="196" t="s">
        <v>20</v>
      </c>
      <c r="L4473" s="55"/>
      <c r="M4473" s="201" t="s">
        <v>20</v>
      </c>
      <c r="N4473" s="202" t="s">
        <v>44</v>
      </c>
      <c r="O4473" s="36"/>
      <c r="P4473" s="203">
        <f>O4473*H4473</f>
        <v>0</v>
      </c>
      <c r="Q4473" s="203">
        <v>0</v>
      </c>
      <c r="R4473" s="203">
        <f>Q4473*H4473</f>
        <v>0</v>
      </c>
      <c r="S4473" s="203">
        <v>0</v>
      </c>
      <c r="T4473" s="204">
        <f>S4473*H4473</f>
        <v>0</v>
      </c>
      <c r="AR4473" s="18" t="s">
        <v>372</v>
      </c>
      <c r="AT4473" s="18" t="s">
        <v>240</v>
      </c>
      <c r="AU4473" s="18" t="s">
        <v>261</v>
      </c>
      <c r="AY4473" s="18" t="s">
        <v>238</v>
      </c>
      <c r="BE4473" s="205">
        <f>IF(N4473="základní",J4473,0)</f>
        <v>0</v>
      </c>
      <c r="BF4473" s="205">
        <f>IF(N4473="snížená",J4473,0)</f>
        <v>0</v>
      </c>
      <c r="BG4473" s="205">
        <f>IF(N4473="zákl. přenesená",J4473,0)</f>
        <v>0</v>
      </c>
      <c r="BH4473" s="205">
        <f>IF(N4473="sníž. přenesená",J4473,0)</f>
        <v>0</v>
      </c>
      <c r="BI4473" s="205">
        <f>IF(N4473="nulová",J4473,0)</f>
        <v>0</v>
      </c>
      <c r="BJ4473" s="18" t="s">
        <v>22</v>
      </c>
      <c r="BK4473" s="205">
        <f>ROUND(I4473*H4473,2)</f>
        <v>0</v>
      </c>
      <c r="BL4473" s="18" t="s">
        <v>372</v>
      </c>
      <c r="BM4473" s="18" t="s">
        <v>4095</v>
      </c>
    </row>
    <row r="4474" spans="2:65" s="12" customFormat="1" ht="27">
      <c r="B4474" s="206"/>
      <c r="C4474" s="207"/>
      <c r="D4474" s="208" t="s">
        <v>247</v>
      </c>
      <c r="E4474" s="209" t="s">
        <v>20</v>
      </c>
      <c r="F4474" s="210" t="s">
        <v>4085</v>
      </c>
      <c r="G4474" s="207"/>
      <c r="H4474" s="211" t="s">
        <v>20</v>
      </c>
      <c r="I4474" s="212"/>
      <c r="J4474" s="207"/>
      <c r="K4474" s="207"/>
      <c r="L4474" s="213"/>
      <c r="M4474" s="214"/>
      <c r="N4474" s="215"/>
      <c r="O4474" s="215"/>
      <c r="P4474" s="215"/>
      <c r="Q4474" s="215"/>
      <c r="R4474" s="215"/>
      <c r="S4474" s="215"/>
      <c r="T4474" s="216"/>
      <c r="AT4474" s="217" t="s">
        <v>247</v>
      </c>
      <c r="AU4474" s="217" t="s">
        <v>261</v>
      </c>
      <c r="AV4474" s="12" t="s">
        <v>22</v>
      </c>
      <c r="AW4474" s="12" t="s">
        <v>37</v>
      </c>
      <c r="AX4474" s="12" t="s">
        <v>73</v>
      </c>
      <c r="AY4474" s="217" t="s">
        <v>238</v>
      </c>
    </row>
    <row r="4475" spans="2:65" s="12" customFormat="1" ht="13.5">
      <c r="B4475" s="206"/>
      <c r="C4475" s="207"/>
      <c r="D4475" s="208" t="s">
        <v>247</v>
      </c>
      <c r="E4475" s="209" t="s">
        <v>20</v>
      </c>
      <c r="F4475" s="210" t="s">
        <v>249</v>
      </c>
      <c r="G4475" s="207"/>
      <c r="H4475" s="211" t="s">
        <v>20</v>
      </c>
      <c r="I4475" s="212"/>
      <c r="J4475" s="207"/>
      <c r="K4475" s="207"/>
      <c r="L4475" s="213"/>
      <c r="M4475" s="214"/>
      <c r="N4475" s="215"/>
      <c r="O4475" s="215"/>
      <c r="P4475" s="215"/>
      <c r="Q4475" s="215"/>
      <c r="R4475" s="215"/>
      <c r="S4475" s="215"/>
      <c r="T4475" s="216"/>
      <c r="AT4475" s="217" t="s">
        <v>247</v>
      </c>
      <c r="AU4475" s="217" t="s">
        <v>261</v>
      </c>
      <c r="AV4475" s="12" t="s">
        <v>22</v>
      </c>
      <c r="AW4475" s="12" t="s">
        <v>37</v>
      </c>
      <c r="AX4475" s="12" t="s">
        <v>73</v>
      </c>
      <c r="AY4475" s="217" t="s">
        <v>238</v>
      </c>
    </row>
    <row r="4476" spans="2:65" s="13" customFormat="1" ht="13.5">
      <c r="B4476" s="218"/>
      <c r="C4476" s="219"/>
      <c r="D4476" s="220" t="s">
        <v>247</v>
      </c>
      <c r="E4476" s="221" t="s">
        <v>20</v>
      </c>
      <c r="F4476" s="222" t="s">
        <v>4096</v>
      </c>
      <c r="G4476" s="219"/>
      <c r="H4476" s="223">
        <v>35.700000000000003</v>
      </c>
      <c r="I4476" s="224"/>
      <c r="J4476" s="219"/>
      <c r="K4476" s="219"/>
      <c r="L4476" s="225"/>
      <c r="M4476" s="226"/>
      <c r="N4476" s="227"/>
      <c r="O4476" s="227"/>
      <c r="P4476" s="227"/>
      <c r="Q4476" s="227"/>
      <c r="R4476" s="227"/>
      <c r="S4476" s="227"/>
      <c r="T4476" s="228"/>
      <c r="AT4476" s="229" t="s">
        <v>247</v>
      </c>
      <c r="AU4476" s="229" t="s">
        <v>261</v>
      </c>
      <c r="AV4476" s="13" t="s">
        <v>81</v>
      </c>
      <c r="AW4476" s="13" t="s">
        <v>37</v>
      </c>
      <c r="AX4476" s="13" t="s">
        <v>73</v>
      </c>
      <c r="AY4476" s="229" t="s">
        <v>238</v>
      </c>
    </row>
    <row r="4477" spans="2:65" s="1" customFormat="1" ht="31.5" customHeight="1">
      <c r="B4477" s="35"/>
      <c r="C4477" s="194" t="s">
        <v>4097</v>
      </c>
      <c r="D4477" s="194" t="s">
        <v>240</v>
      </c>
      <c r="E4477" s="195" t="s">
        <v>4098</v>
      </c>
      <c r="F4477" s="196" t="s">
        <v>4099</v>
      </c>
      <c r="G4477" s="197" t="s">
        <v>517</v>
      </c>
      <c r="H4477" s="198">
        <v>422.1</v>
      </c>
      <c r="I4477" s="199"/>
      <c r="J4477" s="200">
        <f>ROUND(I4477*H4477,2)</f>
        <v>0</v>
      </c>
      <c r="K4477" s="196" t="s">
        <v>20</v>
      </c>
      <c r="L4477" s="55"/>
      <c r="M4477" s="201" t="s">
        <v>20</v>
      </c>
      <c r="N4477" s="202" t="s">
        <v>44</v>
      </c>
      <c r="O4477" s="36"/>
      <c r="P4477" s="203">
        <f>O4477*H4477</f>
        <v>0</v>
      </c>
      <c r="Q4477" s="203">
        <v>0</v>
      </c>
      <c r="R4477" s="203">
        <f>Q4477*H4477</f>
        <v>0</v>
      </c>
      <c r="S4477" s="203">
        <v>0</v>
      </c>
      <c r="T4477" s="204">
        <f>S4477*H4477</f>
        <v>0</v>
      </c>
      <c r="AR4477" s="18" t="s">
        <v>372</v>
      </c>
      <c r="AT4477" s="18" t="s">
        <v>240</v>
      </c>
      <c r="AU4477" s="18" t="s">
        <v>261</v>
      </c>
      <c r="AY4477" s="18" t="s">
        <v>238</v>
      </c>
      <c r="BE4477" s="205">
        <f>IF(N4477="základní",J4477,0)</f>
        <v>0</v>
      </c>
      <c r="BF4477" s="205">
        <f>IF(N4477="snížená",J4477,0)</f>
        <v>0</v>
      </c>
      <c r="BG4477" s="205">
        <f>IF(N4477="zákl. přenesená",J4477,0)</f>
        <v>0</v>
      </c>
      <c r="BH4477" s="205">
        <f>IF(N4477="sníž. přenesená",J4477,0)</f>
        <v>0</v>
      </c>
      <c r="BI4477" s="205">
        <f>IF(N4477="nulová",J4477,0)</f>
        <v>0</v>
      </c>
      <c r="BJ4477" s="18" t="s">
        <v>22</v>
      </c>
      <c r="BK4477" s="205">
        <f>ROUND(I4477*H4477,2)</f>
        <v>0</v>
      </c>
      <c r="BL4477" s="18" t="s">
        <v>372</v>
      </c>
      <c r="BM4477" s="18" t="s">
        <v>4100</v>
      </c>
    </row>
    <row r="4478" spans="2:65" s="12" customFormat="1" ht="27">
      <c r="B4478" s="206"/>
      <c r="C4478" s="207"/>
      <c r="D4478" s="208" t="s">
        <v>247</v>
      </c>
      <c r="E4478" s="209" t="s">
        <v>20</v>
      </c>
      <c r="F4478" s="210" t="s">
        <v>4085</v>
      </c>
      <c r="G4478" s="207"/>
      <c r="H4478" s="211" t="s">
        <v>20</v>
      </c>
      <c r="I4478" s="212"/>
      <c r="J4478" s="207"/>
      <c r="K4478" s="207"/>
      <c r="L4478" s="213"/>
      <c r="M4478" s="214"/>
      <c r="N4478" s="215"/>
      <c r="O4478" s="215"/>
      <c r="P4478" s="215"/>
      <c r="Q4478" s="215"/>
      <c r="R4478" s="215"/>
      <c r="S4478" s="215"/>
      <c r="T4478" s="216"/>
      <c r="AT4478" s="217" t="s">
        <v>247</v>
      </c>
      <c r="AU4478" s="217" t="s">
        <v>261</v>
      </c>
      <c r="AV4478" s="12" t="s">
        <v>22</v>
      </c>
      <c r="AW4478" s="12" t="s">
        <v>37</v>
      </c>
      <c r="AX4478" s="12" t="s">
        <v>73</v>
      </c>
      <c r="AY4478" s="217" t="s">
        <v>238</v>
      </c>
    </row>
    <row r="4479" spans="2:65" s="12" customFormat="1" ht="13.5">
      <c r="B4479" s="206"/>
      <c r="C4479" s="207"/>
      <c r="D4479" s="208" t="s">
        <v>247</v>
      </c>
      <c r="E4479" s="209" t="s">
        <v>20</v>
      </c>
      <c r="F4479" s="210" t="s">
        <v>249</v>
      </c>
      <c r="G4479" s="207"/>
      <c r="H4479" s="211" t="s">
        <v>20</v>
      </c>
      <c r="I4479" s="212"/>
      <c r="J4479" s="207"/>
      <c r="K4479" s="207"/>
      <c r="L4479" s="213"/>
      <c r="M4479" s="214"/>
      <c r="N4479" s="215"/>
      <c r="O4479" s="215"/>
      <c r="P4479" s="215"/>
      <c r="Q4479" s="215"/>
      <c r="R4479" s="215"/>
      <c r="S4479" s="215"/>
      <c r="T4479" s="216"/>
      <c r="AT4479" s="217" t="s">
        <v>247</v>
      </c>
      <c r="AU4479" s="217" t="s">
        <v>261</v>
      </c>
      <c r="AV4479" s="12" t="s">
        <v>22</v>
      </c>
      <c r="AW4479" s="12" t="s">
        <v>37</v>
      </c>
      <c r="AX4479" s="12" t="s">
        <v>73</v>
      </c>
      <c r="AY4479" s="217" t="s">
        <v>238</v>
      </c>
    </row>
    <row r="4480" spans="2:65" s="13" customFormat="1" ht="13.5">
      <c r="B4480" s="218"/>
      <c r="C4480" s="219"/>
      <c r="D4480" s="220" t="s">
        <v>247</v>
      </c>
      <c r="E4480" s="221" t="s">
        <v>20</v>
      </c>
      <c r="F4480" s="222" t="s">
        <v>4101</v>
      </c>
      <c r="G4480" s="219"/>
      <c r="H4480" s="223">
        <v>422.1</v>
      </c>
      <c r="I4480" s="224"/>
      <c r="J4480" s="219"/>
      <c r="K4480" s="219"/>
      <c r="L4480" s="225"/>
      <c r="M4480" s="226"/>
      <c r="N4480" s="227"/>
      <c r="O4480" s="227"/>
      <c r="P4480" s="227"/>
      <c r="Q4480" s="227"/>
      <c r="R4480" s="227"/>
      <c r="S4480" s="227"/>
      <c r="T4480" s="228"/>
      <c r="AT4480" s="229" t="s">
        <v>247</v>
      </c>
      <c r="AU4480" s="229" t="s">
        <v>261</v>
      </c>
      <c r="AV4480" s="13" t="s">
        <v>81</v>
      </c>
      <c r="AW4480" s="13" t="s">
        <v>37</v>
      </c>
      <c r="AX4480" s="13" t="s">
        <v>73</v>
      </c>
      <c r="AY4480" s="229" t="s">
        <v>238</v>
      </c>
    </row>
    <row r="4481" spans="2:65" s="1" customFormat="1" ht="31.5" customHeight="1">
      <c r="B4481" s="35"/>
      <c r="C4481" s="194" t="s">
        <v>4102</v>
      </c>
      <c r="D4481" s="194" t="s">
        <v>240</v>
      </c>
      <c r="E4481" s="195" t="s">
        <v>4103</v>
      </c>
      <c r="F4481" s="196" t="s">
        <v>4104</v>
      </c>
      <c r="G4481" s="197" t="s">
        <v>651</v>
      </c>
      <c r="H4481" s="198">
        <v>21</v>
      </c>
      <c r="I4481" s="199"/>
      <c r="J4481" s="200">
        <f>ROUND(I4481*H4481,2)</f>
        <v>0</v>
      </c>
      <c r="K4481" s="196" t="s">
        <v>20</v>
      </c>
      <c r="L4481" s="55"/>
      <c r="M4481" s="201" t="s">
        <v>20</v>
      </c>
      <c r="N4481" s="202" t="s">
        <v>44</v>
      </c>
      <c r="O4481" s="36"/>
      <c r="P4481" s="203">
        <f>O4481*H4481</f>
        <v>0</v>
      </c>
      <c r="Q4481" s="203">
        <v>1.4999999999999999E-4</v>
      </c>
      <c r="R4481" s="203">
        <f>Q4481*H4481</f>
        <v>3.1499999999999996E-3</v>
      </c>
      <c r="S4481" s="203">
        <v>0</v>
      </c>
      <c r="T4481" s="204">
        <f>S4481*H4481</f>
        <v>0</v>
      </c>
      <c r="AR4481" s="18" t="s">
        <v>372</v>
      </c>
      <c r="AT4481" s="18" t="s">
        <v>240</v>
      </c>
      <c r="AU4481" s="18" t="s">
        <v>261</v>
      </c>
      <c r="AY4481" s="18" t="s">
        <v>238</v>
      </c>
      <c r="BE4481" s="205">
        <f>IF(N4481="základní",J4481,0)</f>
        <v>0</v>
      </c>
      <c r="BF4481" s="205">
        <f>IF(N4481="snížená",J4481,0)</f>
        <v>0</v>
      </c>
      <c r="BG4481" s="205">
        <f>IF(N4481="zákl. přenesená",J4481,0)</f>
        <v>0</v>
      </c>
      <c r="BH4481" s="205">
        <f>IF(N4481="sníž. přenesená",J4481,0)</f>
        <v>0</v>
      </c>
      <c r="BI4481" s="205">
        <f>IF(N4481="nulová",J4481,0)</f>
        <v>0</v>
      </c>
      <c r="BJ4481" s="18" t="s">
        <v>22</v>
      </c>
      <c r="BK4481" s="205">
        <f>ROUND(I4481*H4481,2)</f>
        <v>0</v>
      </c>
      <c r="BL4481" s="18" t="s">
        <v>372</v>
      </c>
      <c r="BM4481" s="18" t="s">
        <v>4105</v>
      </c>
    </row>
    <row r="4482" spans="2:65" s="12" customFormat="1" ht="27">
      <c r="B4482" s="206"/>
      <c r="C4482" s="207"/>
      <c r="D4482" s="208" t="s">
        <v>247</v>
      </c>
      <c r="E4482" s="209" t="s">
        <v>20</v>
      </c>
      <c r="F4482" s="210" t="s">
        <v>4085</v>
      </c>
      <c r="G4482" s="207"/>
      <c r="H4482" s="211" t="s">
        <v>20</v>
      </c>
      <c r="I4482" s="212"/>
      <c r="J4482" s="207"/>
      <c r="K4482" s="207"/>
      <c r="L4482" s="213"/>
      <c r="M4482" s="214"/>
      <c r="N4482" s="215"/>
      <c r="O4482" s="215"/>
      <c r="P4482" s="215"/>
      <c r="Q4482" s="215"/>
      <c r="R4482" s="215"/>
      <c r="S4482" s="215"/>
      <c r="T4482" s="216"/>
      <c r="AT4482" s="217" t="s">
        <v>247</v>
      </c>
      <c r="AU4482" s="217" t="s">
        <v>261</v>
      </c>
      <c r="AV4482" s="12" t="s">
        <v>22</v>
      </c>
      <c r="AW4482" s="12" t="s">
        <v>37</v>
      </c>
      <c r="AX4482" s="12" t="s">
        <v>73</v>
      </c>
      <c r="AY4482" s="217" t="s">
        <v>238</v>
      </c>
    </row>
    <row r="4483" spans="2:65" s="12" customFormat="1" ht="13.5">
      <c r="B4483" s="206"/>
      <c r="C4483" s="207"/>
      <c r="D4483" s="208" t="s">
        <v>247</v>
      </c>
      <c r="E4483" s="209" t="s">
        <v>20</v>
      </c>
      <c r="F4483" s="210" t="s">
        <v>249</v>
      </c>
      <c r="G4483" s="207"/>
      <c r="H4483" s="211" t="s">
        <v>20</v>
      </c>
      <c r="I4483" s="212"/>
      <c r="J4483" s="207"/>
      <c r="K4483" s="207"/>
      <c r="L4483" s="213"/>
      <c r="M4483" s="214"/>
      <c r="N4483" s="215"/>
      <c r="O4483" s="215"/>
      <c r="P4483" s="215"/>
      <c r="Q4483" s="215"/>
      <c r="R4483" s="215"/>
      <c r="S4483" s="215"/>
      <c r="T4483" s="216"/>
      <c r="AT4483" s="217" t="s">
        <v>247</v>
      </c>
      <c r="AU4483" s="217" t="s">
        <v>261</v>
      </c>
      <c r="AV4483" s="12" t="s">
        <v>22</v>
      </c>
      <c r="AW4483" s="12" t="s">
        <v>37</v>
      </c>
      <c r="AX4483" s="12" t="s">
        <v>73</v>
      </c>
      <c r="AY4483" s="217" t="s">
        <v>238</v>
      </c>
    </row>
    <row r="4484" spans="2:65" s="13" customFormat="1" ht="13.5">
      <c r="B4484" s="218"/>
      <c r="C4484" s="219"/>
      <c r="D4484" s="220" t="s">
        <v>247</v>
      </c>
      <c r="E4484" s="221" t="s">
        <v>20</v>
      </c>
      <c r="F4484" s="222" t="s">
        <v>7</v>
      </c>
      <c r="G4484" s="219"/>
      <c r="H4484" s="223">
        <v>21</v>
      </c>
      <c r="I4484" s="224"/>
      <c r="J4484" s="219"/>
      <c r="K4484" s="219"/>
      <c r="L4484" s="225"/>
      <c r="M4484" s="226"/>
      <c r="N4484" s="227"/>
      <c r="O4484" s="227"/>
      <c r="P4484" s="227"/>
      <c r="Q4484" s="227"/>
      <c r="R4484" s="227"/>
      <c r="S4484" s="227"/>
      <c r="T4484" s="228"/>
      <c r="AT4484" s="229" t="s">
        <v>247</v>
      </c>
      <c r="AU4484" s="229" t="s">
        <v>261</v>
      </c>
      <c r="AV4484" s="13" t="s">
        <v>81</v>
      </c>
      <c r="AW4484" s="13" t="s">
        <v>37</v>
      </c>
      <c r="AX4484" s="13" t="s">
        <v>73</v>
      </c>
      <c r="AY4484" s="229" t="s">
        <v>238</v>
      </c>
    </row>
    <row r="4485" spans="2:65" s="1" customFormat="1" ht="22.5" customHeight="1">
      <c r="B4485" s="35"/>
      <c r="C4485" s="194" t="s">
        <v>4106</v>
      </c>
      <c r="D4485" s="194" t="s">
        <v>240</v>
      </c>
      <c r="E4485" s="195" t="s">
        <v>4107</v>
      </c>
      <c r="F4485" s="196" t="s">
        <v>4108</v>
      </c>
      <c r="G4485" s="197" t="s">
        <v>651</v>
      </c>
      <c r="H4485" s="198">
        <v>38</v>
      </c>
      <c r="I4485" s="199"/>
      <c r="J4485" s="200">
        <f>ROUND(I4485*H4485,2)</f>
        <v>0</v>
      </c>
      <c r="K4485" s="196" t="s">
        <v>20</v>
      </c>
      <c r="L4485" s="55"/>
      <c r="M4485" s="201" t="s">
        <v>20</v>
      </c>
      <c r="N4485" s="202" t="s">
        <v>44</v>
      </c>
      <c r="O4485" s="36"/>
      <c r="P4485" s="203">
        <f>O4485*H4485</f>
        <v>0</v>
      </c>
      <c r="Q4485" s="203">
        <v>1.4999999999999999E-4</v>
      </c>
      <c r="R4485" s="203">
        <f>Q4485*H4485</f>
        <v>5.6999999999999993E-3</v>
      </c>
      <c r="S4485" s="203">
        <v>0</v>
      </c>
      <c r="T4485" s="204">
        <f>S4485*H4485</f>
        <v>0</v>
      </c>
      <c r="AR4485" s="18" t="s">
        <v>372</v>
      </c>
      <c r="AT4485" s="18" t="s">
        <v>240</v>
      </c>
      <c r="AU4485" s="18" t="s">
        <v>261</v>
      </c>
      <c r="AY4485" s="18" t="s">
        <v>238</v>
      </c>
      <c r="BE4485" s="205">
        <f>IF(N4485="základní",J4485,0)</f>
        <v>0</v>
      </c>
      <c r="BF4485" s="205">
        <f>IF(N4485="snížená",J4485,0)</f>
        <v>0</v>
      </c>
      <c r="BG4485" s="205">
        <f>IF(N4485="zákl. přenesená",J4485,0)</f>
        <v>0</v>
      </c>
      <c r="BH4485" s="205">
        <f>IF(N4485="sníž. přenesená",J4485,0)</f>
        <v>0</v>
      </c>
      <c r="BI4485" s="205">
        <f>IF(N4485="nulová",J4485,0)</f>
        <v>0</v>
      </c>
      <c r="BJ4485" s="18" t="s">
        <v>22</v>
      </c>
      <c r="BK4485" s="205">
        <f>ROUND(I4485*H4485,2)</f>
        <v>0</v>
      </c>
      <c r="BL4485" s="18" t="s">
        <v>372</v>
      </c>
      <c r="BM4485" s="18" t="s">
        <v>4109</v>
      </c>
    </row>
    <row r="4486" spans="2:65" s="12" customFormat="1" ht="27">
      <c r="B4486" s="206"/>
      <c r="C4486" s="207"/>
      <c r="D4486" s="208" t="s">
        <v>247</v>
      </c>
      <c r="E4486" s="209" t="s">
        <v>20</v>
      </c>
      <c r="F4486" s="210" t="s">
        <v>4085</v>
      </c>
      <c r="G4486" s="207"/>
      <c r="H4486" s="211" t="s">
        <v>20</v>
      </c>
      <c r="I4486" s="212"/>
      <c r="J4486" s="207"/>
      <c r="K4486" s="207"/>
      <c r="L4486" s="213"/>
      <c r="M4486" s="214"/>
      <c r="N4486" s="215"/>
      <c r="O4486" s="215"/>
      <c r="P4486" s="215"/>
      <c r="Q4486" s="215"/>
      <c r="R4486" s="215"/>
      <c r="S4486" s="215"/>
      <c r="T4486" s="216"/>
      <c r="AT4486" s="217" t="s">
        <v>247</v>
      </c>
      <c r="AU4486" s="217" t="s">
        <v>261</v>
      </c>
      <c r="AV4486" s="12" t="s">
        <v>22</v>
      </c>
      <c r="AW4486" s="12" t="s">
        <v>37</v>
      </c>
      <c r="AX4486" s="12" t="s">
        <v>73</v>
      </c>
      <c r="AY4486" s="217" t="s">
        <v>238</v>
      </c>
    </row>
    <row r="4487" spans="2:65" s="12" customFormat="1" ht="13.5">
      <c r="B4487" s="206"/>
      <c r="C4487" s="207"/>
      <c r="D4487" s="208" t="s">
        <v>247</v>
      </c>
      <c r="E4487" s="209" t="s">
        <v>20</v>
      </c>
      <c r="F4487" s="210" t="s">
        <v>249</v>
      </c>
      <c r="G4487" s="207"/>
      <c r="H4487" s="211" t="s">
        <v>20</v>
      </c>
      <c r="I4487" s="212"/>
      <c r="J4487" s="207"/>
      <c r="K4487" s="207"/>
      <c r="L4487" s="213"/>
      <c r="M4487" s="214"/>
      <c r="N4487" s="215"/>
      <c r="O4487" s="215"/>
      <c r="P4487" s="215"/>
      <c r="Q4487" s="215"/>
      <c r="R4487" s="215"/>
      <c r="S4487" s="215"/>
      <c r="T4487" s="216"/>
      <c r="AT4487" s="217" t="s">
        <v>247</v>
      </c>
      <c r="AU4487" s="217" t="s">
        <v>261</v>
      </c>
      <c r="AV4487" s="12" t="s">
        <v>22</v>
      </c>
      <c r="AW4487" s="12" t="s">
        <v>37</v>
      </c>
      <c r="AX4487" s="12" t="s">
        <v>73</v>
      </c>
      <c r="AY4487" s="217" t="s">
        <v>238</v>
      </c>
    </row>
    <row r="4488" spans="2:65" s="13" customFormat="1" ht="13.5">
      <c r="B4488" s="218"/>
      <c r="C4488" s="219"/>
      <c r="D4488" s="220" t="s">
        <v>247</v>
      </c>
      <c r="E4488" s="221" t="s">
        <v>20</v>
      </c>
      <c r="F4488" s="222" t="s">
        <v>550</v>
      </c>
      <c r="G4488" s="219"/>
      <c r="H4488" s="223">
        <v>38</v>
      </c>
      <c r="I4488" s="224"/>
      <c r="J4488" s="219"/>
      <c r="K4488" s="219"/>
      <c r="L4488" s="225"/>
      <c r="M4488" s="226"/>
      <c r="N4488" s="227"/>
      <c r="O4488" s="227"/>
      <c r="P4488" s="227"/>
      <c r="Q4488" s="227"/>
      <c r="R4488" s="227"/>
      <c r="S4488" s="227"/>
      <c r="T4488" s="228"/>
      <c r="AT4488" s="229" t="s">
        <v>247</v>
      </c>
      <c r="AU4488" s="229" t="s">
        <v>261</v>
      </c>
      <c r="AV4488" s="13" t="s">
        <v>81</v>
      </c>
      <c r="AW4488" s="13" t="s">
        <v>37</v>
      </c>
      <c r="AX4488" s="13" t="s">
        <v>73</v>
      </c>
      <c r="AY4488" s="229" t="s">
        <v>238</v>
      </c>
    </row>
    <row r="4489" spans="2:65" s="1" customFormat="1" ht="22.5" customHeight="1">
      <c r="B4489" s="35"/>
      <c r="C4489" s="194" t="s">
        <v>4110</v>
      </c>
      <c r="D4489" s="194" t="s">
        <v>240</v>
      </c>
      <c r="E4489" s="195" t="s">
        <v>4111</v>
      </c>
      <c r="F4489" s="196" t="s">
        <v>4112</v>
      </c>
      <c r="G4489" s="197" t="s">
        <v>517</v>
      </c>
      <c r="H4489" s="198">
        <v>147</v>
      </c>
      <c r="I4489" s="199"/>
      <c r="J4489" s="200">
        <f>ROUND(I4489*H4489,2)</f>
        <v>0</v>
      </c>
      <c r="K4489" s="196" t="s">
        <v>20</v>
      </c>
      <c r="L4489" s="55"/>
      <c r="M4489" s="201" t="s">
        <v>20</v>
      </c>
      <c r="N4489" s="202" t="s">
        <v>44</v>
      </c>
      <c r="O4489" s="36"/>
      <c r="P4489" s="203">
        <f>O4489*H4489</f>
        <v>0</v>
      </c>
      <c r="Q4489" s="203">
        <v>1.4999999999999999E-4</v>
      </c>
      <c r="R4489" s="203">
        <f>Q4489*H4489</f>
        <v>2.2049999999999997E-2</v>
      </c>
      <c r="S4489" s="203">
        <v>0</v>
      </c>
      <c r="T4489" s="204">
        <f>S4489*H4489</f>
        <v>0</v>
      </c>
      <c r="AR4489" s="18" t="s">
        <v>372</v>
      </c>
      <c r="AT4489" s="18" t="s">
        <v>240</v>
      </c>
      <c r="AU4489" s="18" t="s">
        <v>261</v>
      </c>
      <c r="AY4489" s="18" t="s">
        <v>238</v>
      </c>
      <c r="BE4489" s="205">
        <f>IF(N4489="základní",J4489,0)</f>
        <v>0</v>
      </c>
      <c r="BF4489" s="205">
        <f>IF(N4489="snížená",J4489,0)</f>
        <v>0</v>
      </c>
      <c r="BG4489" s="205">
        <f>IF(N4489="zákl. přenesená",J4489,0)</f>
        <v>0</v>
      </c>
      <c r="BH4489" s="205">
        <f>IF(N4489="sníž. přenesená",J4489,0)</f>
        <v>0</v>
      </c>
      <c r="BI4489" s="205">
        <f>IF(N4489="nulová",J4489,0)</f>
        <v>0</v>
      </c>
      <c r="BJ4489" s="18" t="s">
        <v>22</v>
      </c>
      <c r="BK4489" s="205">
        <f>ROUND(I4489*H4489,2)</f>
        <v>0</v>
      </c>
      <c r="BL4489" s="18" t="s">
        <v>372</v>
      </c>
      <c r="BM4489" s="18" t="s">
        <v>4113</v>
      </c>
    </row>
    <row r="4490" spans="2:65" s="12" customFormat="1" ht="27">
      <c r="B4490" s="206"/>
      <c r="C4490" s="207"/>
      <c r="D4490" s="208" t="s">
        <v>247</v>
      </c>
      <c r="E4490" s="209" t="s">
        <v>20</v>
      </c>
      <c r="F4490" s="210" t="s">
        <v>4085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2" customFormat="1" ht="13.5">
      <c r="B4491" s="206"/>
      <c r="C4491" s="207"/>
      <c r="D4491" s="208" t="s">
        <v>247</v>
      </c>
      <c r="E4491" s="209" t="s">
        <v>20</v>
      </c>
      <c r="F4491" s="210" t="s">
        <v>249</v>
      </c>
      <c r="G4491" s="207"/>
      <c r="H4491" s="211" t="s">
        <v>20</v>
      </c>
      <c r="I4491" s="212"/>
      <c r="J4491" s="207"/>
      <c r="K4491" s="207"/>
      <c r="L4491" s="213"/>
      <c r="M4491" s="214"/>
      <c r="N4491" s="215"/>
      <c r="O4491" s="215"/>
      <c r="P4491" s="215"/>
      <c r="Q4491" s="215"/>
      <c r="R4491" s="215"/>
      <c r="S4491" s="215"/>
      <c r="T4491" s="216"/>
      <c r="AT4491" s="217" t="s">
        <v>247</v>
      </c>
      <c r="AU4491" s="217" t="s">
        <v>261</v>
      </c>
      <c r="AV4491" s="12" t="s">
        <v>22</v>
      </c>
      <c r="AW4491" s="12" t="s">
        <v>37</v>
      </c>
      <c r="AX4491" s="12" t="s">
        <v>73</v>
      </c>
      <c r="AY4491" s="217" t="s">
        <v>238</v>
      </c>
    </row>
    <row r="4492" spans="2:65" s="12" customFormat="1" ht="13.5">
      <c r="B4492" s="206"/>
      <c r="C4492" s="207"/>
      <c r="D4492" s="208" t="s">
        <v>247</v>
      </c>
      <c r="E4492" s="209" t="s">
        <v>20</v>
      </c>
      <c r="F4492" s="210" t="s">
        <v>4114</v>
      </c>
      <c r="G4492" s="207"/>
      <c r="H4492" s="211" t="s">
        <v>20</v>
      </c>
      <c r="I4492" s="212"/>
      <c r="J4492" s="207"/>
      <c r="K4492" s="207"/>
      <c r="L4492" s="213"/>
      <c r="M4492" s="214"/>
      <c r="N4492" s="215"/>
      <c r="O4492" s="215"/>
      <c r="P4492" s="215"/>
      <c r="Q4492" s="215"/>
      <c r="R4492" s="215"/>
      <c r="S4492" s="215"/>
      <c r="T4492" s="216"/>
      <c r="AT4492" s="217" t="s">
        <v>247</v>
      </c>
      <c r="AU4492" s="217" t="s">
        <v>261</v>
      </c>
      <c r="AV4492" s="12" t="s">
        <v>22</v>
      </c>
      <c r="AW4492" s="12" t="s">
        <v>37</v>
      </c>
      <c r="AX4492" s="12" t="s">
        <v>73</v>
      </c>
      <c r="AY4492" s="217" t="s">
        <v>238</v>
      </c>
    </row>
    <row r="4493" spans="2:65" s="12" customFormat="1" ht="13.5">
      <c r="B4493" s="206"/>
      <c r="C4493" s="207"/>
      <c r="D4493" s="208" t="s">
        <v>247</v>
      </c>
      <c r="E4493" s="209" t="s">
        <v>20</v>
      </c>
      <c r="F4493" s="210" t="s">
        <v>4115</v>
      </c>
      <c r="G4493" s="207"/>
      <c r="H4493" s="211" t="s">
        <v>20</v>
      </c>
      <c r="I4493" s="212"/>
      <c r="J4493" s="207"/>
      <c r="K4493" s="207"/>
      <c r="L4493" s="213"/>
      <c r="M4493" s="214"/>
      <c r="N4493" s="215"/>
      <c r="O4493" s="215"/>
      <c r="P4493" s="215"/>
      <c r="Q4493" s="215"/>
      <c r="R4493" s="215"/>
      <c r="S4493" s="215"/>
      <c r="T4493" s="216"/>
      <c r="AT4493" s="217" t="s">
        <v>247</v>
      </c>
      <c r="AU4493" s="217" t="s">
        <v>261</v>
      </c>
      <c r="AV4493" s="12" t="s">
        <v>22</v>
      </c>
      <c r="AW4493" s="12" t="s">
        <v>37</v>
      </c>
      <c r="AX4493" s="12" t="s">
        <v>73</v>
      </c>
      <c r="AY4493" s="217" t="s">
        <v>238</v>
      </c>
    </row>
    <row r="4494" spans="2:65" s="12" customFormat="1" ht="13.5">
      <c r="B4494" s="206"/>
      <c r="C4494" s="207"/>
      <c r="D4494" s="208" t="s">
        <v>247</v>
      </c>
      <c r="E4494" s="209" t="s">
        <v>20</v>
      </c>
      <c r="F4494" s="210" t="s">
        <v>4116</v>
      </c>
      <c r="G4494" s="207"/>
      <c r="H4494" s="211" t="s">
        <v>20</v>
      </c>
      <c r="I4494" s="212"/>
      <c r="J4494" s="207"/>
      <c r="K4494" s="207"/>
      <c r="L4494" s="213"/>
      <c r="M4494" s="214"/>
      <c r="N4494" s="215"/>
      <c r="O4494" s="215"/>
      <c r="P4494" s="215"/>
      <c r="Q4494" s="215"/>
      <c r="R4494" s="215"/>
      <c r="S4494" s="215"/>
      <c r="T4494" s="216"/>
      <c r="AT4494" s="217" t="s">
        <v>247</v>
      </c>
      <c r="AU4494" s="217" t="s">
        <v>261</v>
      </c>
      <c r="AV4494" s="12" t="s">
        <v>22</v>
      </c>
      <c r="AW4494" s="12" t="s">
        <v>37</v>
      </c>
      <c r="AX4494" s="12" t="s">
        <v>73</v>
      </c>
      <c r="AY4494" s="217" t="s">
        <v>238</v>
      </c>
    </row>
    <row r="4495" spans="2:65" s="13" customFormat="1" ht="13.5">
      <c r="B4495" s="218"/>
      <c r="C4495" s="219"/>
      <c r="D4495" s="220" t="s">
        <v>247</v>
      </c>
      <c r="E4495" s="221" t="s">
        <v>20</v>
      </c>
      <c r="F4495" s="222" t="s">
        <v>4117</v>
      </c>
      <c r="G4495" s="219"/>
      <c r="H4495" s="223">
        <v>147</v>
      </c>
      <c r="I4495" s="224"/>
      <c r="J4495" s="219"/>
      <c r="K4495" s="219"/>
      <c r="L4495" s="225"/>
      <c r="M4495" s="226"/>
      <c r="N4495" s="227"/>
      <c r="O4495" s="227"/>
      <c r="P4495" s="227"/>
      <c r="Q4495" s="227"/>
      <c r="R4495" s="227"/>
      <c r="S4495" s="227"/>
      <c r="T4495" s="228"/>
      <c r="AT4495" s="229" t="s">
        <v>247</v>
      </c>
      <c r="AU4495" s="229" t="s">
        <v>261</v>
      </c>
      <c r="AV4495" s="13" t="s">
        <v>81</v>
      </c>
      <c r="AW4495" s="13" t="s">
        <v>37</v>
      </c>
      <c r="AX4495" s="13" t="s">
        <v>73</v>
      </c>
      <c r="AY4495" s="229" t="s">
        <v>238</v>
      </c>
    </row>
    <row r="4496" spans="2:65" s="1" customFormat="1" ht="22.5" customHeight="1">
      <c r="B4496" s="35"/>
      <c r="C4496" s="194" t="s">
        <v>4118</v>
      </c>
      <c r="D4496" s="194" t="s">
        <v>240</v>
      </c>
      <c r="E4496" s="195" t="s">
        <v>4119</v>
      </c>
      <c r="F4496" s="196" t="s">
        <v>4120</v>
      </c>
      <c r="G4496" s="197" t="s">
        <v>517</v>
      </c>
      <c r="H4496" s="198">
        <v>27</v>
      </c>
      <c r="I4496" s="199"/>
      <c r="J4496" s="200">
        <f>ROUND(I4496*H4496,2)</f>
        <v>0</v>
      </c>
      <c r="K4496" s="196" t="s">
        <v>20</v>
      </c>
      <c r="L4496" s="55"/>
      <c r="M4496" s="201" t="s">
        <v>20</v>
      </c>
      <c r="N4496" s="202" t="s">
        <v>44</v>
      </c>
      <c r="O4496" s="36"/>
      <c r="P4496" s="203">
        <f>O4496*H4496</f>
        <v>0</v>
      </c>
      <c r="Q4496" s="203">
        <v>1.4999999999999999E-4</v>
      </c>
      <c r="R4496" s="203">
        <f>Q4496*H4496</f>
        <v>4.0499999999999998E-3</v>
      </c>
      <c r="S4496" s="203">
        <v>0</v>
      </c>
      <c r="T4496" s="204">
        <f>S4496*H4496</f>
        <v>0</v>
      </c>
      <c r="AR4496" s="18" t="s">
        <v>372</v>
      </c>
      <c r="AT4496" s="18" t="s">
        <v>240</v>
      </c>
      <c r="AU4496" s="18" t="s">
        <v>261</v>
      </c>
      <c r="AY4496" s="18" t="s">
        <v>238</v>
      </c>
      <c r="BE4496" s="205">
        <f>IF(N4496="základní",J4496,0)</f>
        <v>0</v>
      </c>
      <c r="BF4496" s="205">
        <f>IF(N4496="snížená",J4496,0)</f>
        <v>0</v>
      </c>
      <c r="BG4496" s="205">
        <f>IF(N4496="zákl. přenesená",J4496,0)</f>
        <v>0</v>
      </c>
      <c r="BH4496" s="205">
        <f>IF(N4496="sníž. přenesená",J4496,0)</f>
        <v>0</v>
      </c>
      <c r="BI4496" s="205">
        <f>IF(N4496="nulová",J4496,0)</f>
        <v>0</v>
      </c>
      <c r="BJ4496" s="18" t="s">
        <v>22</v>
      </c>
      <c r="BK4496" s="205">
        <f>ROUND(I4496*H4496,2)</f>
        <v>0</v>
      </c>
      <c r="BL4496" s="18" t="s">
        <v>372</v>
      </c>
      <c r="BM4496" s="18" t="s">
        <v>4121</v>
      </c>
    </row>
    <row r="4497" spans="2:65" s="12" customFormat="1" ht="27">
      <c r="B4497" s="206"/>
      <c r="C4497" s="207"/>
      <c r="D4497" s="208" t="s">
        <v>247</v>
      </c>
      <c r="E4497" s="209" t="s">
        <v>20</v>
      </c>
      <c r="F4497" s="210" t="s">
        <v>4085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2" customFormat="1" ht="13.5">
      <c r="B4498" s="206"/>
      <c r="C4498" s="207"/>
      <c r="D4498" s="208" t="s">
        <v>247</v>
      </c>
      <c r="E4498" s="209" t="s">
        <v>20</v>
      </c>
      <c r="F4498" s="210" t="s">
        <v>249</v>
      </c>
      <c r="G4498" s="207"/>
      <c r="H4498" s="211" t="s">
        <v>20</v>
      </c>
      <c r="I4498" s="212"/>
      <c r="J4498" s="207"/>
      <c r="K4498" s="207"/>
      <c r="L4498" s="213"/>
      <c r="M4498" s="214"/>
      <c r="N4498" s="215"/>
      <c r="O4498" s="215"/>
      <c r="P4498" s="215"/>
      <c r="Q4498" s="215"/>
      <c r="R4498" s="215"/>
      <c r="S4498" s="215"/>
      <c r="T4498" s="216"/>
      <c r="AT4498" s="217" t="s">
        <v>247</v>
      </c>
      <c r="AU4498" s="217" t="s">
        <v>261</v>
      </c>
      <c r="AV4498" s="12" t="s">
        <v>22</v>
      </c>
      <c r="AW4498" s="12" t="s">
        <v>37</v>
      </c>
      <c r="AX4498" s="12" t="s">
        <v>73</v>
      </c>
      <c r="AY4498" s="217" t="s">
        <v>238</v>
      </c>
    </row>
    <row r="4499" spans="2:65" s="12" customFormat="1" ht="13.5">
      <c r="B4499" s="206"/>
      <c r="C4499" s="207"/>
      <c r="D4499" s="208" t="s">
        <v>247</v>
      </c>
      <c r="E4499" s="209" t="s">
        <v>20</v>
      </c>
      <c r="F4499" s="210" t="s">
        <v>4122</v>
      </c>
      <c r="G4499" s="207"/>
      <c r="H4499" s="211" t="s">
        <v>20</v>
      </c>
      <c r="I4499" s="212"/>
      <c r="J4499" s="207"/>
      <c r="K4499" s="207"/>
      <c r="L4499" s="213"/>
      <c r="M4499" s="214"/>
      <c r="N4499" s="215"/>
      <c r="O4499" s="215"/>
      <c r="P4499" s="215"/>
      <c r="Q4499" s="215"/>
      <c r="R4499" s="215"/>
      <c r="S4499" s="215"/>
      <c r="T4499" s="216"/>
      <c r="AT4499" s="217" t="s">
        <v>247</v>
      </c>
      <c r="AU4499" s="217" t="s">
        <v>261</v>
      </c>
      <c r="AV4499" s="12" t="s">
        <v>22</v>
      </c>
      <c r="AW4499" s="12" t="s">
        <v>37</v>
      </c>
      <c r="AX4499" s="12" t="s">
        <v>73</v>
      </c>
      <c r="AY4499" s="217" t="s">
        <v>238</v>
      </c>
    </row>
    <row r="4500" spans="2:65" s="12" customFormat="1" ht="13.5">
      <c r="B4500" s="206"/>
      <c r="C4500" s="207"/>
      <c r="D4500" s="208" t="s">
        <v>247</v>
      </c>
      <c r="E4500" s="209" t="s">
        <v>20</v>
      </c>
      <c r="F4500" s="210" t="s">
        <v>4123</v>
      </c>
      <c r="G4500" s="207"/>
      <c r="H4500" s="211" t="s">
        <v>20</v>
      </c>
      <c r="I4500" s="212"/>
      <c r="J4500" s="207"/>
      <c r="K4500" s="207"/>
      <c r="L4500" s="213"/>
      <c r="M4500" s="214"/>
      <c r="N4500" s="215"/>
      <c r="O4500" s="215"/>
      <c r="P4500" s="215"/>
      <c r="Q4500" s="215"/>
      <c r="R4500" s="215"/>
      <c r="S4500" s="215"/>
      <c r="T4500" s="216"/>
      <c r="AT4500" s="217" t="s">
        <v>247</v>
      </c>
      <c r="AU4500" s="217" t="s">
        <v>261</v>
      </c>
      <c r="AV4500" s="12" t="s">
        <v>22</v>
      </c>
      <c r="AW4500" s="12" t="s">
        <v>37</v>
      </c>
      <c r="AX4500" s="12" t="s">
        <v>73</v>
      </c>
      <c r="AY4500" s="217" t="s">
        <v>238</v>
      </c>
    </row>
    <row r="4501" spans="2:65" s="13" customFormat="1" ht="13.5">
      <c r="B4501" s="218"/>
      <c r="C4501" s="219"/>
      <c r="D4501" s="220" t="s">
        <v>247</v>
      </c>
      <c r="E4501" s="221" t="s">
        <v>20</v>
      </c>
      <c r="F4501" s="222" t="s">
        <v>4124</v>
      </c>
      <c r="G4501" s="219"/>
      <c r="H4501" s="223">
        <v>27</v>
      </c>
      <c r="I4501" s="224"/>
      <c r="J4501" s="219"/>
      <c r="K4501" s="219"/>
      <c r="L4501" s="225"/>
      <c r="M4501" s="226"/>
      <c r="N4501" s="227"/>
      <c r="O4501" s="227"/>
      <c r="P4501" s="227"/>
      <c r="Q4501" s="227"/>
      <c r="R4501" s="227"/>
      <c r="S4501" s="227"/>
      <c r="T4501" s="228"/>
      <c r="AT4501" s="229" t="s">
        <v>247</v>
      </c>
      <c r="AU4501" s="229" t="s">
        <v>261</v>
      </c>
      <c r="AV4501" s="13" t="s">
        <v>81</v>
      </c>
      <c r="AW4501" s="13" t="s">
        <v>37</v>
      </c>
      <c r="AX4501" s="13" t="s">
        <v>73</v>
      </c>
      <c r="AY4501" s="229" t="s">
        <v>238</v>
      </c>
    </row>
    <row r="4502" spans="2:65" s="1" customFormat="1" ht="31.5" customHeight="1">
      <c r="B4502" s="35"/>
      <c r="C4502" s="194" t="s">
        <v>4125</v>
      </c>
      <c r="D4502" s="194" t="s">
        <v>240</v>
      </c>
      <c r="E4502" s="195" t="s">
        <v>4126</v>
      </c>
      <c r="F4502" s="196" t="s">
        <v>4127</v>
      </c>
      <c r="G4502" s="197" t="s">
        <v>651</v>
      </c>
      <c r="H4502" s="198">
        <v>4</v>
      </c>
      <c r="I4502" s="199"/>
      <c r="J4502" s="200">
        <f>ROUND(I4502*H4502,2)</f>
        <v>0</v>
      </c>
      <c r="K4502" s="196" t="s">
        <v>20</v>
      </c>
      <c r="L4502" s="55"/>
      <c r="M4502" s="201" t="s">
        <v>20</v>
      </c>
      <c r="N4502" s="202" t="s">
        <v>44</v>
      </c>
      <c r="O4502" s="36"/>
      <c r="P4502" s="203">
        <f>O4502*H4502</f>
        <v>0</v>
      </c>
      <c r="Q4502" s="203">
        <v>1.4999999999999999E-4</v>
      </c>
      <c r="R4502" s="203">
        <f>Q4502*H4502</f>
        <v>5.9999999999999995E-4</v>
      </c>
      <c r="S4502" s="203">
        <v>0</v>
      </c>
      <c r="T4502" s="204">
        <f>S4502*H4502</f>
        <v>0</v>
      </c>
      <c r="AR4502" s="18" t="s">
        <v>372</v>
      </c>
      <c r="AT4502" s="18" t="s">
        <v>240</v>
      </c>
      <c r="AU4502" s="18" t="s">
        <v>261</v>
      </c>
      <c r="AY4502" s="18" t="s">
        <v>238</v>
      </c>
      <c r="BE4502" s="205">
        <f>IF(N4502="základní",J4502,0)</f>
        <v>0</v>
      </c>
      <c r="BF4502" s="205">
        <f>IF(N4502="snížená",J4502,0)</f>
        <v>0</v>
      </c>
      <c r="BG4502" s="205">
        <f>IF(N4502="zákl. přenesená",J4502,0)</f>
        <v>0</v>
      </c>
      <c r="BH4502" s="205">
        <f>IF(N4502="sníž. přenesená",J4502,0)</f>
        <v>0</v>
      </c>
      <c r="BI4502" s="205">
        <f>IF(N4502="nulová",J4502,0)</f>
        <v>0</v>
      </c>
      <c r="BJ4502" s="18" t="s">
        <v>22</v>
      </c>
      <c r="BK4502" s="205">
        <f>ROUND(I4502*H4502,2)</f>
        <v>0</v>
      </c>
      <c r="BL4502" s="18" t="s">
        <v>372</v>
      </c>
      <c r="BM4502" s="18" t="s">
        <v>4128</v>
      </c>
    </row>
    <row r="4503" spans="2:65" s="12" customFormat="1" ht="27">
      <c r="B4503" s="206"/>
      <c r="C4503" s="207"/>
      <c r="D4503" s="208" t="s">
        <v>247</v>
      </c>
      <c r="E4503" s="209" t="s">
        <v>20</v>
      </c>
      <c r="F4503" s="210" t="s">
        <v>4085</v>
      </c>
      <c r="G4503" s="207"/>
      <c r="H4503" s="211" t="s">
        <v>20</v>
      </c>
      <c r="I4503" s="212"/>
      <c r="J4503" s="207"/>
      <c r="K4503" s="207"/>
      <c r="L4503" s="213"/>
      <c r="M4503" s="214"/>
      <c r="N4503" s="215"/>
      <c r="O4503" s="215"/>
      <c r="P4503" s="215"/>
      <c r="Q4503" s="215"/>
      <c r="R4503" s="215"/>
      <c r="S4503" s="215"/>
      <c r="T4503" s="216"/>
      <c r="AT4503" s="217" t="s">
        <v>247</v>
      </c>
      <c r="AU4503" s="217" t="s">
        <v>261</v>
      </c>
      <c r="AV4503" s="12" t="s">
        <v>22</v>
      </c>
      <c r="AW4503" s="12" t="s">
        <v>37</v>
      </c>
      <c r="AX4503" s="12" t="s">
        <v>73</v>
      </c>
      <c r="AY4503" s="217" t="s">
        <v>238</v>
      </c>
    </row>
    <row r="4504" spans="2:65" s="12" customFormat="1" ht="13.5">
      <c r="B4504" s="206"/>
      <c r="C4504" s="207"/>
      <c r="D4504" s="208" t="s">
        <v>247</v>
      </c>
      <c r="E4504" s="209" t="s">
        <v>20</v>
      </c>
      <c r="F4504" s="210" t="s">
        <v>249</v>
      </c>
      <c r="G4504" s="207"/>
      <c r="H4504" s="211" t="s">
        <v>20</v>
      </c>
      <c r="I4504" s="212"/>
      <c r="J4504" s="207"/>
      <c r="K4504" s="207"/>
      <c r="L4504" s="213"/>
      <c r="M4504" s="214"/>
      <c r="N4504" s="215"/>
      <c r="O4504" s="215"/>
      <c r="P4504" s="215"/>
      <c r="Q4504" s="215"/>
      <c r="R4504" s="215"/>
      <c r="S4504" s="215"/>
      <c r="T4504" s="216"/>
      <c r="AT4504" s="217" t="s">
        <v>247</v>
      </c>
      <c r="AU4504" s="217" t="s">
        <v>261</v>
      </c>
      <c r="AV4504" s="12" t="s">
        <v>22</v>
      </c>
      <c r="AW4504" s="12" t="s">
        <v>37</v>
      </c>
      <c r="AX4504" s="12" t="s">
        <v>73</v>
      </c>
      <c r="AY4504" s="217" t="s">
        <v>238</v>
      </c>
    </row>
    <row r="4505" spans="2:65" s="13" customFormat="1" ht="13.5">
      <c r="B4505" s="218"/>
      <c r="C4505" s="219"/>
      <c r="D4505" s="220" t="s">
        <v>247</v>
      </c>
      <c r="E4505" s="221" t="s">
        <v>20</v>
      </c>
      <c r="F4505" s="222" t="s">
        <v>245</v>
      </c>
      <c r="G4505" s="219"/>
      <c r="H4505" s="223">
        <v>4</v>
      </c>
      <c r="I4505" s="224"/>
      <c r="J4505" s="219"/>
      <c r="K4505" s="219"/>
      <c r="L4505" s="225"/>
      <c r="M4505" s="226"/>
      <c r="N4505" s="227"/>
      <c r="O4505" s="227"/>
      <c r="P4505" s="227"/>
      <c r="Q4505" s="227"/>
      <c r="R4505" s="227"/>
      <c r="S4505" s="227"/>
      <c r="T4505" s="228"/>
      <c r="AT4505" s="229" t="s">
        <v>247</v>
      </c>
      <c r="AU4505" s="229" t="s">
        <v>261</v>
      </c>
      <c r="AV4505" s="13" t="s">
        <v>81</v>
      </c>
      <c r="AW4505" s="13" t="s">
        <v>37</v>
      </c>
      <c r="AX4505" s="13" t="s">
        <v>73</v>
      </c>
      <c r="AY4505" s="229" t="s">
        <v>238</v>
      </c>
    </row>
    <row r="4506" spans="2:65" s="1" customFormat="1" ht="22.5" customHeight="1">
      <c r="B4506" s="35"/>
      <c r="C4506" s="194" t="s">
        <v>4129</v>
      </c>
      <c r="D4506" s="194" t="s">
        <v>240</v>
      </c>
      <c r="E4506" s="195" t="s">
        <v>4130</v>
      </c>
      <c r="F4506" s="196" t="s">
        <v>4131</v>
      </c>
      <c r="G4506" s="197" t="s">
        <v>651</v>
      </c>
      <c r="H4506" s="198">
        <v>1</v>
      </c>
      <c r="I4506" s="199"/>
      <c r="J4506" s="200">
        <f>ROUND(I4506*H4506,2)</f>
        <v>0</v>
      </c>
      <c r="K4506" s="196" t="s">
        <v>20</v>
      </c>
      <c r="L4506" s="55"/>
      <c r="M4506" s="201" t="s">
        <v>20</v>
      </c>
      <c r="N4506" s="202" t="s">
        <v>44</v>
      </c>
      <c r="O4506" s="36"/>
      <c r="P4506" s="203">
        <f>O4506*H4506</f>
        <v>0</v>
      </c>
      <c r="Q4506" s="203">
        <v>0</v>
      </c>
      <c r="R4506" s="203">
        <f>Q4506*H4506</f>
        <v>0</v>
      </c>
      <c r="S4506" s="203">
        <v>0</v>
      </c>
      <c r="T4506" s="204">
        <f>S4506*H4506</f>
        <v>0</v>
      </c>
      <c r="AR4506" s="18" t="s">
        <v>372</v>
      </c>
      <c r="AT4506" s="18" t="s">
        <v>240</v>
      </c>
      <c r="AU4506" s="18" t="s">
        <v>261</v>
      </c>
      <c r="AY4506" s="18" t="s">
        <v>238</v>
      </c>
      <c r="BE4506" s="205">
        <f>IF(N4506="základní",J4506,0)</f>
        <v>0</v>
      </c>
      <c r="BF4506" s="205">
        <f>IF(N4506="snížená",J4506,0)</f>
        <v>0</v>
      </c>
      <c r="BG4506" s="205">
        <f>IF(N4506="zákl. přenesená",J4506,0)</f>
        <v>0</v>
      </c>
      <c r="BH4506" s="205">
        <f>IF(N4506="sníž. přenesená",J4506,0)</f>
        <v>0</v>
      </c>
      <c r="BI4506" s="205">
        <f>IF(N4506="nulová",J4506,0)</f>
        <v>0</v>
      </c>
      <c r="BJ4506" s="18" t="s">
        <v>22</v>
      </c>
      <c r="BK4506" s="205">
        <f>ROUND(I4506*H4506,2)</f>
        <v>0</v>
      </c>
      <c r="BL4506" s="18" t="s">
        <v>372</v>
      </c>
      <c r="BM4506" s="18" t="s">
        <v>4132</v>
      </c>
    </row>
    <row r="4507" spans="2:65" s="12" customFormat="1" ht="27">
      <c r="B4507" s="206"/>
      <c r="C4507" s="207"/>
      <c r="D4507" s="208" t="s">
        <v>247</v>
      </c>
      <c r="E4507" s="209" t="s">
        <v>20</v>
      </c>
      <c r="F4507" s="210" t="s">
        <v>4085</v>
      </c>
      <c r="G4507" s="207"/>
      <c r="H4507" s="211" t="s">
        <v>20</v>
      </c>
      <c r="I4507" s="212"/>
      <c r="J4507" s="207"/>
      <c r="K4507" s="207"/>
      <c r="L4507" s="213"/>
      <c r="M4507" s="214"/>
      <c r="N4507" s="215"/>
      <c r="O4507" s="215"/>
      <c r="P4507" s="215"/>
      <c r="Q4507" s="215"/>
      <c r="R4507" s="215"/>
      <c r="S4507" s="215"/>
      <c r="T4507" s="216"/>
      <c r="AT4507" s="217" t="s">
        <v>247</v>
      </c>
      <c r="AU4507" s="217" t="s">
        <v>261</v>
      </c>
      <c r="AV4507" s="12" t="s">
        <v>22</v>
      </c>
      <c r="AW4507" s="12" t="s">
        <v>37</v>
      </c>
      <c r="AX4507" s="12" t="s">
        <v>73</v>
      </c>
      <c r="AY4507" s="217" t="s">
        <v>238</v>
      </c>
    </row>
    <row r="4508" spans="2:65" s="12" customFormat="1" ht="13.5">
      <c r="B4508" s="206"/>
      <c r="C4508" s="207"/>
      <c r="D4508" s="208" t="s">
        <v>247</v>
      </c>
      <c r="E4508" s="209" t="s">
        <v>20</v>
      </c>
      <c r="F4508" s="210" t="s">
        <v>249</v>
      </c>
      <c r="G4508" s="207"/>
      <c r="H4508" s="211" t="s">
        <v>20</v>
      </c>
      <c r="I4508" s="212"/>
      <c r="J4508" s="207"/>
      <c r="K4508" s="207"/>
      <c r="L4508" s="213"/>
      <c r="M4508" s="214"/>
      <c r="N4508" s="215"/>
      <c r="O4508" s="215"/>
      <c r="P4508" s="215"/>
      <c r="Q4508" s="215"/>
      <c r="R4508" s="215"/>
      <c r="S4508" s="215"/>
      <c r="T4508" s="216"/>
      <c r="AT4508" s="217" t="s">
        <v>247</v>
      </c>
      <c r="AU4508" s="217" t="s">
        <v>261</v>
      </c>
      <c r="AV4508" s="12" t="s">
        <v>22</v>
      </c>
      <c r="AW4508" s="12" t="s">
        <v>37</v>
      </c>
      <c r="AX4508" s="12" t="s">
        <v>73</v>
      </c>
      <c r="AY4508" s="217" t="s">
        <v>238</v>
      </c>
    </row>
    <row r="4509" spans="2:65" s="12" customFormat="1" ht="13.5">
      <c r="B4509" s="206"/>
      <c r="C4509" s="207"/>
      <c r="D4509" s="208" t="s">
        <v>247</v>
      </c>
      <c r="E4509" s="209" t="s">
        <v>20</v>
      </c>
      <c r="F4509" s="210" t="s">
        <v>4133</v>
      </c>
      <c r="G4509" s="207"/>
      <c r="H4509" s="211" t="s">
        <v>20</v>
      </c>
      <c r="I4509" s="212"/>
      <c r="J4509" s="207"/>
      <c r="K4509" s="207"/>
      <c r="L4509" s="213"/>
      <c r="M4509" s="214"/>
      <c r="N4509" s="215"/>
      <c r="O4509" s="215"/>
      <c r="P4509" s="215"/>
      <c r="Q4509" s="215"/>
      <c r="R4509" s="215"/>
      <c r="S4509" s="215"/>
      <c r="T4509" s="216"/>
      <c r="AT4509" s="217" t="s">
        <v>247</v>
      </c>
      <c r="AU4509" s="217" t="s">
        <v>261</v>
      </c>
      <c r="AV4509" s="12" t="s">
        <v>22</v>
      </c>
      <c r="AW4509" s="12" t="s">
        <v>37</v>
      </c>
      <c r="AX4509" s="12" t="s">
        <v>73</v>
      </c>
      <c r="AY4509" s="217" t="s">
        <v>238</v>
      </c>
    </row>
    <row r="4510" spans="2:65" s="12" customFormat="1" ht="13.5">
      <c r="B4510" s="206"/>
      <c r="C4510" s="207"/>
      <c r="D4510" s="208" t="s">
        <v>247</v>
      </c>
      <c r="E4510" s="209" t="s">
        <v>20</v>
      </c>
      <c r="F4510" s="210" t="s">
        <v>4134</v>
      </c>
      <c r="G4510" s="207"/>
      <c r="H4510" s="211" t="s">
        <v>20</v>
      </c>
      <c r="I4510" s="212"/>
      <c r="J4510" s="207"/>
      <c r="K4510" s="207"/>
      <c r="L4510" s="213"/>
      <c r="M4510" s="214"/>
      <c r="N4510" s="215"/>
      <c r="O4510" s="215"/>
      <c r="P4510" s="215"/>
      <c r="Q4510" s="215"/>
      <c r="R4510" s="215"/>
      <c r="S4510" s="215"/>
      <c r="T4510" s="216"/>
      <c r="AT4510" s="217" t="s">
        <v>247</v>
      </c>
      <c r="AU4510" s="217" t="s">
        <v>261</v>
      </c>
      <c r="AV4510" s="12" t="s">
        <v>22</v>
      </c>
      <c r="AW4510" s="12" t="s">
        <v>37</v>
      </c>
      <c r="AX4510" s="12" t="s">
        <v>73</v>
      </c>
      <c r="AY4510" s="217" t="s">
        <v>238</v>
      </c>
    </row>
    <row r="4511" spans="2:65" s="13" customFormat="1" ht="13.5">
      <c r="B4511" s="218"/>
      <c r="C4511" s="219"/>
      <c r="D4511" s="220" t="s">
        <v>247</v>
      </c>
      <c r="E4511" s="221" t="s">
        <v>20</v>
      </c>
      <c r="F4511" s="222" t="s">
        <v>22</v>
      </c>
      <c r="G4511" s="219"/>
      <c r="H4511" s="223">
        <v>1</v>
      </c>
      <c r="I4511" s="224"/>
      <c r="J4511" s="219"/>
      <c r="K4511" s="219"/>
      <c r="L4511" s="225"/>
      <c r="M4511" s="226"/>
      <c r="N4511" s="227"/>
      <c r="O4511" s="227"/>
      <c r="P4511" s="227"/>
      <c r="Q4511" s="227"/>
      <c r="R4511" s="227"/>
      <c r="S4511" s="227"/>
      <c r="T4511" s="228"/>
      <c r="AT4511" s="229" t="s">
        <v>247</v>
      </c>
      <c r="AU4511" s="229" t="s">
        <v>261</v>
      </c>
      <c r="AV4511" s="13" t="s">
        <v>81</v>
      </c>
      <c r="AW4511" s="13" t="s">
        <v>37</v>
      </c>
      <c r="AX4511" s="13" t="s">
        <v>73</v>
      </c>
      <c r="AY4511" s="229" t="s">
        <v>238</v>
      </c>
    </row>
    <row r="4512" spans="2:65" s="1" customFormat="1" ht="31.5" customHeight="1">
      <c r="B4512" s="35"/>
      <c r="C4512" s="194" t="s">
        <v>4135</v>
      </c>
      <c r="D4512" s="194" t="s">
        <v>240</v>
      </c>
      <c r="E4512" s="195" t="s">
        <v>4136</v>
      </c>
      <c r="F4512" s="196" t="s">
        <v>4137</v>
      </c>
      <c r="G4512" s="197" t="s">
        <v>517</v>
      </c>
      <c r="H4512" s="198">
        <v>4.9349999999999996</v>
      </c>
      <c r="I4512" s="199"/>
      <c r="J4512" s="200">
        <f>ROUND(I4512*H4512,2)</f>
        <v>0</v>
      </c>
      <c r="K4512" s="196" t="s">
        <v>20</v>
      </c>
      <c r="L4512" s="55"/>
      <c r="M4512" s="201" t="s">
        <v>20</v>
      </c>
      <c r="N4512" s="202" t="s">
        <v>44</v>
      </c>
      <c r="O4512" s="36"/>
      <c r="P4512" s="203">
        <f>O4512*H4512</f>
        <v>0</v>
      </c>
      <c r="Q4512" s="203">
        <v>1.4999999999999999E-4</v>
      </c>
      <c r="R4512" s="203">
        <f>Q4512*H4512</f>
        <v>7.4024999999999991E-4</v>
      </c>
      <c r="S4512" s="203">
        <v>0</v>
      </c>
      <c r="T4512" s="204">
        <f>S4512*H4512</f>
        <v>0</v>
      </c>
      <c r="AR4512" s="18" t="s">
        <v>372</v>
      </c>
      <c r="AT4512" s="18" t="s">
        <v>240</v>
      </c>
      <c r="AU4512" s="18" t="s">
        <v>261</v>
      </c>
      <c r="AY4512" s="18" t="s">
        <v>238</v>
      </c>
      <c r="BE4512" s="205">
        <f>IF(N4512="základní",J4512,0)</f>
        <v>0</v>
      </c>
      <c r="BF4512" s="205">
        <f>IF(N4512="snížená",J4512,0)</f>
        <v>0</v>
      </c>
      <c r="BG4512" s="205">
        <f>IF(N4512="zákl. přenesená",J4512,0)</f>
        <v>0</v>
      </c>
      <c r="BH4512" s="205">
        <f>IF(N4512="sníž. přenesená",J4512,0)</f>
        <v>0</v>
      </c>
      <c r="BI4512" s="205">
        <f>IF(N4512="nulová",J4512,0)</f>
        <v>0</v>
      </c>
      <c r="BJ4512" s="18" t="s">
        <v>22</v>
      </c>
      <c r="BK4512" s="205">
        <f>ROUND(I4512*H4512,2)</f>
        <v>0</v>
      </c>
      <c r="BL4512" s="18" t="s">
        <v>372</v>
      </c>
      <c r="BM4512" s="18" t="s">
        <v>4138</v>
      </c>
    </row>
    <row r="4513" spans="2:65" s="12" customFormat="1" ht="27">
      <c r="B4513" s="206"/>
      <c r="C4513" s="207"/>
      <c r="D4513" s="208" t="s">
        <v>247</v>
      </c>
      <c r="E4513" s="209" t="s">
        <v>20</v>
      </c>
      <c r="F4513" s="210" t="s">
        <v>4085</v>
      </c>
      <c r="G4513" s="207"/>
      <c r="H4513" s="211" t="s">
        <v>20</v>
      </c>
      <c r="I4513" s="212"/>
      <c r="J4513" s="207"/>
      <c r="K4513" s="207"/>
      <c r="L4513" s="213"/>
      <c r="M4513" s="214"/>
      <c r="N4513" s="215"/>
      <c r="O4513" s="215"/>
      <c r="P4513" s="215"/>
      <c r="Q4513" s="215"/>
      <c r="R4513" s="215"/>
      <c r="S4513" s="215"/>
      <c r="T4513" s="216"/>
      <c r="AT4513" s="217" t="s">
        <v>247</v>
      </c>
      <c r="AU4513" s="217" t="s">
        <v>261</v>
      </c>
      <c r="AV4513" s="12" t="s">
        <v>22</v>
      </c>
      <c r="AW4513" s="12" t="s">
        <v>37</v>
      </c>
      <c r="AX4513" s="12" t="s">
        <v>73</v>
      </c>
      <c r="AY4513" s="217" t="s">
        <v>238</v>
      </c>
    </row>
    <row r="4514" spans="2:65" s="12" customFormat="1" ht="13.5">
      <c r="B4514" s="206"/>
      <c r="C4514" s="207"/>
      <c r="D4514" s="208" t="s">
        <v>247</v>
      </c>
      <c r="E4514" s="209" t="s">
        <v>20</v>
      </c>
      <c r="F4514" s="210" t="s">
        <v>249</v>
      </c>
      <c r="G4514" s="207"/>
      <c r="H4514" s="211" t="s">
        <v>20</v>
      </c>
      <c r="I4514" s="212"/>
      <c r="J4514" s="207"/>
      <c r="K4514" s="207"/>
      <c r="L4514" s="213"/>
      <c r="M4514" s="214"/>
      <c r="N4514" s="215"/>
      <c r="O4514" s="215"/>
      <c r="P4514" s="215"/>
      <c r="Q4514" s="215"/>
      <c r="R4514" s="215"/>
      <c r="S4514" s="215"/>
      <c r="T4514" s="216"/>
      <c r="AT4514" s="217" t="s">
        <v>247</v>
      </c>
      <c r="AU4514" s="217" t="s">
        <v>261</v>
      </c>
      <c r="AV4514" s="12" t="s">
        <v>22</v>
      </c>
      <c r="AW4514" s="12" t="s">
        <v>37</v>
      </c>
      <c r="AX4514" s="12" t="s">
        <v>73</v>
      </c>
      <c r="AY4514" s="217" t="s">
        <v>238</v>
      </c>
    </row>
    <row r="4515" spans="2:65" s="13" customFormat="1" ht="13.5">
      <c r="B4515" s="218"/>
      <c r="C4515" s="219"/>
      <c r="D4515" s="220" t="s">
        <v>247</v>
      </c>
      <c r="E4515" s="221" t="s">
        <v>20</v>
      </c>
      <c r="F4515" s="222" t="s">
        <v>4139</v>
      </c>
      <c r="G4515" s="219"/>
      <c r="H4515" s="223">
        <v>4.9349999999999996</v>
      </c>
      <c r="I4515" s="224"/>
      <c r="J4515" s="219"/>
      <c r="K4515" s="219"/>
      <c r="L4515" s="225"/>
      <c r="M4515" s="226"/>
      <c r="N4515" s="227"/>
      <c r="O4515" s="227"/>
      <c r="P4515" s="227"/>
      <c r="Q4515" s="227"/>
      <c r="R4515" s="227"/>
      <c r="S4515" s="227"/>
      <c r="T4515" s="228"/>
      <c r="AT4515" s="229" t="s">
        <v>247</v>
      </c>
      <c r="AU4515" s="229" t="s">
        <v>261</v>
      </c>
      <c r="AV4515" s="13" t="s">
        <v>81</v>
      </c>
      <c r="AW4515" s="13" t="s">
        <v>37</v>
      </c>
      <c r="AX4515" s="13" t="s">
        <v>73</v>
      </c>
      <c r="AY4515" s="229" t="s">
        <v>238</v>
      </c>
    </row>
    <row r="4516" spans="2:65" s="1" customFormat="1" ht="31.5" customHeight="1">
      <c r="B4516" s="35"/>
      <c r="C4516" s="194" t="s">
        <v>4140</v>
      </c>
      <c r="D4516" s="194" t="s">
        <v>240</v>
      </c>
      <c r="E4516" s="195" t="s">
        <v>4141</v>
      </c>
      <c r="F4516" s="196" t="s">
        <v>4142</v>
      </c>
      <c r="G4516" s="197" t="s">
        <v>517</v>
      </c>
      <c r="H4516" s="198">
        <v>3.57</v>
      </c>
      <c r="I4516" s="199"/>
      <c r="J4516" s="200">
        <f>ROUND(I4516*H4516,2)</f>
        <v>0</v>
      </c>
      <c r="K4516" s="196" t="s">
        <v>20</v>
      </c>
      <c r="L4516" s="55"/>
      <c r="M4516" s="201" t="s">
        <v>20</v>
      </c>
      <c r="N4516" s="202" t="s">
        <v>44</v>
      </c>
      <c r="O4516" s="36"/>
      <c r="P4516" s="203">
        <f>O4516*H4516</f>
        <v>0</v>
      </c>
      <c r="Q4516" s="203">
        <v>1.4999999999999999E-4</v>
      </c>
      <c r="R4516" s="203">
        <f>Q4516*H4516</f>
        <v>5.3549999999999995E-4</v>
      </c>
      <c r="S4516" s="203">
        <v>0</v>
      </c>
      <c r="T4516" s="204">
        <f>S4516*H4516</f>
        <v>0</v>
      </c>
      <c r="AR4516" s="18" t="s">
        <v>372</v>
      </c>
      <c r="AT4516" s="18" t="s">
        <v>240</v>
      </c>
      <c r="AU4516" s="18" t="s">
        <v>261</v>
      </c>
      <c r="AY4516" s="18" t="s">
        <v>238</v>
      </c>
      <c r="BE4516" s="205">
        <f>IF(N4516="základní",J4516,0)</f>
        <v>0</v>
      </c>
      <c r="BF4516" s="205">
        <f>IF(N4516="snížená",J4516,0)</f>
        <v>0</v>
      </c>
      <c r="BG4516" s="205">
        <f>IF(N4516="zákl. přenesená",J4516,0)</f>
        <v>0</v>
      </c>
      <c r="BH4516" s="205">
        <f>IF(N4516="sníž. přenesená",J4516,0)</f>
        <v>0</v>
      </c>
      <c r="BI4516" s="205">
        <f>IF(N4516="nulová",J4516,0)</f>
        <v>0</v>
      </c>
      <c r="BJ4516" s="18" t="s">
        <v>22</v>
      </c>
      <c r="BK4516" s="205">
        <f>ROUND(I4516*H4516,2)</f>
        <v>0</v>
      </c>
      <c r="BL4516" s="18" t="s">
        <v>372</v>
      </c>
      <c r="BM4516" s="18" t="s">
        <v>4143</v>
      </c>
    </row>
    <row r="4517" spans="2:65" s="12" customFormat="1" ht="27">
      <c r="B4517" s="206"/>
      <c r="C4517" s="207"/>
      <c r="D4517" s="208" t="s">
        <v>247</v>
      </c>
      <c r="E4517" s="209" t="s">
        <v>20</v>
      </c>
      <c r="F4517" s="210" t="s">
        <v>4085</v>
      </c>
      <c r="G4517" s="207"/>
      <c r="H4517" s="211" t="s">
        <v>20</v>
      </c>
      <c r="I4517" s="212"/>
      <c r="J4517" s="207"/>
      <c r="K4517" s="207"/>
      <c r="L4517" s="213"/>
      <c r="M4517" s="214"/>
      <c r="N4517" s="215"/>
      <c r="O4517" s="215"/>
      <c r="P4517" s="215"/>
      <c r="Q4517" s="215"/>
      <c r="R4517" s="215"/>
      <c r="S4517" s="215"/>
      <c r="T4517" s="216"/>
      <c r="AT4517" s="217" t="s">
        <v>247</v>
      </c>
      <c r="AU4517" s="217" t="s">
        <v>261</v>
      </c>
      <c r="AV4517" s="12" t="s">
        <v>22</v>
      </c>
      <c r="AW4517" s="12" t="s">
        <v>37</v>
      </c>
      <c r="AX4517" s="12" t="s">
        <v>73</v>
      </c>
      <c r="AY4517" s="217" t="s">
        <v>238</v>
      </c>
    </row>
    <row r="4518" spans="2:65" s="12" customFormat="1" ht="13.5">
      <c r="B4518" s="206"/>
      <c r="C4518" s="207"/>
      <c r="D4518" s="208" t="s">
        <v>247</v>
      </c>
      <c r="E4518" s="209" t="s">
        <v>20</v>
      </c>
      <c r="F4518" s="210" t="s">
        <v>249</v>
      </c>
      <c r="G4518" s="207"/>
      <c r="H4518" s="211" t="s">
        <v>20</v>
      </c>
      <c r="I4518" s="212"/>
      <c r="J4518" s="207"/>
      <c r="K4518" s="207"/>
      <c r="L4518" s="213"/>
      <c r="M4518" s="214"/>
      <c r="N4518" s="215"/>
      <c r="O4518" s="215"/>
      <c r="P4518" s="215"/>
      <c r="Q4518" s="215"/>
      <c r="R4518" s="215"/>
      <c r="S4518" s="215"/>
      <c r="T4518" s="216"/>
      <c r="AT4518" s="217" t="s">
        <v>247</v>
      </c>
      <c r="AU4518" s="217" t="s">
        <v>261</v>
      </c>
      <c r="AV4518" s="12" t="s">
        <v>22</v>
      </c>
      <c r="AW4518" s="12" t="s">
        <v>37</v>
      </c>
      <c r="AX4518" s="12" t="s">
        <v>73</v>
      </c>
      <c r="AY4518" s="217" t="s">
        <v>238</v>
      </c>
    </row>
    <row r="4519" spans="2:65" s="13" customFormat="1" ht="13.5">
      <c r="B4519" s="218"/>
      <c r="C4519" s="219"/>
      <c r="D4519" s="220" t="s">
        <v>247</v>
      </c>
      <c r="E4519" s="221" t="s">
        <v>20</v>
      </c>
      <c r="F4519" s="222" t="s">
        <v>4144</v>
      </c>
      <c r="G4519" s="219"/>
      <c r="H4519" s="223">
        <v>3.57</v>
      </c>
      <c r="I4519" s="224"/>
      <c r="J4519" s="219"/>
      <c r="K4519" s="219"/>
      <c r="L4519" s="225"/>
      <c r="M4519" s="226"/>
      <c r="N4519" s="227"/>
      <c r="O4519" s="227"/>
      <c r="P4519" s="227"/>
      <c r="Q4519" s="227"/>
      <c r="R4519" s="227"/>
      <c r="S4519" s="227"/>
      <c r="T4519" s="228"/>
      <c r="AT4519" s="229" t="s">
        <v>247</v>
      </c>
      <c r="AU4519" s="229" t="s">
        <v>261</v>
      </c>
      <c r="AV4519" s="13" t="s">
        <v>81</v>
      </c>
      <c r="AW4519" s="13" t="s">
        <v>37</v>
      </c>
      <c r="AX4519" s="13" t="s">
        <v>73</v>
      </c>
      <c r="AY4519" s="229" t="s">
        <v>238</v>
      </c>
    </row>
    <row r="4520" spans="2:65" s="1" customFormat="1" ht="22.5" customHeight="1">
      <c r="B4520" s="35"/>
      <c r="C4520" s="194" t="s">
        <v>4145</v>
      </c>
      <c r="D4520" s="194" t="s">
        <v>240</v>
      </c>
      <c r="E4520" s="195" t="s">
        <v>4146</v>
      </c>
      <c r="F4520" s="196" t="s">
        <v>4147</v>
      </c>
      <c r="G4520" s="197" t="s">
        <v>651</v>
      </c>
      <c r="H4520" s="198">
        <v>100</v>
      </c>
      <c r="I4520" s="199"/>
      <c r="J4520" s="200">
        <f>ROUND(I4520*H4520,2)</f>
        <v>0</v>
      </c>
      <c r="K4520" s="196" t="s">
        <v>20</v>
      </c>
      <c r="L4520" s="55"/>
      <c r="M4520" s="201" t="s">
        <v>20</v>
      </c>
      <c r="N4520" s="202" t="s">
        <v>44</v>
      </c>
      <c r="O4520" s="36"/>
      <c r="P4520" s="203">
        <f>O4520*H4520</f>
        <v>0</v>
      </c>
      <c r="Q4520" s="203">
        <v>1.4999999999999999E-4</v>
      </c>
      <c r="R4520" s="203">
        <f>Q4520*H4520</f>
        <v>1.4999999999999999E-2</v>
      </c>
      <c r="S4520" s="203">
        <v>0</v>
      </c>
      <c r="T4520" s="204">
        <f>S4520*H4520</f>
        <v>0</v>
      </c>
      <c r="AR4520" s="18" t="s">
        <v>372</v>
      </c>
      <c r="AT4520" s="18" t="s">
        <v>240</v>
      </c>
      <c r="AU4520" s="18" t="s">
        <v>261</v>
      </c>
      <c r="AY4520" s="18" t="s">
        <v>238</v>
      </c>
      <c r="BE4520" s="205">
        <f>IF(N4520="základní",J4520,0)</f>
        <v>0</v>
      </c>
      <c r="BF4520" s="205">
        <f>IF(N4520="snížená",J4520,0)</f>
        <v>0</v>
      </c>
      <c r="BG4520" s="205">
        <f>IF(N4520="zákl. přenesená",J4520,0)</f>
        <v>0</v>
      </c>
      <c r="BH4520" s="205">
        <f>IF(N4520="sníž. přenesená",J4520,0)</f>
        <v>0</v>
      </c>
      <c r="BI4520" s="205">
        <f>IF(N4520="nulová",J4520,0)</f>
        <v>0</v>
      </c>
      <c r="BJ4520" s="18" t="s">
        <v>22</v>
      </c>
      <c r="BK4520" s="205">
        <f>ROUND(I4520*H4520,2)</f>
        <v>0</v>
      </c>
      <c r="BL4520" s="18" t="s">
        <v>372</v>
      </c>
      <c r="BM4520" s="18" t="s">
        <v>4148</v>
      </c>
    </row>
    <row r="4521" spans="2:65" s="12" customFormat="1" ht="27">
      <c r="B4521" s="206"/>
      <c r="C4521" s="207"/>
      <c r="D4521" s="208" t="s">
        <v>247</v>
      </c>
      <c r="E4521" s="209" t="s">
        <v>20</v>
      </c>
      <c r="F4521" s="210" t="s">
        <v>4085</v>
      </c>
      <c r="G4521" s="207"/>
      <c r="H4521" s="211" t="s">
        <v>20</v>
      </c>
      <c r="I4521" s="212"/>
      <c r="J4521" s="207"/>
      <c r="K4521" s="207"/>
      <c r="L4521" s="213"/>
      <c r="M4521" s="214"/>
      <c r="N4521" s="215"/>
      <c r="O4521" s="215"/>
      <c r="P4521" s="215"/>
      <c r="Q4521" s="215"/>
      <c r="R4521" s="215"/>
      <c r="S4521" s="215"/>
      <c r="T4521" s="216"/>
      <c r="AT4521" s="217" t="s">
        <v>247</v>
      </c>
      <c r="AU4521" s="217" t="s">
        <v>261</v>
      </c>
      <c r="AV4521" s="12" t="s">
        <v>22</v>
      </c>
      <c r="AW4521" s="12" t="s">
        <v>37</v>
      </c>
      <c r="AX4521" s="12" t="s">
        <v>73</v>
      </c>
      <c r="AY4521" s="217" t="s">
        <v>238</v>
      </c>
    </row>
    <row r="4522" spans="2:65" s="12" customFormat="1" ht="13.5">
      <c r="B4522" s="206"/>
      <c r="C4522" s="207"/>
      <c r="D4522" s="208" t="s">
        <v>247</v>
      </c>
      <c r="E4522" s="209" t="s">
        <v>20</v>
      </c>
      <c r="F4522" s="210" t="s">
        <v>249</v>
      </c>
      <c r="G4522" s="207"/>
      <c r="H4522" s="211" t="s">
        <v>20</v>
      </c>
      <c r="I4522" s="212"/>
      <c r="J4522" s="207"/>
      <c r="K4522" s="207"/>
      <c r="L4522" s="213"/>
      <c r="M4522" s="214"/>
      <c r="N4522" s="215"/>
      <c r="O4522" s="215"/>
      <c r="P4522" s="215"/>
      <c r="Q4522" s="215"/>
      <c r="R4522" s="215"/>
      <c r="S4522" s="215"/>
      <c r="T4522" s="216"/>
      <c r="AT4522" s="217" t="s">
        <v>247</v>
      </c>
      <c r="AU4522" s="217" t="s">
        <v>261</v>
      </c>
      <c r="AV4522" s="12" t="s">
        <v>22</v>
      </c>
      <c r="AW4522" s="12" t="s">
        <v>37</v>
      </c>
      <c r="AX4522" s="12" t="s">
        <v>73</v>
      </c>
      <c r="AY4522" s="217" t="s">
        <v>238</v>
      </c>
    </row>
    <row r="4523" spans="2:65" s="13" customFormat="1" ht="13.5">
      <c r="B4523" s="218"/>
      <c r="C4523" s="219"/>
      <c r="D4523" s="220" t="s">
        <v>247</v>
      </c>
      <c r="E4523" s="221" t="s">
        <v>20</v>
      </c>
      <c r="F4523" s="222" t="s">
        <v>28</v>
      </c>
      <c r="G4523" s="219"/>
      <c r="H4523" s="223">
        <v>100</v>
      </c>
      <c r="I4523" s="224"/>
      <c r="J4523" s="219"/>
      <c r="K4523" s="219"/>
      <c r="L4523" s="225"/>
      <c r="M4523" s="226"/>
      <c r="N4523" s="227"/>
      <c r="O4523" s="227"/>
      <c r="P4523" s="227"/>
      <c r="Q4523" s="227"/>
      <c r="R4523" s="227"/>
      <c r="S4523" s="227"/>
      <c r="T4523" s="228"/>
      <c r="AT4523" s="229" t="s">
        <v>247</v>
      </c>
      <c r="AU4523" s="229" t="s">
        <v>261</v>
      </c>
      <c r="AV4523" s="13" t="s">
        <v>81</v>
      </c>
      <c r="AW4523" s="13" t="s">
        <v>37</v>
      </c>
      <c r="AX4523" s="13" t="s">
        <v>73</v>
      </c>
      <c r="AY4523" s="229" t="s">
        <v>238</v>
      </c>
    </row>
    <row r="4524" spans="2:65" s="1" customFormat="1" ht="22.5" customHeight="1">
      <c r="B4524" s="35"/>
      <c r="C4524" s="194" t="s">
        <v>4149</v>
      </c>
      <c r="D4524" s="194" t="s">
        <v>240</v>
      </c>
      <c r="E4524" s="195" t="s">
        <v>4150</v>
      </c>
      <c r="F4524" s="196" t="s">
        <v>4151</v>
      </c>
      <c r="G4524" s="197" t="s">
        <v>651</v>
      </c>
      <c r="H4524" s="198">
        <v>1</v>
      </c>
      <c r="I4524" s="199"/>
      <c r="J4524" s="200">
        <f>ROUND(I4524*H4524,2)</f>
        <v>0</v>
      </c>
      <c r="K4524" s="196" t="s">
        <v>20</v>
      </c>
      <c r="L4524" s="55"/>
      <c r="M4524" s="201" t="s">
        <v>20</v>
      </c>
      <c r="N4524" s="202" t="s">
        <v>44</v>
      </c>
      <c r="O4524" s="36"/>
      <c r="P4524" s="203">
        <f>O4524*H4524</f>
        <v>0</v>
      </c>
      <c r="Q4524" s="203">
        <v>1.4999999999999999E-4</v>
      </c>
      <c r="R4524" s="203">
        <f>Q4524*H4524</f>
        <v>1.4999999999999999E-4</v>
      </c>
      <c r="S4524" s="203">
        <v>0</v>
      </c>
      <c r="T4524" s="204">
        <f>S4524*H4524</f>
        <v>0</v>
      </c>
      <c r="AR4524" s="18" t="s">
        <v>372</v>
      </c>
      <c r="AT4524" s="18" t="s">
        <v>240</v>
      </c>
      <c r="AU4524" s="18" t="s">
        <v>261</v>
      </c>
      <c r="AY4524" s="18" t="s">
        <v>238</v>
      </c>
      <c r="BE4524" s="205">
        <f>IF(N4524="základní",J4524,0)</f>
        <v>0</v>
      </c>
      <c r="BF4524" s="205">
        <f>IF(N4524="snížená",J4524,0)</f>
        <v>0</v>
      </c>
      <c r="BG4524" s="205">
        <f>IF(N4524="zákl. přenesená",J4524,0)</f>
        <v>0</v>
      </c>
      <c r="BH4524" s="205">
        <f>IF(N4524="sníž. přenesená",J4524,0)</f>
        <v>0</v>
      </c>
      <c r="BI4524" s="205">
        <f>IF(N4524="nulová",J4524,0)</f>
        <v>0</v>
      </c>
      <c r="BJ4524" s="18" t="s">
        <v>22</v>
      </c>
      <c r="BK4524" s="205">
        <f>ROUND(I4524*H4524,2)</f>
        <v>0</v>
      </c>
      <c r="BL4524" s="18" t="s">
        <v>372</v>
      </c>
      <c r="BM4524" s="18" t="s">
        <v>4152</v>
      </c>
    </row>
    <row r="4525" spans="2:65" s="12" customFormat="1" ht="27">
      <c r="B4525" s="206"/>
      <c r="C4525" s="207"/>
      <c r="D4525" s="208" t="s">
        <v>247</v>
      </c>
      <c r="E4525" s="209" t="s">
        <v>20</v>
      </c>
      <c r="F4525" s="210" t="s">
        <v>4085</v>
      </c>
      <c r="G4525" s="207"/>
      <c r="H4525" s="211" t="s">
        <v>20</v>
      </c>
      <c r="I4525" s="212"/>
      <c r="J4525" s="207"/>
      <c r="K4525" s="207"/>
      <c r="L4525" s="213"/>
      <c r="M4525" s="214"/>
      <c r="N4525" s="215"/>
      <c r="O4525" s="215"/>
      <c r="P4525" s="215"/>
      <c r="Q4525" s="215"/>
      <c r="R4525" s="215"/>
      <c r="S4525" s="215"/>
      <c r="T4525" s="216"/>
      <c r="AT4525" s="217" t="s">
        <v>247</v>
      </c>
      <c r="AU4525" s="217" t="s">
        <v>261</v>
      </c>
      <c r="AV4525" s="12" t="s">
        <v>22</v>
      </c>
      <c r="AW4525" s="12" t="s">
        <v>37</v>
      </c>
      <c r="AX4525" s="12" t="s">
        <v>73</v>
      </c>
      <c r="AY4525" s="217" t="s">
        <v>238</v>
      </c>
    </row>
    <row r="4526" spans="2:65" s="12" customFormat="1" ht="13.5">
      <c r="B4526" s="206"/>
      <c r="C4526" s="207"/>
      <c r="D4526" s="208" t="s">
        <v>247</v>
      </c>
      <c r="E4526" s="209" t="s">
        <v>20</v>
      </c>
      <c r="F4526" s="210" t="s">
        <v>249</v>
      </c>
      <c r="G4526" s="207"/>
      <c r="H4526" s="211" t="s">
        <v>20</v>
      </c>
      <c r="I4526" s="212"/>
      <c r="J4526" s="207"/>
      <c r="K4526" s="207"/>
      <c r="L4526" s="213"/>
      <c r="M4526" s="214"/>
      <c r="N4526" s="215"/>
      <c r="O4526" s="215"/>
      <c r="P4526" s="215"/>
      <c r="Q4526" s="215"/>
      <c r="R4526" s="215"/>
      <c r="S4526" s="215"/>
      <c r="T4526" s="216"/>
      <c r="AT4526" s="217" t="s">
        <v>247</v>
      </c>
      <c r="AU4526" s="217" t="s">
        <v>261</v>
      </c>
      <c r="AV4526" s="12" t="s">
        <v>22</v>
      </c>
      <c r="AW4526" s="12" t="s">
        <v>37</v>
      </c>
      <c r="AX4526" s="12" t="s">
        <v>73</v>
      </c>
      <c r="AY4526" s="217" t="s">
        <v>238</v>
      </c>
    </row>
    <row r="4527" spans="2:65" s="13" customFormat="1" ht="13.5">
      <c r="B4527" s="218"/>
      <c r="C4527" s="219"/>
      <c r="D4527" s="220" t="s">
        <v>247</v>
      </c>
      <c r="E4527" s="221" t="s">
        <v>20</v>
      </c>
      <c r="F4527" s="222" t="s">
        <v>22</v>
      </c>
      <c r="G4527" s="219"/>
      <c r="H4527" s="223">
        <v>1</v>
      </c>
      <c r="I4527" s="224"/>
      <c r="J4527" s="219"/>
      <c r="K4527" s="219"/>
      <c r="L4527" s="225"/>
      <c r="M4527" s="226"/>
      <c r="N4527" s="227"/>
      <c r="O4527" s="227"/>
      <c r="P4527" s="227"/>
      <c r="Q4527" s="227"/>
      <c r="R4527" s="227"/>
      <c r="S4527" s="227"/>
      <c r="T4527" s="228"/>
      <c r="AT4527" s="229" t="s">
        <v>247</v>
      </c>
      <c r="AU4527" s="229" t="s">
        <v>261</v>
      </c>
      <c r="AV4527" s="13" t="s">
        <v>81</v>
      </c>
      <c r="AW4527" s="13" t="s">
        <v>37</v>
      </c>
      <c r="AX4527" s="13" t="s">
        <v>73</v>
      </c>
      <c r="AY4527" s="229" t="s">
        <v>238</v>
      </c>
    </row>
    <row r="4528" spans="2:65" s="1" customFormat="1" ht="22.5" customHeight="1">
      <c r="B4528" s="35"/>
      <c r="C4528" s="194" t="s">
        <v>4153</v>
      </c>
      <c r="D4528" s="194" t="s">
        <v>240</v>
      </c>
      <c r="E4528" s="195" t="s">
        <v>4154</v>
      </c>
      <c r="F4528" s="196" t="s">
        <v>4155</v>
      </c>
      <c r="G4528" s="197" t="s">
        <v>651</v>
      </c>
      <c r="H4528" s="198">
        <v>30</v>
      </c>
      <c r="I4528" s="199"/>
      <c r="J4528" s="200">
        <f>ROUND(I4528*H4528,2)</f>
        <v>0</v>
      </c>
      <c r="K4528" s="196" t="s">
        <v>20</v>
      </c>
      <c r="L4528" s="55"/>
      <c r="M4528" s="201" t="s">
        <v>20</v>
      </c>
      <c r="N4528" s="202" t="s">
        <v>44</v>
      </c>
      <c r="O4528" s="36"/>
      <c r="P4528" s="203">
        <f>O4528*H4528</f>
        <v>0</v>
      </c>
      <c r="Q4528" s="203">
        <v>1.4999999999999999E-4</v>
      </c>
      <c r="R4528" s="203">
        <f>Q4528*H4528</f>
        <v>4.4999999999999997E-3</v>
      </c>
      <c r="S4528" s="203">
        <v>0</v>
      </c>
      <c r="T4528" s="204">
        <f>S4528*H4528</f>
        <v>0</v>
      </c>
      <c r="AR4528" s="18" t="s">
        <v>372</v>
      </c>
      <c r="AT4528" s="18" t="s">
        <v>240</v>
      </c>
      <c r="AU4528" s="18" t="s">
        <v>261</v>
      </c>
      <c r="AY4528" s="18" t="s">
        <v>238</v>
      </c>
      <c r="BE4528" s="205">
        <f>IF(N4528="základní",J4528,0)</f>
        <v>0</v>
      </c>
      <c r="BF4528" s="205">
        <f>IF(N4528="snížená",J4528,0)</f>
        <v>0</v>
      </c>
      <c r="BG4528" s="205">
        <f>IF(N4528="zákl. přenesená",J4528,0)</f>
        <v>0</v>
      </c>
      <c r="BH4528" s="205">
        <f>IF(N4528="sníž. přenesená",J4528,0)</f>
        <v>0</v>
      </c>
      <c r="BI4528" s="205">
        <f>IF(N4528="nulová",J4528,0)</f>
        <v>0</v>
      </c>
      <c r="BJ4528" s="18" t="s">
        <v>22</v>
      </c>
      <c r="BK4528" s="205">
        <f>ROUND(I4528*H4528,2)</f>
        <v>0</v>
      </c>
      <c r="BL4528" s="18" t="s">
        <v>372</v>
      </c>
      <c r="BM4528" s="18" t="s">
        <v>4156</v>
      </c>
    </row>
    <row r="4529" spans="2:65" s="12" customFormat="1" ht="27">
      <c r="B4529" s="206"/>
      <c r="C4529" s="207"/>
      <c r="D4529" s="208" t="s">
        <v>247</v>
      </c>
      <c r="E4529" s="209" t="s">
        <v>20</v>
      </c>
      <c r="F4529" s="210" t="s">
        <v>4085</v>
      </c>
      <c r="G4529" s="207"/>
      <c r="H4529" s="211" t="s">
        <v>20</v>
      </c>
      <c r="I4529" s="212"/>
      <c r="J4529" s="207"/>
      <c r="K4529" s="207"/>
      <c r="L4529" s="213"/>
      <c r="M4529" s="214"/>
      <c r="N4529" s="215"/>
      <c r="O4529" s="215"/>
      <c r="P4529" s="215"/>
      <c r="Q4529" s="215"/>
      <c r="R4529" s="215"/>
      <c r="S4529" s="215"/>
      <c r="T4529" s="216"/>
      <c r="AT4529" s="217" t="s">
        <v>247</v>
      </c>
      <c r="AU4529" s="217" t="s">
        <v>261</v>
      </c>
      <c r="AV4529" s="12" t="s">
        <v>22</v>
      </c>
      <c r="AW4529" s="12" t="s">
        <v>37</v>
      </c>
      <c r="AX4529" s="12" t="s">
        <v>73</v>
      </c>
      <c r="AY4529" s="217" t="s">
        <v>238</v>
      </c>
    </row>
    <row r="4530" spans="2:65" s="12" customFormat="1" ht="13.5">
      <c r="B4530" s="206"/>
      <c r="C4530" s="207"/>
      <c r="D4530" s="208" t="s">
        <v>247</v>
      </c>
      <c r="E4530" s="209" t="s">
        <v>20</v>
      </c>
      <c r="F4530" s="210" t="s">
        <v>249</v>
      </c>
      <c r="G4530" s="207"/>
      <c r="H4530" s="211" t="s">
        <v>20</v>
      </c>
      <c r="I4530" s="212"/>
      <c r="J4530" s="207"/>
      <c r="K4530" s="207"/>
      <c r="L4530" s="213"/>
      <c r="M4530" s="214"/>
      <c r="N4530" s="215"/>
      <c r="O4530" s="215"/>
      <c r="P4530" s="215"/>
      <c r="Q4530" s="215"/>
      <c r="R4530" s="215"/>
      <c r="S4530" s="215"/>
      <c r="T4530" s="216"/>
      <c r="AT4530" s="217" t="s">
        <v>247</v>
      </c>
      <c r="AU4530" s="217" t="s">
        <v>261</v>
      </c>
      <c r="AV4530" s="12" t="s">
        <v>22</v>
      </c>
      <c r="AW4530" s="12" t="s">
        <v>37</v>
      </c>
      <c r="AX4530" s="12" t="s">
        <v>73</v>
      </c>
      <c r="AY4530" s="217" t="s">
        <v>238</v>
      </c>
    </row>
    <row r="4531" spans="2:65" s="13" customFormat="1" ht="13.5">
      <c r="B4531" s="218"/>
      <c r="C4531" s="219"/>
      <c r="D4531" s="220" t="s">
        <v>247</v>
      </c>
      <c r="E4531" s="221" t="s">
        <v>20</v>
      </c>
      <c r="F4531" s="222" t="s">
        <v>487</v>
      </c>
      <c r="G4531" s="219"/>
      <c r="H4531" s="223">
        <v>30</v>
      </c>
      <c r="I4531" s="224"/>
      <c r="J4531" s="219"/>
      <c r="K4531" s="219"/>
      <c r="L4531" s="225"/>
      <c r="M4531" s="226"/>
      <c r="N4531" s="227"/>
      <c r="O4531" s="227"/>
      <c r="P4531" s="227"/>
      <c r="Q4531" s="227"/>
      <c r="R4531" s="227"/>
      <c r="S4531" s="227"/>
      <c r="T4531" s="228"/>
      <c r="AT4531" s="229" t="s">
        <v>247</v>
      </c>
      <c r="AU4531" s="229" t="s">
        <v>261</v>
      </c>
      <c r="AV4531" s="13" t="s">
        <v>81</v>
      </c>
      <c r="AW4531" s="13" t="s">
        <v>37</v>
      </c>
      <c r="AX4531" s="13" t="s">
        <v>73</v>
      </c>
      <c r="AY4531" s="229" t="s">
        <v>238</v>
      </c>
    </row>
    <row r="4532" spans="2:65" s="1" customFormat="1" ht="22.5" customHeight="1">
      <c r="B4532" s="35"/>
      <c r="C4532" s="194" t="s">
        <v>4157</v>
      </c>
      <c r="D4532" s="194" t="s">
        <v>240</v>
      </c>
      <c r="E4532" s="195" t="s">
        <v>4158</v>
      </c>
      <c r="F4532" s="196" t="s">
        <v>4159</v>
      </c>
      <c r="G4532" s="197" t="s">
        <v>2487</v>
      </c>
      <c r="H4532" s="198">
        <v>1</v>
      </c>
      <c r="I4532" s="199"/>
      <c r="J4532" s="200">
        <f>ROUND(I4532*H4532,2)</f>
        <v>0</v>
      </c>
      <c r="K4532" s="196" t="s">
        <v>20</v>
      </c>
      <c r="L4532" s="55"/>
      <c r="M4532" s="201" t="s">
        <v>20</v>
      </c>
      <c r="N4532" s="202" t="s">
        <v>44</v>
      </c>
      <c r="O4532" s="36"/>
      <c r="P4532" s="203">
        <f>O4532*H4532</f>
        <v>0</v>
      </c>
      <c r="Q4532" s="203">
        <v>0</v>
      </c>
      <c r="R4532" s="203">
        <f>Q4532*H4532</f>
        <v>0</v>
      </c>
      <c r="S4532" s="203">
        <v>0</v>
      </c>
      <c r="T4532" s="204">
        <f>S4532*H4532</f>
        <v>0</v>
      </c>
      <c r="AR4532" s="18" t="s">
        <v>372</v>
      </c>
      <c r="AT4532" s="18" t="s">
        <v>240</v>
      </c>
      <c r="AU4532" s="18" t="s">
        <v>261</v>
      </c>
      <c r="AY4532" s="18" t="s">
        <v>238</v>
      </c>
      <c r="BE4532" s="205">
        <f>IF(N4532="základní",J4532,0)</f>
        <v>0</v>
      </c>
      <c r="BF4532" s="205">
        <f>IF(N4532="snížená",J4532,0)</f>
        <v>0</v>
      </c>
      <c r="BG4532" s="205">
        <f>IF(N4532="zákl. přenesená",J4532,0)</f>
        <v>0</v>
      </c>
      <c r="BH4532" s="205">
        <f>IF(N4532="sníž. přenesená",J4532,0)</f>
        <v>0</v>
      </c>
      <c r="BI4532" s="205">
        <f>IF(N4532="nulová",J4532,0)</f>
        <v>0</v>
      </c>
      <c r="BJ4532" s="18" t="s">
        <v>22</v>
      </c>
      <c r="BK4532" s="205">
        <f>ROUND(I4532*H4532,2)</f>
        <v>0</v>
      </c>
      <c r="BL4532" s="18" t="s">
        <v>372</v>
      </c>
      <c r="BM4532" s="18" t="s">
        <v>4160</v>
      </c>
    </row>
    <row r="4533" spans="2:65" s="12" customFormat="1" ht="27">
      <c r="B4533" s="206"/>
      <c r="C4533" s="207"/>
      <c r="D4533" s="208" t="s">
        <v>247</v>
      </c>
      <c r="E4533" s="209" t="s">
        <v>20</v>
      </c>
      <c r="F4533" s="210" t="s">
        <v>4085</v>
      </c>
      <c r="G4533" s="207"/>
      <c r="H4533" s="211" t="s">
        <v>20</v>
      </c>
      <c r="I4533" s="212"/>
      <c r="J4533" s="207"/>
      <c r="K4533" s="207"/>
      <c r="L4533" s="213"/>
      <c r="M4533" s="214"/>
      <c r="N4533" s="215"/>
      <c r="O4533" s="215"/>
      <c r="P4533" s="215"/>
      <c r="Q4533" s="215"/>
      <c r="R4533" s="215"/>
      <c r="S4533" s="215"/>
      <c r="T4533" s="216"/>
      <c r="AT4533" s="217" t="s">
        <v>247</v>
      </c>
      <c r="AU4533" s="217" t="s">
        <v>261</v>
      </c>
      <c r="AV4533" s="12" t="s">
        <v>22</v>
      </c>
      <c r="AW4533" s="12" t="s">
        <v>37</v>
      </c>
      <c r="AX4533" s="12" t="s">
        <v>73</v>
      </c>
      <c r="AY4533" s="217" t="s">
        <v>238</v>
      </c>
    </row>
    <row r="4534" spans="2:65" s="12" customFormat="1" ht="13.5">
      <c r="B4534" s="206"/>
      <c r="C4534" s="207"/>
      <c r="D4534" s="208" t="s">
        <v>247</v>
      </c>
      <c r="E4534" s="209" t="s">
        <v>20</v>
      </c>
      <c r="F4534" s="210" t="s">
        <v>249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4161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2" customFormat="1" ht="13.5">
      <c r="B4536" s="206"/>
      <c r="C4536" s="207"/>
      <c r="D4536" s="208" t="s">
        <v>247</v>
      </c>
      <c r="E4536" s="209" t="s">
        <v>20</v>
      </c>
      <c r="F4536" s="210" t="s">
        <v>4162</v>
      </c>
      <c r="G4536" s="207"/>
      <c r="H4536" s="211" t="s">
        <v>20</v>
      </c>
      <c r="I4536" s="212"/>
      <c r="J4536" s="207"/>
      <c r="K4536" s="207"/>
      <c r="L4536" s="213"/>
      <c r="M4536" s="214"/>
      <c r="N4536" s="215"/>
      <c r="O4536" s="215"/>
      <c r="P4536" s="215"/>
      <c r="Q4536" s="215"/>
      <c r="R4536" s="215"/>
      <c r="S4536" s="215"/>
      <c r="T4536" s="216"/>
      <c r="AT4536" s="217" t="s">
        <v>247</v>
      </c>
      <c r="AU4536" s="217" t="s">
        <v>261</v>
      </c>
      <c r="AV4536" s="12" t="s">
        <v>22</v>
      </c>
      <c r="AW4536" s="12" t="s">
        <v>37</v>
      </c>
      <c r="AX4536" s="12" t="s">
        <v>73</v>
      </c>
      <c r="AY4536" s="217" t="s">
        <v>238</v>
      </c>
    </row>
    <row r="4537" spans="2:65" s="12" customFormat="1" ht="13.5">
      <c r="B4537" s="206"/>
      <c r="C4537" s="207"/>
      <c r="D4537" s="208" t="s">
        <v>247</v>
      </c>
      <c r="E4537" s="209" t="s">
        <v>20</v>
      </c>
      <c r="F4537" s="210" t="s">
        <v>4163</v>
      </c>
      <c r="G4537" s="207"/>
      <c r="H4537" s="211" t="s">
        <v>20</v>
      </c>
      <c r="I4537" s="212"/>
      <c r="J4537" s="207"/>
      <c r="K4537" s="207"/>
      <c r="L4537" s="213"/>
      <c r="M4537" s="214"/>
      <c r="N4537" s="215"/>
      <c r="O4537" s="215"/>
      <c r="P4537" s="215"/>
      <c r="Q4537" s="215"/>
      <c r="R4537" s="215"/>
      <c r="S4537" s="215"/>
      <c r="T4537" s="216"/>
      <c r="AT4537" s="217" t="s">
        <v>247</v>
      </c>
      <c r="AU4537" s="217" t="s">
        <v>261</v>
      </c>
      <c r="AV4537" s="12" t="s">
        <v>22</v>
      </c>
      <c r="AW4537" s="12" t="s">
        <v>37</v>
      </c>
      <c r="AX4537" s="12" t="s">
        <v>73</v>
      </c>
      <c r="AY4537" s="217" t="s">
        <v>238</v>
      </c>
    </row>
    <row r="4538" spans="2:65" s="12" customFormat="1" ht="13.5">
      <c r="B4538" s="206"/>
      <c r="C4538" s="207"/>
      <c r="D4538" s="208" t="s">
        <v>247</v>
      </c>
      <c r="E4538" s="209" t="s">
        <v>20</v>
      </c>
      <c r="F4538" s="210" t="s">
        <v>4164</v>
      </c>
      <c r="G4538" s="207"/>
      <c r="H4538" s="211" t="s">
        <v>20</v>
      </c>
      <c r="I4538" s="212"/>
      <c r="J4538" s="207"/>
      <c r="K4538" s="207"/>
      <c r="L4538" s="213"/>
      <c r="M4538" s="214"/>
      <c r="N4538" s="215"/>
      <c r="O4538" s="215"/>
      <c r="P4538" s="215"/>
      <c r="Q4538" s="215"/>
      <c r="R4538" s="215"/>
      <c r="S4538" s="215"/>
      <c r="T4538" s="216"/>
      <c r="AT4538" s="217" t="s">
        <v>247</v>
      </c>
      <c r="AU4538" s="217" t="s">
        <v>261</v>
      </c>
      <c r="AV4538" s="12" t="s">
        <v>22</v>
      </c>
      <c r="AW4538" s="12" t="s">
        <v>37</v>
      </c>
      <c r="AX4538" s="12" t="s">
        <v>73</v>
      </c>
      <c r="AY4538" s="217" t="s">
        <v>238</v>
      </c>
    </row>
    <row r="4539" spans="2:65" s="13" customFormat="1" ht="13.5">
      <c r="B4539" s="218"/>
      <c r="C4539" s="219"/>
      <c r="D4539" s="220" t="s">
        <v>247</v>
      </c>
      <c r="E4539" s="221" t="s">
        <v>20</v>
      </c>
      <c r="F4539" s="222" t="s">
        <v>22</v>
      </c>
      <c r="G4539" s="219"/>
      <c r="H4539" s="223">
        <v>1</v>
      </c>
      <c r="I4539" s="224"/>
      <c r="J4539" s="219"/>
      <c r="K4539" s="219"/>
      <c r="L4539" s="225"/>
      <c r="M4539" s="226"/>
      <c r="N4539" s="227"/>
      <c r="O4539" s="227"/>
      <c r="P4539" s="227"/>
      <c r="Q4539" s="227"/>
      <c r="R4539" s="227"/>
      <c r="S4539" s="227"/>
      <c r="T4539" s="228"/>
      <c r="AT4539" s="229" t="s">
        <v>247</v>
      </c>
      <c r="AU4539" s="229" t="s">
        <v>261</v>
      </c>
      <c r="AV4539" s="13" t="s">
        <v>81</v>
      </c>
      <c r="AW4539" s="13" t="s">
        <v>37</v>
      </c>
      <c r="AX4539" s="13" t="s">
        <v>73</v>
      </c>
      <c r="AY4539" s="229" t="s">
        <v>238</v>
      </c>
    </row>
    <row r="4540" spans="2:65" s="1" customFormat="1" ht="22.5" customHeight="1">
      <c r="B4540" s="35"/>
      <c r="C4540" s="194" t="s">
        <v>4165</v>
      </c>
      <c r="D4540" s="194" t="s">
        <v>240</v>
      </c>
      <c r="E4540" s="195" t="s">
        <v>4166</v>
      </c>
      <c r="F4540" s="196" t="s">
        <v>4167</v>
      </c>
      <c r="G4540" s="197" t="s">
        <v>517</v>
      </c>
      <c r="H4540" s="198">
        <v>17.850000000000001</v>
      </c>
      <c r="I4540" s="199"/>
      <c r="J4540" s="200">
        <f>ROUND(I4540*H4540,2)</f>
        <v>0</v>
      </c>
      <c r="K4540" s="196" t="s">
        <v>20</v>
      </c>
      <c r="L4540" s="55"/>
      <c r="M4540" s="201" t="s">
        <v>20</v>
      </c>
      <c r="N4540" s="202" t="s">
        <v>44</v>
      </c>
      <c r="O4540" s="36"/>
      <c r="P4540" s="203">
        <f>O4540*H4540</f>
        <v>0</v>
      </c>
      <c r="Q4540" s="203">
        <v>1.4999999999999999E-4</v>
      </c>
      <c r="R4540" s="203">
        <f>Q4540*H4540</f>
        <v>2.6775000000000002E-3</v>
      </c>
      <c r="S4540" s="203">
        <v>0</v>
      </c>
      <c r="T4540" s="204">
        <f>S4540*H4540</f>
        <v>0</v>
      </c>
      <c r="AR4540" s="18" t="s">
        <v>372</v>
      </c>
      <c r="AT4540" s="18" t="s">
        <v>240</v>
      </c>
      <c r="AU4540" s="18" t="s">
        <v>261</v>
      </c>
      <c r="AY4540" s="18" t="s">
        <v>238</v>
      </c>
      <c r="BE4540" s="205">
        <f>IF(N4540="základní",J4540,0)</f>
        <v>0</v>
      </c>
      <c r="BF4540" s="205">
        <f>IF(N4540="snížená",J4540,0)</f>
        <v>0</v>
      </c>
      <c r="BG4540" s="205">
        <f>IF(N4540="zákl. přenesená",J4540,0)</f>
        <v>0</v>
      </c>
      <c r="BH4540" s="205">
        <f>IF(N4540="sníž. přenesená",J4540,0)</f>
        <v>0</v>
      </c>
      <c r="BI4540" s="205">
        <f>IF(N4540="nulová",J4540,0)</f>
        <v>0</v>
      </c>
      <c r="BJ4540" s="18" t="s">
        <v>22</v>
      </c>
      <c r="BK4540" s="205">
        <f>ROUND(I4540*H4540,2)</f>
        <v>0</v>
      </c>
      <c r="BL4540" s="18" t="s">
        <v>372</v>
      </c>
      <c r="BM4540" s="18" t="s">
        <v>4168</v>
      </c>
    </row>
    <row r="4541" spans="2:65" s="12" customFormat="1" ht="27">
      <c r="B4541" s="206"/>
      <c r="C4541" s="207"/>
      <c r="D4541" s="208" t="s">
        <v>247</v>
      </c>
      <c r="E4541" s="209" t="s">
        <v>20</v>
      </c>
      <c r="F4541" s="210" t="s">
        <v>4085</v>
      </c>
      <c r="G4541" s="207"/>
      <c r="H4541" s="211" t="s">
        <v>20</v>
      </c>
      <c r="I4541" s="212"/>
      <c r="J4541" s="207"/>
      <c r="K4541" s="207"/>
      <c r="L4541" s="213"/>
      <c r="M4541" s="214"/>
      <c r="N4541" s="215"/>
      <c r="O4541" s="215"/>
      <c r="P4541" s="215"/>
      <c r="Q4541" s="215"/>
      <c r="R4541" s="215"/>
      <c r="S4541" s="215"/>
      <c r="T4541" s="216"/>
      <c r="AT4541" s="217" t="s">
        <v>247</v>
      </c>
      <c r="AU4541" s="217" t="s">
        <v>261</v>
      </c>
      <c r="AV4541" s="12" t="s">
        <v>22</v>
      </c>
      <c r="AW4541" s="12" t="s">
        <v>37</v>
      </c>
      <c r="AX4541" s="12" t="s">
        <v>73</v>
      </c>
      <c r="AY4541" s="217" t="s">
        <v>238</v>
      </c>
    </row>
    <row r="4542" spans="2:65" s="12" customFormat="1" ht="13.5">
      <c r="B4542" s="206"/>
      <c r="C4542" s="207"/>
      <c r="D4542" s="208" t="s">
        <v>247</v>
      </c>
      <c r="E4542" s="209" t="s">
        <v>20</v>
      </c>
      <c r="F4542" s="210" t="s">
        <v>249</v>
      </c>
      <c r="G4542" s="207"/>
      <c r="H4542" s="211" t="s">
        <v>20</v>
      </c>
      <c r="I4542" s="212"/>
      <c r="J4542" s="207"/>
      <c r="K4542" s="207"/>
      <c r="L4542" s="213"/>
      <c r="M4542" s="214"/>
      <c r="N4542" s="215"/>
      <c r="O4542" s="215"/>
      <c r="P4542" s="215"/>
      <c r="Q4542" s="215"/>
      <c r="R4542" s="215"/>
      <c r="S4542" s="215"/>
      <c r="T4542" s="216"/>
      <c r="AT4542" s="217" t="s">
        <v>247</v>
      </c>
      <c r="AU4542" s="217" t="s">
        <v>261</v>
      </c>
      <c r="AV4542" s="12" t="s">
        <v>22</v>
      </c>
      <c r="AW4542" s="12" t="s">
        <v>37</v>
      </c>
      <c r="AX4542" s="12" t="s">
        <v>73</v>
      </c>
      <c r="AY4542" s="217" t="s">
        <v>238</v>
      </c>
    </row>
    <row r="4543" spans="2:65" s="13" customFormat="1" ht="13.5">
      <c r="B4543" s="218"/>
      <c r="C4543" s="219"/>
      <c r="D4543" s="220" t="s">
        <v>247</v>
      </c>
      <c r="E4543" s="221" t="s">
        <v>20</v>
      </c>
      <c r="F4543" s="222" t="s">
        <v>4169</v>
      </c>
      <c r="G4543" s="219"/>
      <c r="H4543" s="223">
        <v>17.850000000000001</v>
      </c>
      <c r="I4543" s="224"/>
      <c r="J4543" s="219"/>
      <c r="K4543" s="219"/>
      <c r="L4543" s="225"/>
      <c r="M4543" s="226"/>
      <c r="N4543" s="227"/>
      <c r="O4543" s="227"/>
      <c r="P4543" s="227"/>
      <c r="Q4543" s="227"/>
      <c r="R4543" s="227"/>
      <c r="S4543" s="227"/>
      <c r="T4543" s="228"/>
      <c r="AT4543" s="229" t="s">
        <v>247</v>
      </c>
      <c r="AU4543" s="229" t="s">
        <v>261</v>
      </c>
      <c r="AV4543" s="13" t="s">
        <v>81</v>
      </c>
      <c r="AW4543" s="13" t="s">
        <v>37</v>
      </c>
      <c r="AX4543" s="13" t="s">
        <v>73</v>
      </c>
      <c r="AY4543" s="229" t="s">
        <v>238</v>
      </c>
    </row>
    <row r="4544" spans="2:65" s="1" customFormat="1" ht="22.5" customHeight="1">
      <c r="B4544" s="35"/>
      <c r="C4544" s="194" t="s">
        <v>4170</v>
      </c>
      <c r="D4544" s="194" t="s">
        <v>240</v>
      </c>
      <c r="E4544" s="195" t="s">
        <v>4171</v>
      </c>
      <c r="F4544" s="196" t="s">
        <v>4172</v>
      </c>
      <c r="G4544" s="197" t="s">
        <v>517</v>
      </c>
      <c r="H4544" s="198">
        <v>42</v>
      </c>
      <c r="I4544" s="199"/>
      <c r="J4544" s="200">
        <f>ROUND(I4544*H4544,2)</f>
        <v>0</v>
      </c>
      <c r="K4544" s="196" t="s">
        <v>20</v>
      </c>
      <c r="L4544" s="55"/>
      <c r="M4544" s="201" t="s">
        <v>20</v>
      </c>
      <c r="N4544" s="202" t="s">
        <v>44</v>
      </c>
      <c r="O4544" s="36"/>
      <c r="P4544" s="203">
        <f>O4544*H4544</f>
        <v>0</v>
      </c>
      <c r="Q4544" s="203">
        <v>1.4999999999999999E-4</v>
      </c>
      <c r="R4544" s="203">
        <f>Q4544*H4544</f>
        <v>6.2999999999999992E-3</v>
      </c>
      <c r="S4544" s="203">
        <v>0</v>
      </c>
      <c r="T4544" s="204">
        <f>S4544*H4544</f>
        <v>0</v>
      </c>
      <c r="AR4544" s="18" t="s">
        <v>372</v>
      </c>
      <c r="AT4544" s="18" t="s">
        <v>240</v>
      </c>
      <c r="AU4544" s="18" t="s">
        <v>261</v>
      </c>
      <c r="AY4544" s="18" t="s">
        <v>238</v>
      </c>
      <c r="BE4544" s="205">
        <f>IF(N4544="základní",J4544,0)</f>
        <v>0</v>
      </c>
      <c r="BF4544" s="205">
        <f>IF(N4544="snížená",J4544,0)</f>
        <v>0</v>
      </c>
      <c r="BG4544" s="205">
        <f>IF(N4544="zákl. přenesená",J4544,0)</f>
        <v>0</v>
      </c>
      <c r="BH4544" s="205">
        <f>IF(N4544="sníž. přenesená",J4544,0)</f>
        <v>0</v>
      </c>
      <c r="BI4544" s="205">
        <f>IF(N4544="nulová",J4544,0)</f>
        <v>0</v>
      </c>
      <c r="BJ4544" s="18" t="s">
        <v>22</v>
      </c>
      <c r="BK4544" s="205">
        <f>ROUND(I4544*H4544,2)</f>
        <v>0</v>
      </c>
      <c r="BL4544" s="18" t="s">
        <v>372</v>
      </c>
      <c r="BM4544" s="18" t="s">
        <v>4173</v>
      </c>
    </row>
    <row r="4545" spans="2:65" s="12" customFormat="1" ht="27">
      <c r="B4545" s="206"/>
      <c r="C4545" s="207"/>
      <c r="D4545" s="208" t="s">
        <v>247</v>
      </c>
      <c r="E4545" s="209" t="s">
        <v>20</v>
      </c>
      <c r="F4545" s="210" t="s">
        <v>4085</v>
      </c>
      <c r="G4545" s="207"/>
      <c r="H4545" s="211" t="s">
        <v>20</v>
      </c>
      <c r="I4545" s="212"/>
      <c r="J4545" s="207"/>
      <c r="K4545" s="207"/>
      <c r="L4545" s="213"/>
      <c r="M4545" s="214"/>
      <c r="N4545" s="215"/>
      <c r="O4545" s="215"/>
      <c r="P4545" s="215"/>
      <c r="Q4545" s="215"/>
      <c r="R4545" s="215"/>
      <c r="S4545" s="215"/>
      <c r="T4545" s="216"/>
      <c r="AT4545" s="217" t="s">
        <v>247</v>
      </c>
      <c r="AU4545" s="217" t="s">
        <v>261</v>
      </c>
      <c r="AV4545" s="12" t="s">
        <v>22</v>
      </c>
      <c r="AW4545" s="12" t="s">
        <v>37</v>
      </c>
      <c r="AX4545" s="12" t="s">
        <v>73</v>
      </c>
      <c r="AY4545" s="217" t="s">
        <v>238</v>
      </c>
    </row>
    <row r="4546" spans="2:65" s="12" customFormat="1" ht="13.5">
      <c r="B4546" s="206"/>
      <c r="C4546" s="207"/>
      <c r="D4546" s="208" t="s">
        <v>247</v>
      </c>
      <c r="E4546" s="209" t="s">
        <v>20</v>
      </c>
      <c r="F4546" s="210" t="s">
        <v>249</v>
      </c>
      <c r="G4546" s="207"/>
      <c r="H4546" s="211" t="s">
        <v>20</v>
      </c>
      <c r="I4546" s="212"/>
      <c r="J4546" s="207"/>
      <c r="K4546" s="207"/>
      <c r="L4546" s="213"/>
      <c r="M4546" s="214"/>
      <c r="N4546" s="215"/>
      <c r="O4546" s="215"/>
      <c r="P4546" s="215"/>
      <c r="Q4546" s="215"/>
      <c r="R4546" s="215"/>
      <c r="S4546" s="215"/>
      <c r="T4546" s="216"/>
      <c r="AT4546" s="217" t="s">
        <v>247</v>
      </c>
      <c r="AU4546" s="217" t="s">
        <v>261</v>
      </c>
      <c r="AV4546" s="12" t="s">
        <v>22</v>
      </c>
      <c r="AW4546" s="12" t="s">
        <v>37</v>
      </c>
      <c r="AX4546" s="12" t="s">
        <v>73</v>
      </c>
      <c r="AY4546" s="217" t="s">
        <v>238</v>
      </c>
    </row>
    <row r="4547" spans="2:65" s="13" customFormat="1" ht="13.5">
      <c r="B4547" s="218"/>
      <c r="C4547" s="219"/>
      <c r="D4547" s="220" t="s">
        <v>247</v>
      </c>
      <c r="E4547" s="221" t="s">
        <v>20</v>
      </c>
      <c r="F4547" s="222" t="s">
        <v>4174</v>
      </c>
      <c r="G4547" s="219"/>
      <c r="H4547" s="223">
        <v>42</v>
      </c>
      <c r="I4547" s="224"/>
      <c r="J4547" s="219"/>
      <c r="K4547" s="219"/>
      <c r="L4547" s="225"/>
      <c r="M4547" s="226"/>
      <c r="N4547" s="227"/>
      <c r="O4547" s="227"/>
      <c r="P4547" s="227"/>
      <c r="Q4547" s="227"/>
      <c r="R4547" s="227"/>
      <c r="S4547" s="227"/>
      <c r="T4547" s="228"/>
      <c r="AT4547" s="229" t="s">
        <v>247</v>
      </c>
      <c r="AU4547" s="229" t="s">
        <v>261</v>
      </c>
      <c r="AV4547" s="13" t="s">
        <v>81</v>
      </c>
      <c r="AW4547" s="13" t="s">
        <v>37</v>
      </c>
      <c r="AX4547" s="13" t="s">
        <v>73</v>
      </c>
      <c r="AY4547" s="229" t="s">
        <v>238</v>
      </c>
    </row>
    <row r="4548" spans="2:65" s="1" customFormat="1" ht="22.5" customHeight="1">
      <c r="B4548" s="35"/>
      <c r="C4548" s="194" t="s">
        <v>4175</v>
      </c>
      <c r="D4548" s="194" t="s">
        <v>240</v>
      </c>
      <c r="E4548" s="195" t="s">
        <v>4176</v>
      </c>
      <c r="F4548" s="196" t="s">
        <v>4177</v>
      </c>
      <c r="G4548" s="197" t="s">
        <v>517</v>
      </c>
      <c r="H4548" s="198">
        <v>17.850000000000001</v>
      </c>
      <c r="I4548" s="199"/>
      <c r="J4548" s="200">
        <f>ROUND(I4548*H4548,2)</f>
        <v>0</v>
      </c>
      <c r="K4548" s="196" t="s">
        <v>20</v>
      </c>
      <c r="L4548" s="55"/>
      <c r="M4548" s="201" t="s">
        <v>20</v>
      </c>
      <c r="N4548" s="202" t="s">
        <v>44</v>
      </c>
      <c r="O4548" s="36"/>
      <c r="P4548" s="203">
        <f>O4548*H4548</f>
        <v>0</v>
      </c>
      <c r="Q4548" s="203">
        <v>1.4999999999999999E-4</v>
      </c>
      <c r="R4548" s="203">
        <f>Q4548*H4548</f>
        <v>2.6775000000000002E-3</v>
      </c>
      <c r="S4548" s="203">
        <v>0</v>
      </c>
      <c r="T4548" s="204">
        <f>S4548*H4548</f>
        <v>0</v>
      </c>
      <c r="AR4548" s="18" t="s">
        <v>372</v>
      </c>
      <c r="AT4548" s="18" t="s">
        <v>240</v>
      </c>
      <c r="AU4548" s="18" t="s">
        <v>261</v>
      </c>
      <c r="AY4548" s="18" t="s">
        <v>238</v>
      </c>
      <c r="BE4548" s="205">
        <f>IF(N4548="základní",J4548,0)</f>
        <v>0</v>
      </c>
      <c r="BF4548" s="205">
        <f>IF(N4548="snížená",J4548,0)</f>
        <v>0</v>
      </c>
      <c r="BG4548" s="205">
        <f>IF(N4548="zákl. přenesená",J4548,0)</f>
        <v>0</v>
      </c>
      <c r="BH4548" s="205">
        <f>IF(N4548="sníž. přenesená",J4548,0)</f>
        <v>0</v>
      </c>
      <c r="BI4548" s="205">
        <f>IF(N4548="nulová",J4548,0)</f>
        <v>0</v>
      </c>
      <c r="BJ4548" s="18" t="s">
        <v>22</v>
      </c>
      <c r="BK4548" s="205">
        <f>ROUND(I4548*H4548,2)</f>
        <v>0</v>
      </c>
      <c r="BL4548" s="18" t="s">
        <v>372</v>
      </c>
      <c r="BM4548" s="18" t="s">
        <v>4178</v>
      </c>
    </row>
    <row r="4549" spans="2:65" s="12" customFormat="1" ht="27">
      <c r="B4549" s="206"/>
      <c r="C4549" s="207"/>
      <c r="D4549" s="208" t="s">
        <v>247</v>
      </c>
      <c r="E4549" s="209" t="s">
        <v>20</v>
      </c>
      <c r="F4549" s="210" t="s">
        <v>4085</v>
      </c>
      <c r="G4549" s="207"/>
      <c r="H4549" s="211" t="s">
        <v>20</v>
      </c>
      <c r="I4549" s="212"/>
      <c r="J4549" s="207"/>
      <c r="K4549" s="207"/>
      <c r="L4549" s="213"/>
      <c r="M4549" s="214"/>
      <c r="N4549" s="215"/>
      <c r="O4549" s="215"/>
      <c r="P4549" s="215"/>
      <c r="Q4549" s="215"/>
      <c r="R4549" s="215"/>
      <c r="S4549" s="215"/>
      <c r="T4549" s="216"/>
      <c r="AT4549" s="217" t="s">
        <v>247</v>
      </c>
      <c r="AU4549" s="217" t="s">
        <v>261</v>
      </c>
      <c r="AV4549" s="12" t="s">
        <v>22</v>
      </c>
      <c r="AW4549" s="12" t="s">
        <v>37</v>
      </c>
      <c r="AX4549" s="12" t="s">
        <v>73</v>
      </c>
      <c r="AY4549" s="217" t="s">
        <v>238</v>
      </c>
    </row>
    <row r="4550" spans="2:65" s="12" customFormat="1" ht="13.5">
      <c r="B4550" s="206"/>
      <c r="C4550" s="207"/>
      <c r="D4550" s="208" t="s">
        <v>247</v>
      </c>
      <c r="E4550" s="209" t="s">
        <v>20</v>
      </c>
      <c r="F4550" s="210" t="s">
        <v>249</v>
      </c>
      <c r="G4550" s="207"/>
      <c r="H4550" s="211" t="s">
        <v>20</v>
      </c>
      <c r="I4550" s="212"/>
      <c r="J4550" s="207"/>
      <c r="K4550" s="207"/>
      <c r="L4550" s="213"/>
      <c r="M4550" s="214"/>
      <c r="N4550" s="215"/>
      <c r="O4550" s="215"/>
      <c r="P4550" s="215"/>
      <c r="Q4550" s="215"/>
      <c r="R4550" s="215"/>
      <c r="S4550" s="215"/>
      <c r="T4550" s="216"/>
      <c r="AT4550" s="217" t="s">
        <v>247</v>
      </c>
      <c r="AU4550" s="217" t="s">
        <v>261</v>
      </c>
      <c r="AV4550" s="12" t="s">
        <v>22</v>
      </c>
      <c r="AW4550" s="12" t="s">
        <v>37</v>
      </c>
      <c r="AX4550" s="12" t="s">
        <v>73</v>
      </c>
      <c r="AY4550" s="217" t="s">
        <v>238</v>
      </c>
    </row>
    <row r="4551" spans="2:65" s="13" customFormat="1" ht="13.5">
      <c r="B4551" s="218"/>
      <c r="C4551" s="219"/>
      <c r="D4551" s="220" t="s">
        <v>247</v>
      </c>
      <c r="E4551" s="221" t="s">
        <v>20</v>
      </c>
      <c r="F4551" s="222" t="s">
        <v>4169</v>
      </c>
      <c r="G4551" s="219"/>
      <c r="H4551" s="223">
        <v>17.850000000000001</v>
      </c>
      <c r="I4551" s="224"/>
      <c r="J4551" s="219"/>
      <c r="K4551" s="219"/>
      <c r="L4551" s="225"/>
      <c r="M4551" s="226"/>
      <c r="N4551" s="227"/>
      <c r="O4551" s="227"/>
      <c r="P4551" s="227"/>
      <c r="Q4551" s="227"/>
      <c r="R4551" s="227"/>
      <c r="S4551" s="227"/>
      <c r="T4551" s="228"/>
      <c r="AT4551" s="229" t="s">
        <v>247</v>
      </c>
      <c r="AU4551" s="229" t="s">
        <v>261</v>
      </c>
      <c r="AV4551" s="13" t="s">
        <v>81</v>
      </c>
      <c r="AW4551" s="13" t="s">
        <v>37</v>
      </c>
      <c r="AX4551" s="13" t="s">
        <v>73</v>
      </c>
      <c r="AY4551" s="229" t="s">
        <v>238</v>
      </c>
    </row>
    <row r="4552" spans="2:65" s="1" customFormat="1" ht="22.5" customHeight="1">
      <c r="B4552" s="35"/>
      <c r="C4552" s="194" t="s">
        <v>4179</v>
      </c>
      <c r="D4552" s="194" t="s">
        <v>240</v>
      </c>
      <c r="E4552" s="195" t="s">
        <v>4180</v>
      </c>
      <c r="F4552" s="196" t="s">
        <v>4181</v>
      </c>
      <c r="G4552" s="197" t="s">
        <v>517</v>
      </c>
      <c r="H4552" s="198">
        <v>28.875</v>
      </c>
      <c r="I4552" s="199"/>
      <c r="J4552" s="200">
        <f>ROUND(I4552*H4552,2)</f>
        <v>0</v>
      </c>
      <c r="K4552" s="196" t="s">
        <v>20</v>
      </c>
      <c r="L4552" s="55"/>
      <c r="M4552" s="201" t="s">
        <v>20</v>
      </c>
      <c r="N4552" s="202" t="s">
        <v>44</v>
      </c>
      <c r="O4552" s="36"/>
      <c r="P4552" s="203">
        <f>O4552*H4552</f>
        <v>0</v>
      </c>
      <c r="Q4552" s="203">
        <v>1.4999999999999999E-4</v>
      </c>
      <c r="R4552" s="203">
        <f>Q4552*H4552</f>
        <v>4.33125E-3</v>
      </c>
      <c r="S4552" s="203">
        <v>0</v>
      </c>
      <c r="T4552" s="204">
        <f>S4552*H4552</f>
        <v>0</v>
      </c>
      <c r="AR4552" s="18" t="s">
        <v>372</v>
      </c>
      <c r="AT4552" s="18" t="s">
        <v>240</v>
      </c>
      <c r="AU4552" s="18" t="s">
        <v>261</v>
      </c>
      <c r="AY4552" s="18" t="s">
        <v>238</v>
      </c>
      <c r="BE4552" s="205">
        <f>IF(N4552="základní",J4552,0)</f>
        <v>0</v>
      </c>
      <c r="BF4552" s="205">
        <f>IF(N4552="snížená",J4552,0)</f>
        <v>0</v>
      </c>
      <c r="BG4552" s="205">
        <f>IF(N4552="zákl. přenesená",J4552,0)</f>
        <v>0</v>
      </c>
      <c r="BH4552" s="205">
        <f>IF(N4552="sníž. přenesená",J4552,0)</f>
        <v>0</v>
      </c>
      <c r="BI4552" s="205">
        <f>IF(N4552="nulová",J4552,0)</f>
        <v>0</v>
      </c>
      <c r="BJ4552" s="18" t="s">
        <v>22</v>
      </c>
      <c r="BK4552" s="205">
        <f>ROUND(I4552*H4552,2)</f>
        <v>0</v>
      </c>
      <c r="BL4552" s="18" t="s">
        <v>372</v>
      </c>
      <c r="BM4552" s="18" t="s">
        <v>4182</v>
      </c>
    </row>
    <row r="4553" spans="2:65" s="12" customFormat="1" ht="27">
      <c r="B4553" s="206"/>
      <c r="C4553" s="207"/>
      <c r="D4553" s="208" t="s">
        <v>247</v>
      </c>
      <c r="E4553" s="209" t="s">
        <v>20</v>
      </c>
      <c r="F4553" s="210" t="s">
        <v>4085</v>
      </c>
      <c r="G4553" s="207"/>
      <c r="H4553" s="211" t="s">
        <v>20</v>
      </c>
      <c r="I4553" s="212"/>
      <c r="J4553" s="207"/>
      <c r="K4553" s="207"/>
      <c r="L4553" s="213"/>
      <c r="M4553" s="214"/>
      <c r="N4553" s="215"/>
      <c r="O4553" s="215"/>
      <c r="P4553" s="215"/>
      <c r="Q4553" s="215"/>
      <c r="R4553" s="215"/>
      <c r="S4553" s="215"/>
      <c r="T4553" s="216"/>
      <c r="AT4553" s="217" t="s">
        <v>247</v>
      </c>
      <c r="AU4553" s="217" t="s">
        <v>261</v>
      </c>
      <c r="AV4553" s="12" t="s">
        <v>22</v>
      </c>
      <c r="AW4553" s="12" t="s">
        <v>37</v>
      </c>
      <c r="AX4553" s="12" t="s">
        <v>73</v>
      </c>
      <c r="AY4553" s="217" t="s">
        <v>238</v>
      </c>
    </row>
    <row r="4554" spans="2:65" s="12" customFormat="1" ht="13.5">
      <c r="B4554" s="206"/>
      <c r="C4554" s="207"/>
      <c r="D4554" s="208" t="s">
        <v>247</v>
      </c>
      <c r="E4554" s="209" t="s">
        <v>20</v>
      </c>
      <c r="F4554" s="210" t="s">
        <v>249</v>
      </c>
      <c r="G4554" s="207"/>
      <c r="H4554" s="211" t="s">
        <v>20</v>
      </c>
      <c r="I4554" s="212"/>
      <c r="J4554" s="207"/>
      <c r="K4554" s="207"/>
      <c r="L4554" s="213"/>
      <c r="M4554" s="214"/>
      <c r="N4554" s="215"/>
      <c r="O4554" s="215"/>
      <c r="P4554" s="215"/>
      <c r="Q4554" s="215"/>
      <c r="R4554" s="215"/>
      <c r="S4554" s="215"/>
      <c r="T4554" s="216"/>
      <c r="AT4554" s="217" t="s">
        <v>247</v>
      </c>
      <c r="AU4554" s="217" t="s">
        <v>261</v>
      </c>
      <c r="AV4554" s="12" t="s">
        <v>22</v>
      </c>
      <c r="AW4554" s="12" t="s">
        <v>37</v>
      </c>
      <c r="AX4554" s="12" t="s">
        <v>73</v>
      </c>
      <c r="AY4554" s="217" t="s">
        <v>238</v>
      </c>
    </row>
    <row r="4555" spans="2:65" s="13" customFormat="1" ht="13.5">
      <c r="B4555" s="218"/>
      <c r="C4555" s="219"/>
      <c r="D4555" s="220" t="s">
        <v>247</v>
      </c>
      <c r="E4555" s="221" t="s">
        <v>20</v>
      </c>
      <c r="F4555" s="222" t="s">
        <v>4183</v>
      </c>
      <c r="G4555" s="219"/>
      <c r="H4555" s="223">
        <v>28.875</v>
      </c>
      <c r="I4555" s="224"/>
      <c r="J4555" s="219"/>
      <c r="K4555" s="219"/>
      <c r="L4555" s="225"/>
      <c r="M4555" s="226"/>
      <c r="N4555" s="227"/>
      <c r="O4555" s="227"/>
      <c r="P4555" s="227"/>
      <c r="Q4555" s="227"/>
      <c r="R4555" s="227"/>
      <c r="S4555" s="227"/>
      <c r="T4555" s="228"/>
      <c r="AT4555" s="229" t="s">
        <v>247</v>
      </c>
      <c r="AU4555" s="229" t="s">
        <v>261</v>
      </c>
      <c r="AV4555" s="13" t="s">
        <v>81</v>
      </c>
      <c r="AW4555" s="13" t="s">
        <v>37</v>
      </c>
      <c r="AX4555" s="13" t="s">
        <v>73</v>
      </c>
      <c r="AY4555" s="229" t="s">
        <v>238</v>
      </c>
    </row>
    <row r="4556" spans="2:65" s="1" customFormat="1" ht="22.5" customHeight="1">
      <c r="B4556" s="35"/>
      <c r="C4556" s="194" t="s">
        <v>4184</v>
      </c>
      <c r="D4556" s="194" t="s">
        <v>240</v>
      </c>
      <c r="E4556" s="195" t="s">
        <v>4185</v>
      </c>
      <c r="F4556" s="196" t="s">
        <v>4186</v>
      </c>
      <c r="G4556" s="197" t="s">
        <v>517</v>
      </c>
      <c r="H4556" s="198">
        <v>13.125</v>
      </c>
      <c r="I4556" s="199"/>
      <c r="J4556" s="200">
        <f>ROUND(I4556*H4556,2)</f>
        <v>0</v>
      </c>
      <c r="K4556" s="196" t="s">
        <v>20</v>
      </c>
      <c r="L4556" s="55"/>
      <c r="M4556" s="201" t="s">
        <v>20</v>
      </c>
      <c r="N4556" s="202" t="s">
        <v>44</v>
      </c>
      <c r="O4556" s="36"/>
      <c r="P4556" s="203">
        <f>O4556*H4556</f>
        <v>0</v>
      </c>
      <c r="Q4556" s="203">
        <v>1.4999999999999999E-4</v>
      </c>
      <c r="R4556" s="203">
        <f>Q4556*H4556</f>
        <v>1.96875E-3</v>
      </c>
      <c r="S4556" s="203">
        <v>0</v>
      </c>
      <c r="T4556" s="204">
        <f>S4556*H4556</f>
        <v>0</v>
      </c>
      <c r="AR4556" s="18" t="s">
        <v>372</v>
      </c>
      <c r="AT4556" s="18" t="s">
        <v>240</v>
      </c>
      <c r="AU4556" s="18" t="s">
        <v>261</v>
      </c>
      <c r="AY4556" s="18" t="s">
        <v>238</v>
      </c>
      <c r="BE4556" s="205">
        <f>IF(N4556="základní",J4556,0)</f>
        <v>0</v>
      </c>
      <c r="BF4556" s="205">
        <f>IF(N4556="snížená",J4556,0)</f>
        <v>0</v>
      </c>
      <c r="BG4556" s="205">
        <f>IF(N4556="zákl. přenesená",J4556,0)</f>
        <v>0</v>
      </c>
      <c r="BH4556" s="205">
        <f>IF(N4556="sníž. přenesená",J4556,0)</f>
        <v>0</v>
      </c>
      <c r="BI4556" s="205">
        <f>IF(N4556="nulová",J4556,0)</f>
        <v>0</v>
      </c>
      <c r="BJ4556" s="18" t="s">
        <v>22</v>
      </c>
      <c r="BK4556" s="205">
        <f>ROUND(I4556*H4556,2)</f>
        <v>0</v>
      </c>
      <c r="BL4556" s="18" t="s">
        <v>372</v>
      </c>
      <c r="BM4556" s="18" t="s">
        <v>4187</v>
      </c>
    </row>
    <row r="4557" spans="2:65" s="12" customFormat="1" ht="27">
      <c r="B4557" s="206"/>
      <c r="C4557" s="207"/>
      <c r="D4557" s="208" t="s">
        <v>247</v>
      </c>
      <c r="E4557" s="209" t="s">
        <v>20</v>
      </c>
      <c r="F4557" s="210" t="s">
        <v>4085</v>
      </c>
      <c r="G4557" s="207"/>
      <c r="H4557" s="211" t="s">
        <v>20</v>
      </c>
      <c r="I4557" s="212"/>
      <c r="J4557" s="207"/>
      <c r="K4557" s="207"/>
      <c r="L4557" s="213"/>
      <c r="M4557" s="214"/>
      <c r="N4557" s="215"/>
      <c r="O4557" s="215"/>
      <c r="P4557" s="215"/>
      <c r="Q4557" s="215"/>
      <c r="R4557" s="215"/>
      <c r="S4557" s="215"/>
      <c r="T4557" s="216"/>
      <c r="AT4557" s="217" t="s">
        <v>247</v>
      </c>
      <c r="AU4557" s="217" t="s">
        <v>261</v>
      </c>
      <c r="AV4557" s="12" t="s">
        <v>22</v>
      </c>
      <c r="AW4557" s="12" t="s">
        <v>37</v>
      </c>
      <c r="AX4557" s="12" t="s">
        <v>73</v>
      </c>
      <c r="AY4557" s="217" t="s">
        <v>238</v>
      </c>
    </row>
    <row r="4558" spans="2:65" s="12" customFormat="1" ht="13.5">
      <c r="B4558" s="206"/>
      <c r="C4558" s="207"/>
      <c r="D4558" s="208" t="s">
        <v>247</v>
      </c>
      <c r="E4558" s="209" t="s">
        <v>20</v>
      </c>
      <c r="F4558" s="210" t="s">
        <v>249</v>
      </c>
      <c r="G4558" s="207"/>
      <c r="H4558" s="211" t="s">
        <v>20</v>
      </c>
      <c r="I4558" s="212"/>
      <c r="J4558" s="207"/>
      <c r="K4558" s="207"/>
      <c r="L4558" s="213"/>
      <c r="M4558" s="214"/>
      <c r="N4558" s="215"/>
      <c r="O4558" s="215"/>
      <c r="P4558" s="215"/>
      <c r="Q4558" s="215"/>
      <c r="R4558" s="215"/>
      <c r="S4558" s="215"/>
      <c r="T4558" s="216"/>
      <c r="AT4558" s="217" t="s">
        <v>247</v>
      </c>
      <c r="AU4558" s="217" t="s">
        <v>261</v>
      </c>
      <c r="AV4558" s="12" t="s">
        <v>22</v>
      </c>
      <c r="AW4558" s="12" t="s">
        <v>37</v>
      </c>
      <c r="AX4558" s="12" t="s">
        <v>73</v>
      </c>
      <c r="AY4558" s="217" t="s">
        <v>238</v>
      </c>
    </row>
    <row r="4559" spans="2:65" s="13" customFormat="1" ht="13.5">
      <c r="B4559" s="218"/>
      <c r="C4559" s="219"/>
      <c r="D4559" s="220" t="s">
        <v>247</v>
      </c>
      <c r="E4559" s="221" t="s">
        <v>20</v>
      </c>
      <c r="F4559" s="222" t="s">
        <v>4188</v>
      </c>
      <c r="G4559" s="219"/>
      <c r="H4559" s="223">
        <v>13.125</v>
      </c>
      <c r="I4559" s="224"/>
      <c r="J4559" s="219"/>
      <c r="K4559" s="219"/>
      <c r="L4559" s="225"/>
      <c r="M4559" s="226"/>
      <c r="N4559" s="227"/>
      <c r="O4559" s="227"/>
      <c r="P4559" s="227"/>
      <c r="Q4559" s="227"/>
      <c r="R4559" s="227"/>
      <c r="S4559" s="227"/>
      <c r="T4559" s="228"/>
      <c r="AT4559" s="229" t="s">
        <v>247</v>
      </c>
      <c r="AU4559" s="229" t="s">
        <v>261</v>
      </c>
      <c r="AV4559" s="13" t="s">
        <v>81</v>
      </c>
      <c r="AW4559" s="13" t="s">
        <v>37</v>
      </c>
      <c r="AX4559" s="13" t="s">
        <v>73</v>
      </c>
      <c r="AY4559" s="229" t="s">
        <v>238</v>
      </c>
    </row>
    <row r="4560" spans="2:65" s="1" customFormat="1" ht="22.5" customHeight="1">
      <c r="B4560" s="35"/>
      <c r="C4560" s="194" t="s">
        <v>4189</v>
      </c>
      <c r="D4560" s="194" t="s">
        <v>240</v>
      </c>
      <c r="E4560" s="195" t="s">
        <v>4190</v>
      </c>
      <c r="F4560" s="196" t="s">
        <v>4191</v>
      </c>
      <c r="G4560" s="197" t="s">
        <v>517</v>
      </c>
      <c r="H4560" s="198">
        <v>32.549999999999997</v>
      </c>
      <c r="I4560" s="199"/>
      <c r="J4560" s="200">
        <f>ROUND(I4560*H4560,2)</f>
        <v>0</v>
      </c>
      <c r="K4560" s="196" t="s">
        <v>20</v>
      </c>
      <c r="L4560" s="55"/>
      <c r="M4560" s="201" t="s">
        <v>20</v>
      </c>
      <c r="N4560" s="202" t="s">
        <v>44</v>
      </c>
      <c r="O4560" s="36"/>
      <c r="P4560" s="203">
        <f>O4560*H4560</f>
        <v>0</v>
      </c>
      <c r="Q4560" s="203">
        <v>1.4999999999999999E-4</v>
      </c>
      <c r="R4560" s="203">
        <f>Q4560*H4560</f>
        <v>4.8824999999999988E-3</v>
      </c>
      <c r="S4560" s="203">
        <v>0</v>
      </c>
      <c r="T4560" s="204">
        <f>S4560*H4560</f>
        <v>0</v>
      </c>
      <c r="AR4560" s="18" t="s">
        <v>372</v>
      </c>
      <c r="AT4560" s="18" t="s">
        <v>240</v>
      </c>
      <c r="AU4560" s="18" t="s">
        <v>261</v>
      </c>
      <c r="AY4560" s="18" t="s">
        <v>238</v>
      </c>
      <c r="BE4560" s="205">
        <f>IF(N4560="základní",J4560,0)</f>
        <v>0</v>
      </c>
      <c r="BF4560" s="205">
        <f>IF(N4560="snížená",J4560,0)</f>
        <v>0</v>
      </c>
      <c r="BG4560" s="205">
        <f>IF(N4560="zákl. přenesená",J4560,0)</f>
        <v>0</v>
      </c>
      <c r="BH4560" s="205">
        <f>IF(N4560="sníž. přenesená",J4560,0)</f>
        <v>0</v>
      </c>
      <c r="BI4560" s="205">
        <f>IF(N4560="nulová",J4560,0)</f>
        <v>0</v>
      </c>
      <c r="BJ4560" s="18" t="s">
        <v>22</v>
      </c>
      <c r="BK4560" s="205">
        <f>ROUND(I4560*H4560,2)</f>
        <v>0</v>
      </c>
      <c r="BL4560" s="18" t="s">
        <v>372</v>
      </c>
      <c r="BM4560" s="18" t="s">
        <v>4192</v>
      </c>
    </row>
    <row r="4561" spans="2:65" s="12" customFormat="1" ht="27">
      <c r="B4561" s="206"/>
      <c r="C4561" s="207"/>
      <c r="D4561" s="208" t="s">
        <v>247</v>
      </c>
      <c r="E4561" s="209" t="s">
        <v>20</v>
      </c>
      <c r="F4561" s="210" t="s">
        <v>4085</v>
      </c>
      <c r="G4561" s="207"/>
      <c r="H4561" s="211" t="s">
        <v>20</v>
      </c>
      <c r="I4561" s="212"/>
      <c r="J4561" s="207"/>
      <c r="K4561" s="207"/>
      <c r="L4561" s="213"/>
      <c r="M4561" s="214"/>
      <c r="N4561" s="215"/>
      <c r="O4561" s="215"/>
      <c r="P4561" s="215"/>
      <c r="Q4561" s="215"/>
      <c r="R4561" s="215"/>
      <c r="S4561" s="215"/>
      <c r="T4561" s="216"/>
      <c r="AT4561" s="217" t="s">
        <v>247</v>
      </c>
      <c r="AU4561" s="217" t="s">
        <v>261</v>
      </c>
      <c r="AV4561" s="12" t="s">
        <v>22</v>
      </c>
      <c r="AW4561" s="12" t="s">
        <v>37</v>
      </c>
      <c r="AX4561" s="12" t="s">
        <v>73</v>
      </c>
      <c r="AY4561" s="217" t="s">
        <v>238</v>
      </c>
    </row>
    <row r="4562" spans="2:65" s="12" customFormat="1" ht="13.5">
      <c r="B4562" s="206"/>
      <c r="C4562" s="207"/>
      <c r="D4562" s="208" t="s">
        <v>247</v>
      </c>
      <c r="E4562" s="209" t="s">
        <v>20</v>
      </c>
      <c r="F4562" s="210" t="s">
        <v>249</v>
      </c>
      <c r="G4562" s="207"/>
      <c r="H4562" s="211" t="s">
        <v>20</v>
      </c>
      <c r="I4562" s="212"/>
      <c r="J4562" s="207"/>
      <c r="K4562" s="207"/>
      <c r="L4562" s="213"/>
      <c r="M4562" s="214"/>
      <c r="N4562" s="215"/>
      <c r="O4562" s="215"/>
      <c r="P4562" s="215"/>
      <c r="Q4562" s="215"/>
      <c r="R4562" s="215"/>
      <c r="S4562" s="215"/>
      <c r="T4562" s="216"/>
      <c r="AT4562" s="217" t="s">
        <v>247</v>
      </c>
      <c r="AU4562" s="217" t="s">
        <v>261</v>
      </c>
      <c r="AV4562" s="12" t="s">
        <v>22</v>
      </c>
      <c r="AW4562" s="12" t="s">
        <v>37</v>
      </c>
      <c r="AX4562" s="12" t="s">
        <v>73</v>
      </c>
      <c r="AY4562" s="217" t="s">
        <v>238</v>
      </c>
    </row>
    <row r="4563" spans="2:65" s="12" customFormat="1" ht="13.5">
      <c r="B4563" s="206"/>
      <c r="C4563" s="207"/>
      <c r="D4563" s="208" t="s">
        <v>247</v>
      </c>
      <c r="E4563" s="209" t="s">
        <v>20</v>
      </c>
      <c r="F4563" s="210" t="s">
        <v>4193</v>
      </c>
      <c r="G4563" s="207"/>
      <c r="H4563" s="211" t="s">
        <v>20</v>
      </c>
      <c r="I4563" s="212"/>
      <c r="J4563" s="207"/>
      <c r="K4563" s="207"/>
      <c r="L4563" s="213"/>
      <c r="M4563" s="214"/>
      <c r="N4563" s="215"/>
      <c r="O4563" s="215"/>
      <c r="P4563" s="215"/>
      <c r="Q4563" s="215"/>
      <c r="R4563" s="215"/>
      <c r="S4563" s="215"/>
      <c r="T4563" s="216"/>
      <c r="AT4563" s="217" t="s">
        <v>247</v>
      </c>
      <c r="AU4563" s="217" t="s">
        <v>261</v>
      </c>
      <c r="AV4563" s="12" t="s">
        <v>22</v>
      </c>
      <c r="AW4563" s="12" t="s">
        <v>37</v>
      </c>
      <c r="AX4563" s="12" t="s">
        <v>73</v>
      </c>
      <c r="AY4563" s="217" t="s">
        <v>238</v>
      </c>
    </row>
    <row r="4564" spans="2:65" s="13" customFormat="1" ht="13.5">
      <c r="B4564" s="218"/>
      <c r="C4564" s="219"/>
      <c r="D4564" s="220" t="s">
        <v>247</v>
      </c>
      <c r="E4564" s="221" t="s">
        <v>20</v>
      </c>
      <c r="F4564" s="222" t="s">
        <v>4086</v>
      </c>
      <c r="G4564" s="219"/>
      <c r="H4564" s="223">
        <v>32.549999999999997</v>
      </c>
      <c r="I4564" s="224"/>
      <c r="J4564" s="219"/>
      <c r="K4564" s="219"/>
      <c r="L4564" s="225"/>
      <c r="M4564" s="226"/>
      <c r="N4564" s="227"/>
      <c r="O4564" s="227"/>
      <c r="P4564" s="227"/>
      <c r="Q4564" s="227"/>
      <c r="R4564" s="227"/>
      <c r="S4564" s="227"/>
      <c r="T4564" s="228"/>
      <c r="AT4564" s="229" t="s">
        <v>247</v>
      </c>
      <c r="AU4564" s="229" t="s">
        <v>261</v>
      </c>
      <c r="AV4564" s="13" t="s">
        <v>81</v>
      </c>
      <c r="AW4564" s="13" t="s">
        <v>37</v>
      </c>
      <c r="AX4564" s="13" t="s">
        <v>73</v>
      </c>
      <c r="AY4564" s="229" t="s">
        <v>238</v>
      </c>
    </row>
    <row r="4565" spans="2:65" s="1" customFormat="1" ht="22.5" customHeight="1">
      <c r="B4565" s="35"/>
      <c r="C4565" s="194" t="s">
        <v>4194</v>
      </c>
      <c r="D4565" s="194" t="s">
        <v>240</v>
      </c>
      <c r="E4565" s="195" t="s">
        <v>4195</v>
      </c>
      <c r="F4565" s="196" t="s">
        <v>4196</v>
      </c>
      <c r="G4565" s="197" t="s">
        <v>651</v>
      </c>
      <c r="H4565" s="198">
        <v>2</v>
      </c>
      <c r="I4565" s="199"/>
      <c r="J4565" s="200">
        <f>ROUND(I4565*H4565,2)</f>
        <v>0</v>
      </c>
      <c r="K4565" s="196" t="s">
        <v>20</v>
      </c>
      <c r="L4565" s="55"/>
      <c r="M4565" s="201" t="s">
        <v>20</v>
      </c>
      <c r="N4565" s="202" t="s">
        <v>44</v>
      </c>
      <c r="O4565" s="36"/>
      <c r="P4565" s="203">
        <f>O4565*H4565</f>
        <v>0</v>
      </c>
      <c r="Q4565" s="203">
        <v>0</v>
      </c>
      <c r="R4565" s="203">
        <f>Q4565*H4565</f>
        <v>0</v>
      </c>
      <c r="S4565" s="203">
        <v>0</v>
      </c>
      <c r="T4565" s="204">
        <f>S4565*H4565</f>
        <v>0</v>
      </c>
      <c r="AR4565" s="18" t="s">
        <v>372</v>
      </c>
      <c r="AT4565" s="18" t="s">
        <v>240</v>
      </c>
      <c r="AU4565" s="18" t="s">
        <v>261</v>
      </c>
      <c r="AY4565" s="18" t="s">
        <v>238</v>
      </c>
      <c r="BE4565" s="205">
        <f>IF(N4565="základní",J4565,0)</f>
        <v>0</v>
      </c>
      <c r="BF4565" s="205">
        <f>IF(N4565="snížená",J4565,0)</f>
        <v>0</v>
      </c>
      <c r="BG4565" s="205">
        <f>IF(N4565="zákl. přenesená",J4565,0)</f>
        <v>0</v>
      </c>
      <c r="BH4565" s="205">
        <f>IF(N4565="sníž. přenesená",J4565,0)</f>
        <v>0</v>
      </c>
      <c r="BI4565" s="205">
        <f>IF(N4565="nulová",J4565,0)</f>
        <v>0</v>
      </c>
      <c r="BJ4565" s="18" t="s">
        <v>22</v>
      </c>
      <c r="BK4565" s="205">
        <f>ROUND(I4565*H4565,2)</f>
        <v>0</v>
      </c>
      <c r="BL4565" s="18" t="s">
        <v>372</v>
      </c>
      <c r="BM4565" s="18" t="s">
        <v>4197</v>
      </c>
    </row>
    <row r="4566" spans="2:65" s="12" customFormat="1" ht="27">
      <c r="B4566" s="206"/>
      <c r="C4566" s="207"/>
      <c r="D4566" s="208" t="s">
        <v>247</v>
      </c>
      <c r="E4566" s="209" t="s">
        <v>20</v>
      </c>
      <c r="F4566" s="210" t="s">
        <v>4085</v>
      </c>
      <c r="G4566" s="207"/>
      <c r="H4566" s="211" t="s">
        <v>20</v>
      </c>
      <c r="I4566" s="212"/>
      <c r="J4566" s="207"/>
      <c r="K4566" s="207"/>
      <c r="L4566" s="213"/>
      <c r="M4566" s="214"/>
      <c r="N4566" s="215"/>
      <c r="O4566" s="215"/>
      <c r="P4566" s="215"/>
      <c r="Q4566" s="215"/>
      <c r="R4566" s="215"/>
      <c r="S4566" s="215"/>
      <c r="T4566" s="216"/>
      <c r="AT4566" s="217" t="s">
        <v>247</v>
      </c>
      <c r="AU4566" s="217" t="s">
        <v>261</v>
      </c>
      <c r="AV4566" s="12" t="s">
        <v>22</v>
      </c>
      <c r="AW4566" s="12" t="s">
        <v>37</v>
      </c>
      <c r="AX4566" s="12" t="s">
        <v>73</v>
      </c>
      <c r="AY4566" s="217" t="s">
        <v>238</v>
      </c>
    </row>
    <row r="4567" spans="2:65" s="12" customFormat="1" ht="13.5">
      <c r="B4567" s="206"/>
      <c r="C4567" s="207"/>
      <c r="D4567" s="208" t="s">
        <v>247</v>
      </c>
      <c r="E4567" s="209" t="s">
        <v>20</v>
      </c>
      <c r="F4567" s="210" t="s">
        <v>249</v>
      </c>
      <c r="G4567" s="207"/>
      <c r="H4567" s="211" t="s">
        <v>20</v>
      </c>
      <c r="I4567" s="212"/>
      <c r="J4567" s="207"/>
      <c r="K4567" s="207"/>
      <c r="L4567" s="213"/>
      <c r="M4567" s="214"/>
      <c r="N4567" s="215"/>
      <c r="O4567" s="215"/>
      <c r="P4567" s="215"/>
      <c r="Q4567" s="215"/>
      <c r="R4567" s="215"/>
      <c r="S4567" s="215"/>
      <c r="T4567" s="216"/>
      <c r="AT4567" s="217" t="s">
        <v>247</v>
      </c>
      <c r="AU4567" s="217" t="s">
        <v>261</v>
      </c>
      <c r="AV4567" s="12" t="s">
        <v>22</v>
      </c>
      <c r="AW4567" s="12" t="s">
        <v>37</v>
      </c>
      <c r="AX4567" s="12" t="s">
        <v>73</v>
      </c>
      <c r="AY4567" s="217" t="s">
        <v>238</v>
      </c>
    </row>
    <row r="4568" spans="2:65" s="13" customFormat="1" ht="13.5">
      <c r="B4568" s="218"/>
      <c r="C4568" s="219"/>
      <c r="D4568" s="220" t="s">
        <v>247</v>
      </c>
      <c r="E4568" s="221" t="s">
        <v>20</v>
      </c>
      <c r="F4568" s="222" t="s">
        <v>81</v>
      </c>
      <c r="G4568" s="219"/>
      <c r="H4568" s="223">
        <v>2</v>
      </c>
      <c r="I4568" s="224"/>
      <c r="J4568" s="219"/>
      <c r="K4568" s="219"/>
      <c r="L4568" s="225"/>
      <c r="M4568" s="226"/>
      <c r="N4568" s="227"/>
      <c r="O4568" s="227"/>
      <c r="P4568" s="227"/>
      <c r="Q4568" s="227"/>
      <c r="R4568" s="227"/>
      <c r="S4568" s="227"/>
      <c r="T4568" s="228"/>
      <c r="AT4568" s="229" t="s">
        <v>247</v>
      </c>
      <c r="AU4568" s="229" t="s">
        <v>261</v>
      </c>
      <c r="AV4568" s="13" t="s">
        <v>81</v>
      </c>
      <c r="AW4568" s="13" t="s">
        <v>37</v>
      </c>
      <c r="AX4568" s="13" t="s">
        <v>73</v>
      </c>
      <c r="AY4568" s="229" t="s">
        <v>238</v>
      </c>
    </row>
    <row r="4569" spans="2:65" s="1" customFormat="1" ht="22.5" customHeight="1">
      <c r="B4569" s="35"/>
      <c r="C4569" s="194" t="s">
        <v>4198</v>
      </c>
      <c r="D4569" s="194" t="s">
        <v>240</v>
      </c>
      <c r="E4569" s="195" t="s">
        <v>4199</v>
      </c>
      <c r="F4569" s="196" t="s">
        <v>4200</v>
      </c>
      <c r="G4569" s="197" t="s">
        <v>651</v>
      </c>
      <c r="H4569" s="198">
        <v>2</v>
      </c>
      <c r="I4569" s="199"/>
      <c r="J4569" s="200">
        <f>ROUND(I4569*H4569,2)</f>
        <v>0</v>
      </c>
      <c r="K4569" s="196" t="s">
        <v>20</v>
      </c>
      <c r="L4569" s="55"/>
      <c r="M4569" s="201" t="s">
        <v>20</v>
      </c>
      <c r="N4569" s="202" t="s">
        <v>44</v>
      </c>
      <c r="O4569" s="36"/>
      <c r="P4569" s="203">
        <f>O4569*H4569</f>
        <v>0</v>
      </c>
      <c r="Q4569" s="203">
        <v>0</v>
      </c>
      <c r="R4569" s="203">
        <f>Q4569*H4569</f>
        <v>0</v>
      </c>
      <c r="S4569" s="203">
        <v>0</v>
      </c>
      <c r="T4569" s="204">
        <f>S4569*H4569</f>
        <v>0</v>
      </c>
      <c r="AR4569" s="18" t="s">
        <v>372</v>
      </c>
      <c r="AT4569" s="18" t="s">
        <v>240</v>
      </c>
      <c r="AU4569" s="18" t="s">
        <v>261</v>
      </c>
      <c r="AY4569" s="18" t="s">
        <v>238</v>
      </c>
      <c r="BE4569" s="205">
        <f>IF(N4569="základní",J4569,0)</f>
        <v>0</v>
      </c>
      <c r="BF4569" s="205">
        <f>IF(N4569="snížená",J4569,0)</f>
        <v>0</v>
      </c>
      <c r="BG4569" s="205">
        <f>IF(N4569="zákl. přenesená",J4569,0)</f>
        <v>0</v>
      </c>
      <c r="BH4569" s="205">
        <f>IF(N4569="sníž. přenesená",J4569,0)</f>
        <v>0</v>
      </c>
      <c r="BI4569" s="205">
        <f>IF(N4569="nulová",J4569,0)</f>
        <v>0</v>
      </c>
      <c r="BJ4569" s="18" t="s">
        <v>22</v>
      </c>
      <c r="BK4569" s="205">
        <f>ROUND(I4569*H4569,2)</f>
        <v>0</v>
      </c>
      <c r="BL4569" s="18" t="s">
        <v>372</v>
      </c>
      <c r="BM4569" s="18" t="s">
        <v>4201</v>
      </c>
    </row>
    <row r="4570" spans="2:65" s="12" customFormat="1" ht="27">
      <c r="B4570" s="206"/>
      <c r="C4570" s="207"/>
      <c r="D4570" s="208" t="s">
        <v>247</v>
      </c>
      <c r="E4570" s="209" t="s">
        <v>20</v>
      </c>
      <c r="F4570" s="210" t="s">
        <v>4085</v>
      </c>
      <c r="G4570" s="207"/>
      <c r="H4570" s="211" t="s">
        <v>20</v>
      </c>
      <c r="I4570" s="212"/>
      <c r="J4570" s="207"/>
      <c r="K4570" s="207"/>
      <c r="L4570" s="213"/>
      <c r="M4570" s="214"/>
      <c r="N4570" s="215"/>
      <c r="O4570" s="215"/>
      <c r="P4570" s="215"/>
      <c r="Q4570" s="215"/>
      <c r="R4570" s="215"/>
      <c r="S4570" s="215"/>
      <c r="T4570" s="216"/>
      <c r="AT4570" s="217" t="s">
        <v>247</v>
      </c>
      <c r="AU4570" s="217" t="s">
        <v>261</v>
      </c>
      <c r="AV4570" s="12" t="s">
        <v>22</v>
      </c>
      <c r="AW4570" s="12" t="s">
        <v>37</v>
      </c>
      <c r="AX4570" s="12" t="s">
        <v>73</v>
      </c>
      <c r="AY4570" s="217" t="s">
        <v>238</v>
      </c>
    </row>
    <row r="4571" spans="2:65" s="12" customFormat="1" ht="13.5">
      <c r="B4571" s="206"/>
      <c r="C4571" s="207"/>
      <c r="D4571" s="208" t="s">
        <v>247</v>
      </c>
      <c r="E4571" s="209" t="s">
        <v>20</v>
      </c>
      <c r="F4571" s="210" t="s">
        <v>249</v>
      </c>
      <c r="G4571" s="207"/>
      <c r="H4571" s="211" t="s">
        <v>20</v>
      </c>
      <c r="I4571" s="212"/>
      <c r="J4571" s="207"/>
      <c r="K4571" s="207"/>
      <c r="L4571" s="213"/>
      <c r="M4571" s="214"/>
      <c r="N4571" s="215"/>
      <c r="O4571" s="215"/>
      <c r="P4571" s="215"/>
      <c r="Q4571" s="215"/>
      <c r="R4571" s="215"/>
      <c r="S4571" s="215"/>
      <c r="T4571" s="216"/>
      <c r="AT4571" s="217" t="s">
        <v>247</v>
      </c>
      <c r="AU4571" s="217" t="s">
        <v>261</v>
      </c>
      <c r="AV4571" s="12" t="s">
        <v>22</v>
      </c>
      <c r="AW4571" s="12" t="s">
        <v>37</v>
      </c>
      <c r="AX4571" s="12" t="s">
        <v>73</v>
      </c>
      <c r="AY4571" s="217" t="s">
        <v>238</v>
      </c>
    </row>
    <row r="4572" spans="2:65" s="13" customFormat="1" ht="13.5">
      <c r="B4572" s="218"/>
      <c r="C4572" s="219"/>
      <c r="D4572" s="220" t="s">
        <v>247</v>
      </c>
      <c r="E4572" s="221" t="s">
        <v>20</v>
      </c>
      <c r="F4572" s="222" t="s">
        <v>81</v>
      </c>
      <c r="G4572" s="219"/>
      <c r="H4572" s="223">
        <v>2</v>
      </c>
      <c r="I4572" s="224"/>
      <c r="J4572" s="219"/>
      <c r="K4572" s="219"/>
      <c r="L4572" s="225"/>
      <c r="M4572" s="226"/>
      <c r="N4572" s="227"/>
      <c r="O4572" s="227"/>
      <c r="P4572" s="227"/>
      <c r="Q4572" s="227"/>
      <c r="R4572" s="227"/>
      <c r="S4572" s="227"/>
      <c r="T4572" s="228"/>
      <c r="AT4572" s="229" t="s">
        <v>247</v>
      </c>
      <c r="AU4572" s="229" t="s">
        <v>261</v>
      </c>
      <c r="AV4572" s="13" t="s">
        <v>81</v>
      </c>
      <c r="AW4572" s="13" t="s">
        <v>37</v>
      </c>
      <c r="AX4572" s="13" t="s">
        <v>73</v>
      </c>
      <c r="AY4572" s="229" t="s">
        <v>238</v>
      </c>
    </row>
    <row r="4573" spans="2:65" s="1" customFormat="1" ht="22.5" customHeight="1">
      <c r="B4573" s="35"/>
      <c r="C4573" s="194" t="s">
        <v>4202</v>
      </c>
      <c r="D4573" s="194" t="s">
        <v>240</v>
      </c>
      <c r="E4573" s="195" t="s">
        <v>4203</v>
      </c>
      <c r="F4573" s="196" t="s">
        <v>4204</v>
      </c>
      <c r="G4573" s="197" t="s">
        <v>651</v>
      </c>
      <c r="H4573" s="198">
        <v>4</v>
      </c>
      <c r="I4573" s="199"/>
      <c r="J4573" s="200">
        <f>ROUND(I4573*H4573,2)</f>
        <v>0</v>
      </c>
      <c r="K4573" s="196" t="s">
        <v>20</v>
      </c>
      <c r="L4573" s="55"/>
      <c r="M4573" s="201" t="s">
        <v>20</v>
      </c>
      <c r="N4573" s="202" t="s">
        <v>44</v>
      </c>
      <c r="O4573" s="36"/>
      <c r="P4573" s="203">
        <f>O4573*H4573</f>
        <v>0</v>
      </c>
      <c r="Q4573" s="203">
        <v>0</v>
      </c>
      <c r="R4573" s="203">
        <f>Q4573*H4573</f>
        <v>0</v>
      </c>
      <c r="S4573" s="203">
        <v>0</v>
      </c>
      <c r="T4573" s="204">
        <f>S4573*H4573</f>
        <v>0</v>
      </c>
      <c r="AR4573" s="18" t="s">
        <v>372</v>
      </c>
      <c r="AT4573" s="18" t="s">
        <v>240</v>
      </c>
      <c r="AU4573" s="18" t="s">
        <v>261</v>
      </c>
      <c r="AY4573" s="18" t="s">
        <v>238</v>
      </c>
      <c r="BE4573" s="205">
        <f>IF(N4573="základní",J4573,0)</f>
        <v>0</v>
      </c>
      <c r="BF4573" s="205">
        <f>IF(N4573="snížená",J4573,0)</f>
        <v>0</v>
      </c>
      <c r="BG4573" s="205">
        <f>IF(N4573="zákl. přenesená",J4573,0)</f>
        <v>0</v>
      </c>
      <c r="BH4573" s="205">
        <f>IF(N4573="sníž. přenesená",J4573,0)</f>
        <v>0</v>
      </c>
      <c r="BI4573" s="205">
        <f>IF(N4573="nulová",J4573,0)</f>
        <v>0</v>
      </c>
      <c r="BJ4573" s="18" t="s">
        <v>22</v>
      </c>
      <c r="BK4573" s="205">
        <f>ROUND(I4573*H4573,2)</f>
        <v>0</v>
      </c>
      <c r="BL4573" s="18" t="s">
        <v>372</v>
      </c>
      <c r="BM4573" s="18" t="s">
        <v>4205</v>
      </c>
    </row>
    <row r="4574" spans="2:65" s="12" customFormat="1" ht="27">
      <c r="B4574" s="206"/>
      <c r="C4574" s="207"/>
      <c r="D4574" s="208" t="s">
        <v>247</v>
      </c>
      <c r="E4574" s="209" t="s">
        <v>20</v>
      </c>
      <c r="F4574" s="210" t="s">
        <v>4085</v>
      </c>
      <c r="G4574" s="207"/>
      <c r="H4574" s="211" t="s">
        <v>20</v>
      </c>
      <c r="I4574" s="212"/>
      <c r="J4574" s="207"/>
      <c r="K4574" s="207"/>
      <c r="L4574" s="213"/>
      <c r="M4574" s="214"/>
      <c r="N4574" s="215"/>
      <c r="O4574" s="215"/>
      <c r="P4574" s="215"/>
      <c r="Q4574" s="215"/>
      <c r="R4574" s="215"/>
      <c r="S4574" s="215"/>
      <c r="T4574" s="216"/>
      <c r="AT4574" s="217" t="s">
        <v>247</v>
      </c>
      <c r="AU4574" s="217" t="s">
        <v>261</v>
      </c>
      <c r="AV4574" s="12" t="s">
        <v>22</v>
      </c>
      <c r="AW4574" s="12" t="s">
        <v>37</v>
      </c>
      <c r="AX4574" s="12" t="s">
        <v>73</v>
      </c>
      <c r="AY4574" s="217" t="s">
        <v>238</v>
      </c>
    </row>
    <row r="4575" spans="2:65" s="12" customFormat="1" ht="13.5">
      <c r="B4575" s="206"/>
      <c r="C4575" s="207"/>
      <c r="D4575" s="208" t="s">
        <v>247</v>
      </c>
      <c r="E4575" s="209" t="s">
        <v>20</v>
      </c>
      <c r="F4575" s="210" t="s">
        <v>249</v>
      </c>
      <c r="G4575" s="207"/>
      <c r="H4575" s="211" t="s">
        <v>20</v>
      </c>
      <c r="I4575" s="212"/>
      <c r="J4575" s="207"/>
      <c r="K4575" s="207"/>
      <c r="L4575" s="213"/>
      <c r="M4575" s="214"/>
      <c r="N4575" s="215"/>
      <c r="O4575" s="215"/>
      <c r="P4575" s="215"/>
      <c r="Q4575" s="215"/>
      <c r="R4575" s="215"/>
      <c r="S4575" s="215"/>
      <c r="T4575" s="216"/>
      <c r="AT4575" s="217" t="s">
        <v>247</v>
      </c>
      <c r="AU4575" s="217" t="s">
        <v>261</v>
      </c>
      <c r="AV4575" s="12" t="s">
        <v>22</v>
      </c>
      <c r="AW4575" s="12" t="s">
        <v>37</v>
      </c>
      <c r="AX4575" s="12" t="s">
        <v>73</v>
      </c>
      <c r="AY4575" s="217" t="s">
        <v>238</v>
      </c>
    </row>
    <row r="4576" spans="2:65" s="13" customFormat="1" ht="13.5">
      <c r="B4576" s="218"/>
      <c r="C4576" s="219"/>
      <c r="D4576" s="220" t="s">
        <v>247</v>
      </c>
      <c r="E4576" s="221" t="s">
        <v>20</v>
      </c>
      <c r="F4576" s="222" t="s">
        <v>245</v>
      </c>
      <c r="G4576" s="219"/>
      <c r="H4576" s="223">
        <v>4</v>
      </c>
      <c r="I4576" s="224"/>
      <c r="J4576" s="219"/>
      <c r="K4576" s="219"/>
      <c r="L4576" s="225"/>
      <c r="M4576" s="226"/>
      <c r="N4576" s="227"/>
      <c r="O4576" s="227"/>
      <c r="P4576" s="227"/>
      <c r="Q4576" s="227"/>
      <c r="R4576" s="227"/>
      <c r="S4576" s="227"/>
      <c r="T4576" s="228"/>
      <c r="AT4576" s="229" t="s">
        <v>247</v>
      </c>
      <c r="AU4576" s="229" t="s">
        <v>261</v>
      </c>
      <c r="AV4576" s="13" t="s">
        <v>81</v>
      </c>
      <c r="AW4576" s="13" t="s">
        <v>37</v>
      </c>
      <c r="AX4576" s="13" t="s">
        <v>73</v>
      </c>
      <c r="AY4576" s="229" t="s">
        <v>238</v>
      </c>
    </row>
    <row r="4577" spans="2:65" s="1" customFormat="1" ht="31.5" customHeight="1">
      <c r="B4577" s="35"/>
      <c r="C4577" s="194" t="s">
        <v>3515</v>
      </c>
      <c r="D4577" s="194" t="s">
        <v>240</v>
      </c>
      <c r="E4577" s="195" t="s">
        <v>4206</v>
      </c>
      <c r="F4577" s="196" t="s">
        <v>4207</v>
      </c>
      <c r="G4577" s="197" t="s">
        <v>651</v>
      </c>
      <c r="H4577" s="198">
        <v>11</v>
      </c>
      <c r="I4577" s="199"/>
      <c r="J4577" s="200">
        <f>ROUND(I4577*H4577,2)</f>
        <v>0</v>
      </c>
      <c r="K4577" s="196" t="s">
        <v>20</v>
      </c>
      <c r="L4577" s="55"/>
      <c r="M4577" s="201" t="s">
        <v>20</v>
      </c>
      <c r="N4577" s="202" t="s">
        <v>44</v>
      </c>
      <c r="O4577" s="36"/>
      <c r="P4577" s="203">
        <f>O4577*H4577</f>
        <v>0</v>
      </c>
      <c r="Q4577" s="203">
        <v>0</v>
      </c>
      <c r="R4577" s="203">
        <f>Q4577*H4577</f>
        <v>0</v>
      </c>
      <c r="S4577" s="203">
        <v>0</v>
      </c>
      <c r="T4577" s="204">
        <f>S4577*H4577</f>
        <v>0</v>
      </c>
      <c r="AR4577" s="18" t="s">
        <v>372</v>
      </c>
      <c r="AT4577" s="18" t="s">
        <v>240</v>
      </c>
      <c r="AU4577" s="18" t="s">
        <v>261</v>
      </c>
      <c r="AY4577" s="18" t="s">
        <v>238</v>
      </c>
      <c r="BE4577" s="205">
        <f>IF(N4577="základní",J4577,0)</f>
        <v>0</v>
      </c>
      <c r="BF4577" s="205">
        <f>IF(N4577="snížená",J4577,0)</f>
        <v>0</v>
      </c>
      <c r="BG4577" s="205">
        <f>IF(N4577="zákl. přenesená",J4577,0)</f>
        <v>0</v>
      </c>
      <c r="BH4577" s="205">
        <f>IF(N4577="sníž. přenesená",J4577,0)</f>
        <v>0</v>
      </c>
      <c r="BI4577" s="205">
        <f>IF(N4577="nulová",J4577,0)</f>
        <v>0</v>
      </c>
      <c r="BJ4577" s="18" t="s">
        <v>22</v>
      </c>
      <c r="BK4577" s="205">
        <f>ROUND(I4577*H4577,2)</f>
        <v>0</v>
      </c>
      <c r="BL4577" s="18" t="s">
        <v>372</v>
      </c>
      <c r="BM4577" s="18" t="s">
        <v>4208</v>
      </c>
    </row>
    <row r="4578" spans="2:65" s="12" customFormat="1" ht="27">
      <c r="B4578" s="206"/>
      <c r="C4578" s="207"/>
      <c r="D4578" s="208" t="s">
        <v>247</v>
      </c>
      <c r="E4578" s="209" t="s">
        <v>20</v>
      </c>
      <c r="F4578" s="210" t="s">
        <v>4085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2" customFormat="1" ht="13.5">
      <c r="B4579" s="206"/>
      <c r="C4579" s="207"/>
      <c r="D4579" s="208" t="s">
        <v>247</v>
      </c>
      <c r="E4579" s="209" t="s">
        <v>20</v>
      </c>
      <c r="F4579" s="210" t="s">
        <v>249</v>
      </c>
      <c r="G4579" s="207"/>
      <c r="H4579" s="211" t="s">
        <v>20</v>
      </c>
      <c r="I4579" s="212"/>
      <c r="J4579" s="207"/>
      <c r="K4579" s="207"/>
      <c r="L4579" s="213"/>
      <c r="M4579" s="214"/>
      <c r="N4579" s="215"/>
      <c r="O4579" s="215"/>
      <c r="P4579" s="215"/>
      <c r="Q4579" s="215"/>
      <c r="R4579" s="215"/>
      <c r="S4579" s="215"/>
      <c r="T4579" s="216"/>
      <c r="AT4579" s="217" t="s">
        <v>247</v>
      </c>
      <c r="AU4579" s="217" t="s">
        <v>261</v>
      </c>
      <c r="AV4579" s="12" t="s">
        <v>22</v>
      </c>
      <c r="AW4579" s="12" t="s">
        <v>37</v>
      </c>
      <c r="AX4579" s="12" t="s">
        <v>73</v>
      </c>
      <c r="AY4579" s="217" t="s">
        <v>238</v>
      </c>
    </row>
    <row r="4580" spans="2:65" s="12" customFormat="1" ht="13.5">
      <c r="B4580" s="206"/>
      <c r="C4580" s="207"/>
      <c r="D4580" s="208" t="s">
        <v>247</v>
      </c>
      <c r="E4580" s="209" t="s">
        <v>20</v>
      </c>
      <c r="F4580" s="210" t="s">
        <v>3553</v>
      </c>
      <c r="G4580" s="207"/>
      <c r="H4580" s="211" t="s">
        <v>20</v>
      </c>
      <c r="I4580" s="212"/>
      <c r="J4580" s="207"/>
      <c r="K4580" s="207"/>
      <c r="L4580" s="213"/>
      <c r="M4580" s="214"/>
      <c r="N4580" s="215"/>
      <c r="O4580" s="215"/>
      <c r="P4580" s="215"/>
      <c r="Q4580" s="215"/>
      <c r="R4580" s="215"/>
      <c r="S4580" s="215"/>
      <c r="T4580" s="216"/>
      <c r="AT4580" s="217" t="s">
        <v>247</v>
      </c>
      <c r="AU4580" s="217" t="s">
        <v>261</v>
      </c>
      <c r="AV4580" s="12" t="s">
        <v>22</v>
      </c>
      <c r="AW4580" s="12" t="s">
        <v>37</v>
      </c>
      <c r="AX4580" s="12" t="s">
        <v>73</v>
      </c>
      <c r="AY4580" s="217" t="s">
        <v>238</v>
      </c>
    </row>
    <row r="4581" spans="2:65" s="13" customFormat="1" ht="13.5">
      <c r="B4581" s="218"/>
      <c r="C4581" s="219"/>
      <c r="D4581" s="220" t="s">
        <v>247</v>
      </c>
      <c r="E4581" s="221" t="s">
        <v>20</v>
      </c>
      <c r="F4581" s="222" t="s">
        <v>329</v>
      </c>
      <c r="G4581" s="219"/>
      <c r="H4581" s="223">
        <v>11</v>
      </c>
      <c r="I4581" s="224"/>
      <c r="J4581" s="219"/>
      <c r="K4581" s="219"/>
      <c r="L4581" s="225"/>
      <c r="M4581" s="226"/>
      <c r="N4581" s="227"/>
      <c r="O4581" s="227"/>
      <c r="P4581" s="227"/>
      <c r="Q4581" s="227"/>
      <c r="R4581" s="227"/>
      <c r="S4581" s="227"/>
      <c r="T4581" s="228"/>
      <c r="AT4581" s="229" t="s">
        <v>247</v>
      </c>
      <c r="AU4581" s="229" t="s">
        <v>261</v>
      </c>
      <c r="AV4581" s="13" t="s">
        <v>81</v>
      </c>
      <c r="AW4581" s="13" t="s">
        <v>37</v>
      </c>
      <c r="AX4581" s="13" t="s">
        <v>22</v>
      </c>
      <c r="AY4581" s="229" t="s">
        <v>238</v>
      </c>
    </row>
    <row r="4582" spans="2:65" s="1" customFormat="1" ht="31.5" customHeight="1">
      <c r="B4582" s="35"/>
      <c r="C4582" s="194" t="s">
        <v>4209</v>
      </c>
      <c r="D4582" s="194" t="s">
        <v>240</v>
      </c>
      <c r="E4582" s="195" t="s">
        <v>4210</v>
      </c>
      <c r="F4582" s="196" t="s">
        <v>4211</v>
      </c>
      <c r="G4582" s="197" t="s">
        <v>651</v>
      </c>
      <c r="H4582" s="198">
        <v>2</v>
      </c>
      <c r="I4582" s="199"/>
      <c r="J4582" s="200">
        <f>ROUND(I4582*H4582,2)</f>
        <v>0</v>
      </c>
      <c r="K4582" s="196" t="s">
        <v>20</v>
      </c>
      <c r="L4582" s="55"/>
      <c r="M4582" s="201" t="s">
        <v>20</v>
      </c>
      <c r="N4582" s="202" t="s">
        <v>44</v>
      </c>
      <c r="O4582" s="36"/>
      <c r="P4582" s="203">
        <f>O4582*H4582</f>
        <v>0</v>
      </c>
      <c r="Q4582" s="203">
        <v>0</v>
      </c>
      <c r="R4582" s="203">
        <f>Q4582*H4582</f>
        <v>0</v>
      </c>
      <c r="S4582" s="203">
        <v>0</v>
      </c>
      <c r="T4582" s="204">
        <f>S4582*H4582</f>
        <v>0</v>
      </c>
      <c r="AR4582" s="18" t="s">
        <v>372</v>
      </c>
      <c r="AT4582" s="18" t="s">
        <v>240</v>
      </c>
      <c r="AU4582" s="18" t="s">
        <v>261</v>
      </c>
      <c r="AY4582" s="18" t="s">
        <v>238</v>
      </c>
      <c r="BE4582" s="205">
        <f>IF(N4582="základní",J4582,0)</f>
        <v>0</v>
      </c>
      <c r="BF4582" s="205">
        <f>IF(N4582="snížená",J4582,0)</f>
        <v>0</v>
      </c>
      <c r="BG4582" s="205">
        <f>IF(N4582="zákl. přenesená",J4582,0)</f>
        <v>0</v>
      </c>
      <c r="BH4582" s="205">
        <f>IF(N4582="sníž. přenesená",J4582,0)</f>
        <v>0</v>
      </c>
      <c r="BI4582" s="205">
        <f>IF(N4582="nulová",J4582,0)</f>
        <v>0</v>
      </c>
      <c r="BJ4582" s="18" t="s">
        <v>22</v>
      </c>
      <c r="BK4582" s="205">
        <f>ROUND(I4582*H4582,2)</f>
        <v>0</v>
      </c>
      <c r="BL4582" s="18" t="s">
        <v>372</v>
      </c>
      <c r="BM4582" s="18" t="s">
        <v>4212</v>
      </c>
    </row>
    <row r="4583" spans="2:65" s="12" customFormat="1" ht="27">
      <c r="B4583" s="206"/>
      <c r="C4583" s="207"/>
      <c r="D4583" s="208" t="s">
        <v>247</v>
      </c>
      <c r="E4583" s="209" t="s">
        <v>20</v>
      </c>
      <c r="F4583" s="210" t="s">
        <v>4085</v>
      </c>
      <c r="G4583" s="207"/>
      <c r="H4583" s="211" t="s">
        <v>20</v>
      </c>
      <c r="I4583" s="212"/>
      <c r="J4583" s="207"/>
      <c r="K4583" s="207"/>
      <c r="L4583" s="213"/>
      <c r="M4583" s="214"/>
      <c r="N4583" s="215"/>
      <c r="O4583" s="215"/>
      <c r="P4583" s="215"/>
      <c r="Q4583" s="215"/>
      <c r="R4583" s="215"/>
      <c r="S4583" s="215"/>
      <c r="T4583" s="216"/>
      <c r="AT4583" s="217" t="s">
        <v>247</v>
      </c>
      <c r="AU4583" s="217" t="s">
        <v>261</v>
      </c>
      <c r="AV4583" s="12" t="s">
        <v>22</v>
      </c>
      <c r="AW4583" s="12" t="s">
        <v>37</v>
      </c>
      <c r="AX4583" s="12" t="s">
        <v>73</v>
      </c>
      <c r="AY4583" s="217" t="s">
        <v>238</v>
      </c>
    </row>
    <row r="4584" spans="2:65" s="12" customFormat="1" ht="13.5">
      <c r="B4584" s="206"/>
      <c r="C4584" s="207"/>
      <c r="D4584" s="208" t="s">
        <v>247</v>
      </c>
      <c r="E4584" s="209" t="s">
        <v>20</v>
      </c>
      <c r="F4584" s="210" t="s">
        <v>249</v>
      </c>
      <c r="G4584" s="207"/>
      <c r="H4584" s="211" t="s">
        <v>20</v>
      </c>
      <c r="I4584" s="212"/>
      <c r="J4584" s="207"/>
      <c r="K4584" s="207"/>
      <c r="L4584" s="213"/>
      <c r="M4584" s="214"/>
      <c r="N4584" s="215"/>
      <c r="O4584" s="215"/>
      <c r="P4584" s="215"/>
      <c r="Q4584" s="215"/>
      <c r="R4584" s="215"/>
      <c r="S4584" s="215"/>
      <c r="T4584" s="216"/>
      <c r="AT4584" s="217" t="s">
        <v>247</v>
      </c>
      <c r="AU4584" s="217" t="s">
        <v>261</v>
      </c>
      <c r="AV4584" s="12" t="s">
        <v>22</v>
      </c>
      <c r="AW4584" s="12" t="s">
        <v>37</v>
      </c>
      <c r="AX4584" s="12" t="s">
        <v>73</v>
      </c>
      <c r="AY4584" s="217" t="s">
        <v>238</v>
      </c>
    </row>
    <row r="4585" spans="2:65" s="12" customFormat="1" ht="13.5">
      <c r="B4585" s="206"/>
      <c r="C4585" s="207"/>
      <c r="D4585" s="208" t="s">
        <v>247</v>
      </c>
      <c r="E4585" s="209" t="s">
        <v>20</v>
      </c>
      <c r="F4585" s="210" t="s">
        <v>3553</v>
      </c>
      <c r="G4585" s="207"/>
      <c r="H4585" s="211" t="s">
        <v>20</v>
      </c>
      <c r="I4585" s="212"/>
      <c r="J4585" s="207"/>
      <c r="K4585" s="207"/>
      <c r="L4585" s="213"/>
      <c r="M4585" s="214"/>
      <c r="N4585" s="215"/>
      <c r="O4585" s="215"/>
      <c r="P4585" s="215"/>
      <c r="Q4585" s="215"/>
      <c r="R4585" s="215"/>
      <c r="S4585" s="215"/>
      <c r="T4585" s="216"/>
      <c r="AT4585" s="217" t="s">
        <v>247</v>
      </c>
      <c r="AU4585" s="217" t="s">
        <v>261</v>
      </c>
      <c r="AV4585" s="12" t="s">
        <v>22</v>
      </c>
      <c r="AW4585" s="12" t="s">
        <v>37</v>
      </c>
      <c r="AX4585" s="12" t="s">
        <v>73</v>
      </c>
      <c r="AY4585" s="217" t="s">
        <v>238</v>
      </c>
    </row>
    <row r="4586" spans="2:65" s="13" customFormat="1" ht="13.5">
      <c r="B4586" s="218"/>
      <c r="C4586" s="219"/>
      <c r="D4586" s="220" t="s">
        <v>247</v>
      </c>
      <c r="E4586" s="221" t="s">
        <v>20</v>
      </c>
      <c r="F4586" s="222" t="s">
        <v>81</v>
      </c>
      <c r="G4586" s="219"/>
      <c r="H4586" s="223">
        <v>2</v>
      </c>
      <c r="I4586" s="224"/>
      <c r="J4586" s="219"/>
      <c r="K4586" s="219"/>
      <c r="L4586" s="225"/>
      <c r="M4586" s="226"/>
      <c r="N4586" s="227"/>
      <c r="O4586" s="227"/>
      <c r="P4586" s="227"/>
      <c r="Q4586" s="227"/>
      <c r="R4586" s="227"/>
      <c r="S4586" s="227"/>
      <c r="T4586" s="228"/>
      <c r="AT4586" s="229" t="s">
        <v>247</v>
      </c>
      <c r="AU4586" s="229" t="s">
        <v>261</v>
      </c>
      <c r="AV4586" s="13" t="s">
        <v>81</v>
      </c>
      <c r="AW4586" s="13" t="s">
        <v>37</v>
      </c>
      <c r="AX4586" s="13" t="s">
        <v>22</v>
      </c>
      <c r="AY4586" s="229" t="s">
        <v>238</v>
      </c>
    </row>
    <row r="4587" spans="2:65" s="1" customFormat="1" ht="31.5" customHeight="1">
      <c r="B4587" s="35"/>
      <c r="C4587" s="194" t="s">
        <v>4213</v>
      </c>
      <c r="D4587" s="194" t="s">
        <v>240</v>
      </c>
      <c r="E4587" s="195" t="s">
        <v>4214</v>
      </c>
      <c r="F4587" s="196" t="s">
        <v>4215</v>
      </c>
      <c r="G4587" s="197" t="s">
        <v>651</v>
      </c>
      <c r="H4587" s="198">
        <v>1</v>
      </c>
      <c r="I4587" s="199"/>
      <c r="J4587" s="200">
        <f>ROUND(I4587*H4587,2)</f>
        <v>0</v>
      </c>
      <c r="K4587" s="196" t="s">
        <v>20</v>
      </c>
      <c r="L4587" s="55"/>
      <c r="M4587" s="201" t="s">
        <v>20</v>
      </c>
      <c r="N4587" s="202" t="s">
        <v>44</v>
      </c>
      <c r="O4587" s="36"/>
      <c r="P4587" s="203">
        <f>O4587*H4587</f>
        <v>0</v>
      </c>
      <c r="Q4587" s="203">
        <v>0</v>
      </c>
      <c r="R4587" s="203">
        <f>Q4587*H4587</f>
        <v>0</v>
      </c>
      <c r="S4587" s="203">
        <v>0</v>
      </c>
      <c r="T4587" s="204">
        <f>S4587*H4587</f>
        <v>0</v>
      </c>
      <c r="AR4587" s="18" t="s">
        <v>372</v>
      </c>
      <c r="AT4587" s="18" t="s">
        <v>240</v>
      </c>
      <c r="AU4587" s="18" t="s">
        <v>261</v>
      </c>
      <c r="AY4587" s="18" t="s">
        <v>238</v>
      </c>
      <c r="BE4587" s="205">
        <f>IF(N4587="základní",J4587,0)</f>
        <v>0</v>
      </c>
      <c r="BF4587" s="205">
        <f>IF(N4587="snížená",J4587,0)</f>
        <v>0</v>
      </c>
      <c r="BG4587" s="205">
        <f>IF(N4587="zákl. přenesená",J4587,0)</f>
        <v>0</v>
      </c>
      <c r="BH4587" s="205">
        <f>IF(N4587="sníž. přenesená",J4587,0)</f>
        <v>0</v>
      </c>
      <c r="BI4587" s="205">
        <f>IF(N4587="nulová",J4587,0)</f>
        <v>0</v>
      </c>
      <c r="BJ4587" s="18" t="s">
        <v>22</v>
      </c>
      <c r="BK4587" s="205">
        <f>ROUND(I4587*H4587,2)</f>
        <v>0</v>
      </c>
      <c r="BL4587" s="18" t="s">
        <v>372</v>
      </c>
      <c r="BM4587" s="18" t="s">
        <v>4216</v>
      </c>
    </row>
    <row r="4588" spans="2:65" s="12" customFormat="1" ht="27">
      <c r="B4588" s="206"/>
      <c r="C4588" s="207"/>
      <c r="D4588" s="208" t="s">
        <v>247</v>
      </c>
      <c r="E4588" s="209" t="s">
        <v>20</v>
      </c>
      <c r="F4588" s="210" t="s">
        <v>4085</v>
      </c>
      <c r="G4588" s="207"/>
      <c r="H4588" s="211" t="s">
        <v>20</v>
      </c>
      <c r="I4588" s="212"/>
      <c r="J4588" s="207"/>
      <c r="K4588" s="207"/>
      <c r="L4588" s="213"/>
      <c r="M4588" s="214"/>
      <c r="N4588" s="215"/>
      <c r="O4588" s="215"/>
      <c r="P4588" s="215"/>
      <c r="Q4588" s="215"/>
      <c r="R4588" s="215"/>
      <c r="S4588" s="215"/>
      <c r="T4588" s="216"/>
      <c r="AT4588" s="217" t="s">
        <v>247</v>
      </c>
      <c r="AU4588" s="217" t="s">
        <v>261</v>
      </c>
      <c r="AV4588" s="12" t="s">
        <v>22</v>
      </c>
      <c r="AW4588" s="12" t="s">
        <v>37</v>
      </c>
      <c r="AX4588" s="12" t="s">
        <v>73</v>
      </c>
      <c r="AY4588" s="217" t="s">
        <v>238</v>
      </c>
    </row>
    <row r="4589" spans="2:65" s="12" customFormat="1" ht="13.5">
      <c r="B4589" s="206"/>
      <c r="C4589" s="207"/>
      <c r="D4589" s="208" t="s">
        <v>247</v>
      </c>
      <c r="E4589" s="209" t="s">
        <v>20</v>
      </c>
      <c r="F4589" s="210" t="s">
        <v>249</v>
      </c>
      <c r="G4589" s="207"/>
      <c r="H4589" s="211" t="s">
        <v>20</v>
      </c>
      <c r="I4589" s="212"/>
      <c r="J4589" s="207"/>
      <c r="K4589" s="207"/>
      <c r="L4589" s="213"/>
      <c r="M4589" s="214"/>
      <c r="N4589" s="215"/>
      <c r="O4589" s="215"/>
      <c r="P4589" s="215"/>
      <c r="Q4589" s="215"/>
      <c r="R4589" s="215"/>
      <c r="S4589" s="215"/>
      <c r="T4589" s="216"/>
      <c r="AT4589" s="217" t="s">
        <v>247</v>
      </c>
      <c r="AU4589" s="217" t="s">
        <v>261</v>
      </c>
      <c r="AV4589" s="12" t="s">
        <v>22</v>
      </c>
      <c r="AW4589" s="12" t="s">
        <v>37</v>
      </c>
      <c r="AX4589" s="12" t="s">
        <v>73</v>
      </c>
      <c r="AY4589" s="217" t="s">
        <v>238</v>
      </c>
    </row>
    <row r="4590" spans="2:65" s="12" customFormat="1" ht="13.5">
      <c r="B4590" s="206"/>
      <c r="C4590" s="207"/>
      <c r="D4590" s="208" t="s">
        <v>247</v>
      </c>
      <c r="E4590" s="209" t="s">
        <v>20</v>
      </c>
      <c r="F4590" s="210" t="s">
        <v>3553</v>
      </c>
      <c r="G4590" s="207"/>
      <c r="H4590" s="211" t="s">
        <v>20</v>
      </c>
      <c r="I4590" s="212"/>
      <c r="J4590" s="207"/>
      <c r="K4590" s="207"/>
      <c r="L4590" s="213"/>
      <c r="M4590" s="214"/>
      <c r="N4590" s="215"/>
      <c r="O4590" s="215"/>
      <c r="P4590" s="215"/>
      <c r="Q4590" s="215"/>
      <c r="R4590" s="215"/>
      <c r="S4590" s="215"/>
      <c r="T4590" s="216"/>
      <c r="AT4590" s="217" t="s">
        <v>247</v>
      </c>
      <c r="AU4590" s="217" t="s">
        <v>261</v>
      </c>
      <c r="AV4590" s="12" t="s">
        <v>22</v>
      </c>
      <c r="AW4590" s="12" t="s">
        <v>37</v>
      </c>
      <c r="AX4590" s="12" t="s">
        <v>73</v>
      </c>
      <c r="AY4590" s="217" t="s">
        <v>238</v>
      </c>
    </row>
    <row r="4591" spans="2:65" s="13" customFormat="1" ht="13.5">
      <c r="B4591" s="218"/>
      <c r="C4591" s="219"/>
      <c r="D4591" s="220" t="s">
        <v>247</v>
      </c>
      <c r="E4591" s="221" t="s">
        <v>20</v>
      </c>
      <c r="F4591" s="222" t="s">
        <v>22</v>
      </c>
      <c r="G4591" s="219"/>
      <c r="H4591" s="223">
        <v>1</v>
      </c>
      <c r="I4591" s="224"/>
      <c r="J4591" s="219"/>
      <c r="K4591" s="219"/>
      <c r="L4591" s="225"/>
      <c r="M4591" s="226"/>
      <c r="N4591" s="227"/>
      <c r="O4591" s="227"/>
      <c r="P4591" s="227"/>
      <c r="Q4591" s="227"/>
      <c r="R4591" s="227"/>
      <c r="S4591" s="227"/>
      <c r="T4591" s="228"/>
      <c r="AT4591" s="229" t="s">
        <v>247</v>
      </c>
      <c r="AU4591" s="229" t="s">
        <v>261</v>
      </c>
      <c r="AV4591" s="13" t="s">
        <v>81</v>
      </c>
      <c r="AW4591" s="13" t="s">
        <v>37</v>
      </c>
      <c r="AX4591" s="13" t="s">
        <v>22</v>
      </c>
      <c r="AY4591" s="229" t="s">
        <v>238</v>
      </c>
    </row>
    <row r="4592" spans="2:65" s="1" customFormat="1" ht="31.5" customHeight="1">
      <c r="B4592" s="35"/>
      <c r="C4592" s="194" t="s">
        <v>4217</v>
      </c>
      <c r="D4592" s="194" t="s">
        <v>240</v>
      </c>
      <c r="E4592" s="195" t="s">
        <v>4218</v>
      </c>
      <c r="F4592" s="196" t="s">
        <v>4219</v>
      </c>
      <c r="G4592" s="197" t="s">
        <v>651</v>
      </c>
      <c r="H4592" s="198">
        <v>1</v>
      </c>
      <c r="I4592" s="199"/>
      <c r="J4592" s="200">
        <f>ROUND(I4592*H4592,2)</f>
        <v>0</v>
      </c>
      <c r="K4592" s="196" t="s">
        <v>20</v>
      </c>
      <c r="L4592" s="55"/>
      <c r="M4592" s="201" t="s">
        <v>20</v>
      </c>
      <c r="N4592" s="202" t="s">
        <v>44</v>
      </c>
      <c r="O4592" s="36"/>
      <c r="P4592" s="203">
        <f>O4592*H4592</f>
        <v>0</v>
      </c>
      <c r="Q4592" s="203">
        <v>0</v>
      </c>
      <c r="R4592" s="203">
        <f>Q4592*H4592</f>
        <v>0</v>
      </c>
      <c r="S4592" s="203">
        <v>0</v>
      </c>
      <c r="T4592" s="204">
        <f>S4592*H4592</f>
        <v>0</v>
      </c>
      <c r="AR4592" s="18" t="s">
        <v>372</v>
      </c>
      <c r="AT4592" s="18" t="s">
        <v>240</v>
      </c>
      <c r="AU4592" s="18" t="s">
        <v>261</v>
      </c>
      <c r="AY4592" s="18" t="s">
        <v>238</v>
      </c>
      <c r="BE4592" s="205">
        <f>IF(N4592="základní",J4592,0)</f>
        <v>0</v>
      </c>
      <c r="BF4592" s="205">
        <f>IF(N4592="snížená",J4592,0)</f>
        <v>0</v>
      </c>
      <c r="BG4592" s="205">
        <f>IF(N4592="zákl. přenesená",J4592,0)</f>
        <v>0</v>
      </c>
      <c r="BH4592" s="205">
        <f>IF(N4592="sníž. přenesená",J4592,0)</f>
        <v>0</v>
      </c>
      <c r="BI4592" s="205">
        <f>IF(N4592="nulová",J4592,0)</f>
        <v>0</v>
      </c>
      <c r="BJ4592" s="18" t="s">
        <v>22</v>
      </c>
      <c r="BK4592" s="205">
        <f>ROUND(I4592*H4592,2)</f>
        <v>0</v>
      </c>
      <c r="BL4592" s="18" t="s">
        <v>372</v>
      </c>
      <c r="BM4592" s="18" t="s">
        <v>4220</v>
      </c>
    </row>
    <row r="4593" spans="2:65" s="12" customFormat="1" ht="27">
      <c r="B4593" s="206"/>
      <c r="C4593" s="207"/>
      <c r="D4593" s="208" t="s">
        <v>247</v>
      </c>
      <c r="E4593" s="209" t="s">
        <v>20</v>
      </c>
      <c r="F4593" s="210" t="s">
        <v>4085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2" customFormat="1" ht="13.5">
      <c r="B4594" s="206"/>
      <c r="C4594" s="207"/>
      <c r="D4594" s="208" t="s">
        <v>247</v>
      </c>
      <c r="E4594" s="209" t="s">
        <v>20</v>
      </c>
      <c r="F4594" s="210" t="s">
        <v>249</v>
      </c>
      <c r="G4594" s="207"/>
      <c r="H4594" s="211" t="s">
        <v>20</v>
      </c>
      <c r="I4594" s="212"/>
      <c r="J4594" s="207"/>
      <c r="K4594" s="207"/>
      <c r="L4594" s="213"/>
      <c r="M4594" s="214"/>
      <c r="N4594" s="215"/>
      <c r="O4594" s="215"/>
      <c r="P4594" s="215"/>
      <c r="Q4594" s="215"/>
      <c r="R4594" s="215"/>
      <c r="S4594" s="215"/>
      <c r="T4594" s="216"/>
      <c r="AT4594" s="217" t="s">
        <v>247</v>
      </c>
      <c r="AU4594" s="217" t="s">
        <v>261</v>
      </c>
      <c r="AV4594" s="12" t="s">
        <v>22</v>
      </c>
      <c r="AW4594" s="12" t="s">
        <v>37</v>
      </c>
      <c r="AX4594" s="12" t="s">
        <v>73</v>
      </c>
      <c r="AY4594" s="217" t="s">
        <v>238</v>
      </c>
    </row>
    <row r="4595" spans="2:65" s="12" customFormat="1" ht="13.5">
      <c r="B4595" s="206"/>
      <c r="C4595" s="207"/>
      <c r="D4595" s="208" t="s">
        <v>247</v>
      </c>
      <c r="E4595" s="209" t="s">
        <v>20</v>
      </c>
      <c r="F4595" s="210" t="s">
        <v>3553</v>
      </c>
      <c r="G4595" s="207"/>
      <c r="H4595" s="211" t="s">
        <v>20</v>
      </c>
      <c r="I4595" s="212"/>
      <c r="J4595" s="207"/>
      <c r="K4595" s="207"/>
      <c r="L4595" s="213"/>
      <c r="M4595" s="214"/>
      <c r="N4595" s="215"/>
      <c r="O4595" s="215"/>
      <c r="P4595" s="215"/>
      <c r="Q4595" s="215"/>
      <c r="R4595" s="215"/>
      <c r="S4595" s="215"/>
      <c r="T4595" s="216"/>
      <c r="AT4595" s="217" t="s">
        <v>247</v>
      </c>
      <c r="AU4595" s="217" t="s">
        <v>261</v>
      </c>
      <c r="AV4595" s="12" t="s">
        <v>22</v>
      </c>
      <c r="AW4595" s="12" t="s">
        <v>37</v>
      </c>
      <c r="AX4595" s="12" t="s">
        <v>73</v>
      </c>
      <c r="AY4595" s="217" t="s">
        <v>238</v>
      </c>
    </row>
    <row r="4596" spans="2:65" s="13" customFormat="1" ht="13.5">
      <c r="B4596" s="218"/>
      <c r="C4596" s="219"/>
      <c r="D4596" s="220" t="s">
        <v>247</v>
      </c>
      <c r="E4596" s="221" t="s">
        <v>20</v>
      </c>
      <c r="F4596" s="222" t="s">
        <v>22</v>
      </c>
      <c r="G4596" s="219"/>
      <c r="H4596" s="223">
        <v>1</v>
      </c>
      <c r="I4596" s="224"/>
      <c r="J4596" s="219"/>
      <c r="K4596" s="219"/>
      <c r="L4596" s="225"/>
      <c r="M4596" s="226"/>
      <c r="N4596" s="227"/>
      <c r="O4596" s="227"/>
      <c r="P4596" s="227"/>
      <c r="Q4596" s="227"/>
      <c r="R4596" s="227"/>
      <c r="S4596" s="227"/>
      <c r="T4596" s="228"/>
      <c r="AT4596" s="229" t="s">
        <v>247</v>
      </c>
      <c r="AU4596" s="229" t="s">
        <v>261</v>
      </c>
      <c r="AV4596" s="13" t="s">
        <v>81</v>
      </c>
      <c r="AW4596" s="13" t="s">
        <v>37</v>
      </c>
      <c r="AX4596" s="13" t="s">
        <v>22</v>
      </c>
      <c r="AY4596" s="229" t="s">
        <v>238</v>
      </c>
    </row>
    <row r="4597" spans="2:65" s="1" customFormat="1" ht="31.5" customHeight="1">
      <c r="B4597" s="35"/>
      <c r="C4597" s="194" t="s">
        <v>4221</v>
      </c>
      <c r="D4597" s="194" t="s">
        <v>240</v>
      </c>
      <c r="E4597" s="195" t="s">
        <v>4222</v>
      </c>
      <c r="F4597" s="196" t="s">
        <v>4223</v>
      </c>
      <c r="G4597" s="197" t="s">
        <v>651</v>
      </c>
      <c r="H4597" s="198">
        <v>1</v>
      </c>
      <c r="I4597" s="199"/>
      <c r="J4597" s="200">
        <f>ROUND(I4597*H4597,2)</f>
        <v>0</v>
      </c>
      <c r="K4597" s="196" t="s">
        <v>20</v>
      </c>
      <c r="L4597" s="55"/>
      <c r="M4597" s="201" t="s">
        <v>20</v>
      </c>
      <c r="N4597" s="202" t="s">
        <v>44</v>
      </c>
      <c r="O4597" s="36"/>
      <c r="P4597" s="203">
        <f>O4597*H4597</f>
        <v>0</v>
      </c>
      <c r="Q4597" s="203">
        <v>0</v>
      </c>
      <c r="R4597" s="203">
        <f>Q4597*H4597</f>
        <v>0</v>
      </c>
      <c r="S4597" s="203">
        <v>0</v>
      </c>
      <c r="T4597" s="204">
        <f>S4597*H4597</f>
        <v>0</v>
      </c>
      <c r="AR4597" s="18" t="s">
        <v>372</v>
      </c>
      <c r="AT4597" s="18" t="s">
        <v>240</v>
      </c>
      <c r="AU4597" s="18" t="s">
        <v>261</v>
      </c>
      <c r="AY4597" s="18" t="s">
        <v>238</v>
      </c>
      <c r="BE4597" s="205">
        <f>IF(N4597="základní",J4597,0)</f>
        <v>0</v>
      </c>
      <c r="BF4597" s="205">
        <f>IF(N4597="snížená",J4597,0)</f>
        <v>0</v>
      </c>
      <c r="BG4597" s="205">
        <f>IF(N4597="zákl. přenesená",J4597,0)</f>
        <v>0</v>
      </c>
      <c r="BH4597" s="205">
        <f>IF(N4597="sníž. přenesená",J4597,0)</f>
        <v>0</v>
      </c>
      <c r="BI4597" s="205">
        <f>IF(N4597="nulová",J4597,0)</f>
        <v>0</v>
      </c>
      <c r="BJ4597" s="18" t="s">
        <v>22</v>
      </c>
      <c r="BK4597" s="205">
        <f>ROUND(I4597*H4597,2)</f>
        <v>0</v>
      </c>
      <c r="BL4597" s="18" t="s">
        <v>372</v>
      </c>
      <c r="BM4597" s="18" t="s">
        <v>4224</v>
      </c>
    </row>
    <row r="4598" spans="2:65" s="12" customFormat="1" ht="27">
      <c r="B4598" s="206"/>
      <c r="C4598" s="207"/>
      <c r="D4598" s="208" t="s">
        <v>247</v>
      </c>
      <c r="E4598" s="209" t="s">
        <v>20</v>
      </c>
      <c r="F4598" s="210" t="s">
        <v>4085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2" customFormat="1" ht="13.5">
      <c r="B4599" s="206"/>
      <c r="C4599" s="207"/>
      <c r="D4599" s="208" t="s">
        <v>247</v>
      </c>
      <c r="E4599" s="209" t="s">
        <v>20</v>
      </c>
      <c r="F4599" s="210" t="s">
        <v>249</v>
      </c>
      <c r="G4599" s="207"/>
      <c r="H4599" s="211" t="s">
        <v>20</v>
      </c>
      <c r="I4599" s="212"/>
      <c r="J4599" s="207"/>
      <c r="K4599" s="207"/>
      <c r="L4599" s="213"/>
      <c r="M4599" s="214"/>
      <c r="N4599" s="215"/>
      <c r="O4599" s="215"/>
      <c r="P4599" s="215"/>
      <c r="Q4599" s="215"/>
      <c r="R4599" s="215"/>
      <c r="S4599" s="215"/>
      <c r="T4599" s="216"/>
      <c r="AT4599" s="217" t="s">
        <v>247</v>
      </c>
      <c r="AU4599" s="217" t="s">
        <v>261</v>
      </c>
      <c r="AV4599" s="12" t="s">
        <v>22</v>
      </c>
      <c r="AW4599" s="12" t="s">
        <v>37</v>
      </c>
      <c r="AX4599" s="12" t="s">
        <v>73</v>
      </c>
      <c r="AY4599" s="217" t="s">
        <v>238</v>
      </c>
    </row>
    <row r="4600" spans="2:65" s="12" customFormat="1" ht="13.5">
      <c r="B4600" s="206"/>
      <c r="C4600" s="207"/>
      <c r="D4600" s="208" t="s">
        <v>247</v>
      </c>
      <c r="E4600" s="209" t="s">
        <v>20</v>
      </c>
      <c r="F4600" s="210" t="s">
        <v>3553</v>
      </c>
      <c r="G4600" s="207"/>
      <c r="H4600" s="211" t="s">
        <v>20</v>
      </c>
      <c r="I4600" s="212"/>
      <c r="J4600" s="207"/>
      <c r="K4600" s="207"/>
      <c r="L4600" s="213"/>
      <c r="M4600" s="214"/>
      <c r="N4600" s="215"/>
      <c r="O4600" s="215"/>
      <c r="P4600" s="215"/>
      <c r="Q4600" s="215"/>
      <c r="R4600" s="215"/>
      <c r="S4600" s="215"/>
      <c r="T4600" s="216"/>
      <c r="AT4600" s="217" t="s">
        <v>247</v>
      </c>
      <c r="AU4600" s="217" t="s">
        <v>261</v>
      </c>
      <c r="AV4600" s="12" t="s">
        <v>22</v>
      </c>
      <c r="AW4600" s="12" t="s">
        <v>37</v>
      </c>
      <c r="AX4600" s="12" t="s">
        <v>73</v>
      </c>
      <c r="AY4600" s="217" t="s">
        <v>238</v>
      </c>
    </row>
    <row r="4601" spans="2:65" s="13" customFormat="1" ht="13.5">
      <c r="B4601" s="218"/>
      <c r="C4601" s="219"/>
      <c r="D4601" s="220" t="s">
        <v>247</v>
      </c>
      <c r="E4601" s="221" t="s">
        <v>20</v>
      </c>
      <c r="F4601" s="222" t="s">
        <v>22</v>
      </c>
      <c r="G4601" s="219"/>
      <c r="H4601" s="223">
        <v>1</v>
      </c>
      <c r="I4601" s="224"/>
      <c r="J4601" s="219"/>
      <c r="K4601" s="219"/>
      <c r="L4601" s="225"/>
      <c r="M4601" s="226"/>
      <c r="N4601" s="227"/>
      <c r="O4601" s="227"/>
      <c r="P4601" s="227"/>
      <c r="Q4601" s="227"/>
      <c r="R4601" s="227"/>
      <c r="S4601" s="227"/>
      <c r="T4601" s="228"/>
      <c r="AT4601" s="229" t="s">
        <v>247</v>
      </c>
      <c r="AU4601" s="229" t="s">
        <v>261</v>
      </c>
      <c r="AV4601" s="13" t="s">
        <v>81</v>
      </c>
      <c r="AW4601" s="13" t="s">
        <v>37</v>
      </c>
      <c r="AX4601" s="13" t="s">
        <v>22</v>
      </c>
      <c r="AY4601" s="229" t="s">
        <v>238</v>
      </c>
    </row>
    <row r="4602" spans="2:65" s="1" customFormat="1" ht="31.5" customHeight="1">
      <c r="B4602" s="35"/>
      <c r="C4602" s="194" t="s">
        <v>4225</v>
      </c>
      <c r="D4602" s="194" t="s">
        <v>240</v>
      </c>
      <c r="E4602" s="195" t="s">
        <v>4226</v>
      </c>
      <c r="F4602" s="196" t="s">
        <v>4227</v>
      </c>
      <c r="G4602" s="197" t="s">
        <v>651</v>
      </c>
      <c r="H4602" s="198">
        <v>1</v>
      </c>
      <c r="I4602" s="199"/>
      <c r="J4602" s="200">
        <f>ROUND(I4602*H4602,2)</f>
        <v>0</v>
      </c>
      <c r="K4602" s="196" t="s">
        <v>20</v>
      </c>
      <c r="L4602" s="55"/>
      <c r="M4602" s="201" t="s">
        <v>20</v>
      </c>
      <c r="N4602" s="202" t="s">
        <v>44</v>
      </c>
      <c r="O4602" s="36"/>
      <c r="P4602" s="203">
        <f>O4602*H4602</f>
        <v>0</v>
      </c>
      <c r="Q4602" s="203">
        <v>0</v>
      </c>
      <c r="R4602" s="203">
        <f>Q4602*H4602</f>
        <v>0</v>
      </c>
      <c r="S4602" s="203">
        <v>0</v>
      </c>
      <c r="T4602" s="204">
        <f>S4602*H4602</f>
        <v>0</v>
      </c>
      <c r="AR4602" s="18" t="s">
        <v>372</v>
      </c>
      <c r="AT4602" s="18" t="s">
        <v>240</v>
      </c>
      <c r="AU4602" s="18" t="s">
        <v>261</v>
      </c>
      <c r="AY4602" s="18" t="s">
        <v>238</v>
      </c>
      <c r="BE4602" s="205">
        <f>IF(N4602="základní",J4602,0)</f>
        <v>0</v>
      </c>
      <c r="BF4602" s="205">
        <f>IF(N4602="snížená",J4602,0)</f>
        <v>0</v>
      </c>
      <c r="BG4602" s="205">
        <f>IF(N4602="zákl. přenesená",J4602,0)</f>
        <v>0</v>
      </c>
      <c r="BH4602" s="205">
        <f>IF(N4602="sníž. přenesená",J4602,0)</f>
        <v>0</v>
      </c>
      <c r="BI4602" s="205">
        <f>IF(N4602="nulová",J4602,0)</f>
        <v>0</v>
      </c>
      <c r="BJ4602" s="18" t="s">
        <v>22</v>
      </c>
      <c r="BK4602" s="205">
        <f>ROUND(I4602*H4602,2)</f>
        <v>0</v>
      </c>
      <c r="BL4602" s="18" t="s">
        <v>372</v>
      </c>
      <c r="BM4602" s="18" t="s">
        <v>4228</v>
      </c>
    </row>
    <row r="4603" spans="2:65" s="12" customFormat="1" ht="27">
      <c r="B4603" s="206"/>
      <c r="C4603" s="207"/>
      <c r="D4603" s="208" t="s">
        <v>247</v>
      </c>
      <c r="E4603" s="209" t="s">
        <v>20</v>
      </c>
      <c r="F4603" s="210" t="s">
        <v>4085</v>
      </c>
      <c r="G4603" s="207"/>
      <c r="H4603" s="211" t="s">
        <v>20</v>
      </c>
      <c r="I4603" s="212"/>
      <c r="J4603" s="207"/>
      <c r="K4603" s="207"/>
      <c r="L4603" s="213"/>
      <c r="M4603" s="214"/>
      <c r="N4603" s="215"/>
      <c r="O4603" s="215"/>
      <c r="P4603" s="215"/>
      <c r="Q4603" s="215"/>
      <c r="R4603" s="215"/>
      <c r="S4603" s="215"/>
      <c r="T4603" s="216"/>
      <c r="AT4603" s="217" t="s">
        <v>247</v>
      </c>
      <c r="AU4603" s="217" t="s">
        <v>261</v>
      </c>
      <c r="AV4603" s="12" t="s">
        <v>22</v>
      </c>
      <c r="AW4603" s="12" t="s">
        <v>37</v>
      </c>
      <c r="AX4603" s="12" t="s">
        <v>73</v>
      </c>
      <c r="AY4603" s="217" t="s">
        <v>238</v>
      </c>
    </row>
    <row r="4604" spans="2:65" s="12" customFormat="1" ht="13.5">
      <c r="B4604" s="206"/>
      <c r="C4604" s="207"/>
      <c r="D4604" s="208" t="s">
        <v>247</v>
      </c>
      <c r="E4604" s="209" t="s">
        <v>20</v>
      </c>
      <c r="F4604" s="210" t="s">
        <v>249</v>
      </c>
      <c r="G4604" s="207"/>
      <c r="H4604" s="211" t="s">
        <v>20</v>
      </c>
      <c r="I4604" s="212"/>
      <c r="J4604" s="207"/>
      <c r="K4604" s="207"/>
      <c r="L4604" s="213"/>
      <c r="M4604" s="214"/>
      <c r="N4604" s="215"/>
      <c r="O4604" s="215"/>
      <c r="P4604" s="215"/>
      <c r="Q4604" s="215"/>
      <c r="R4604" s="215"/>
      <c r="S4604" s="215"/>
      <c r="T4604" s="216"/>
      <c r="AT4604" s="217" t="s">
        <v>247</v>
      </c>
      <c r="AU4604" s="217" t="s">
        <v>261</v>
      </c>
      <c r="AV4604" s="12" t="s">
        <v>22</v>
      </c>
      <c r="AW4604" s="12" t="s">
        <v>37</v>
      </c>
      <c r="AX4604" s="12" t="s">
        <v>73</v>
      </c>
      <c r="AY4604" s="217" t="s">
        <v>238</v>
      </c>
    </row>
    <row r="4605" spans="2:65" s="12" customFormat="1" ht="13.5">
      <c r="B4605" s="206"/>
      <c r="C4605" s="207"/>
      <c r="D4605" s="208" t="s">
        <v>247</v>
      </c>
      <c r="E4605" s="209" t="s">
        <v>20</v>
      </c>
      <c r="F4605" s="210" t="s">
        <v>3553</v>
      </c>
      <c r="G4605" s="207"/>
      <c r="H4605" s="211" t="s">
        <v>20</v>
      </c>
      <c r="I4605" s="212"/>
      <c r="J4605" s="207"/>
      <c r="K4605" s="207"/>
      <c r="L4605" s="213"/>
      <c r="M4605" s="214"/>
      <c r="N4605" s="215"/>
      <c r="O4605" s="215"/>
      <c r="P4605" s="215"/>
      <c r="Q4605" s="215"/>
      <c r="R4605" s="215"/>
      <c r="S4605" s="215"/>
      <c r="T4605" s="216"/>
      <c r="AT4605" s="217" t="s">
        <v>247</v>
      </c>
      <c r="AU4605" s="217" t="s">
        <v>261</v>
      </c>
      <c r="AV4605" s="12" t="s">
        <v>22</v>
      </c>
      <c r="AW4605" s="12" t="s">
        <v>37</v>
      </c>
      <c r="AX4605" s="12" t="s">
        <v>73</v>
      </c>
      <c r="AY4605" s="217" t="s">
        <v>238</v>
      </c>
    </row>
    <row r="4606" spans="2:65" s="13" customFormat="1" ht="13.5">
      <c r="B4606" s="218"/>
      <c r="C4606" s="219"/>
      <c r="D4606" s="220" t="s">
        <v>247</v>
      </c>
      <c r="E4606" s="221" t="s">
        <v>20</v>
      </c>
      <c r="F4606" s="222" t="s">
        <v>22</v>
      </c>
      <c r="G4606" s="219"/>
      <c r="H4606" s="223">
        <v>1</v>
      </c>
      <c r="I4606" s="224"/>
      <c r="J4606" s="219"/>
      <c r="K4606" s="219"/>
      <c r="L4606" s="225"/>
      <c r="M4606" s="226"/>
      <c r="N4606" s="227"/>
      <c r="O4606" s="227"/>
      <c r="P4606" s="227"/>
      <c r="Q4606" s="227"/>
      <c r="R4606" s="227"/>
      <c r="S4606" s="227"/>
      <c r="T4606" s="228"/>
      <c r="AT4606" s="229" t="s">
        <v>247</v>
      </c>
      <c r="AU4606" s="229" t="s">
        <v>261</v>
      </c>
      <c r="AV4606" s="13" t="s">
        <v>81</v>
      </c>
      <c r="AW4606" s="13" t="s">
        <v>37</v>
      </c>
      <c r="AX4606" s="13" t="s">
        <v>22</v>
      </c>
      <c r="AY4606" s="229" t="s">
        <v>238</v>
      </c>
    </row>
    <row r="4607" spans="2:65" s="1" customFormat="1" ht="22.5" customHeight="1">
      <c r="B4607" s="35"/>
      <c r="C4607" s="194" t="s">
        <v>4229</v>
      </c>
      <c r="D4607" s="194" t="s">
        <v>240</v>
      </c>
      <c r="E4607" s="195" t="s">
        <v>4230</v>
      </c>
      <c r="F4607" s="196" t="s">
        <v>4231</v>
      </c>
      <c r="G4607" s="197" t="s">
        <v>651</v>
      </c>
      <c r="H4607" s="198">
        <v>60</v>
      </c>
      <c r="I4607" s="199"/>
      <c r="J4607" s="200">
        <f>ROUND(I4607*H4607,2)</f>
        <v>0</v>
      </c>
      <c r="K4607" s="196" t="s">
        <v>20</v>
      </c>
      <c r="L4607" s="55"/>
      <c r="M4607" s="201" t="s">
        <v>20</v>
      </c>
      <c r="N4607" s="202" t="s">
        <v>44</v>
      </c>
      <c r="O4607" s="36"/>
      <c r="P4607" s="203">
        <f>O4607*H4607</f>
        <v>0</v>
      </c>
      <c r="Q4607" s="203">
        <v>0</v>
      </c>
      <c r="R4607" s="203">
        <f>Q4607*H4607</f>
        <v>0</v>
      </c>
      <c r="S4607" s="203">
        <v>0</v>
      </c>
      <c r="T4607" s="204">
        <f>S4607*H4607</f>
        <v>0</v>
      </c>
      <c r="AR4607" s="18" t="s">
        <v>372</v>
      </c>
      <c r="AT4607" s="18" t="s">
        <v>240</v>
      </c>
      <c r="AU4607" s="18" t="s">
        <v>261</v>
      </c>
      <c r="AY4607" s="18" t="s">
        <v>238</v>
      </c>
      <c r="BE4607" s="205">
        <f>IF(N4607="základní",J4607,0)</f>
        <v>0</v>
      </c>
      <c r="BF4607" s="205">
        <f>IF(N4607="snížená",J4607,0)</f>
        <v>0</v>
      </c>
      <c r="BG4607" s="205">
        <f>IF(N4607="zákl. přenesená",J4607,0)</f>
        <v>0</v>
      </c>
      <c r="BH4607" s="205">
        <f>IF(N4607="sníž. přenesená",J4607,0)</f>
        <v>0</v>
      </c>
      <c r="BI4607" s="205">
        <f>IF(N4607="nulová",J4607,0)</f>
        <v>0</v>
      </c>
      <c r="BJ4607" s="18" t="s">
        <v>22</v>
      </c>
      <c r="BK4607" s="205">
        <f>ROUND(I4607*H4607,2)</f>
        <v>0</v>
      </c>
      <c r="BL4607" s="18" t="s">
        <v>372</v>
      </c>
      <c r="BM4607" s="18" t="s">
        <v>4232</v>
      </c>
    </row>
    <row r="4608" spans="2:65" s="12" customFormat="1" ht="27">
      <c r="B4608" s="206"/>
      <c r="C4608" s="207"/>
      <c r="D4608" s="208" t="s">
        <v>247</v>
      </c>
      <c r="E4608" s="209" t="s">
        <v>20</v>
      </c>
      <c r="F4608" s="210" t="s">
        <v>4085</v>
      </c>
      <c r="G4608" s="207"/>
      <c r="H4608" s="211" t="s">
        <v>20</v>
      </c>
      <c r="I4608" s="212"/>
      <c r="J4608" s="207"/>
      <c r="K4608" s="207"/>
      <c r="L4608" s="213"/>
      <c r="M4608" s="214"/>
      <c r="N4608" s="215"/>
      <c r="O4608" s="215"/>
      <c r="P4608" s="215"/>
      <c r="Q4608" s="215"/>
      <c r="R4608" s="215"/>
      <c r="S4608" s="215"/>
      <c r="T4608" s="216"/>
      <c r="AT4608" s="217" t="s">
        <v>247</v>
      </c>
      <c r="AU4608" s="217" t="s">
        <v>261</v>
      </c>
      <c r="AV4608" s="12" t="s">
        <v>22</v>
      </c>
      <c r="AW4608" s="12" t="s">
        <v>37</v>
      </c>
      <c r="AX4608" s="12" t="s">
        <v>73</v>
      </c>
      <c r="AY4608" s="217" t="s">
        <v>238</v>
      </c>
    </row>
    <row r="4609" spans="2:65" s="12" customFormat="1" ht="13.5">
      <c r="B4609" s="206"/>
      <c r="C4609" s="207"/>
      <c r="D4609" s="208" t="s">
        <v>247</v>
      </c>
      <c r="E4609" s="209" t="s">
        <v>20</v>
      </c>
      <c r="F4609" s="210" t="s">
        <v>249</v>
      </c>
      <c r="G4609" s="207"/>
      <c r="H4609" s="211" t="s">
        <v>20</v>
      </c>
      <c r="I4609" s="212"/>
      <c r="J4609" s="207"/>
      <c r="K4609" s="207"/>
      <c r="L4609" s="213"/>
      <c r="M4609" s="214"/>
      <c r="N4609" s="215"/>
      <c r="O4609" s="215"/>
      <c r="P4609" s="215"/>
      <c r="Q4609" s="215"/>
      <c r="R4609" s="215"/>
      <c r="S4609" s="215"/>
      <c r="T4609" s="216"/>
      <c r="AT4609" s="217" t="s">
        <v>247</v>
      </c>
      <c r="AU4609" s="217" t="s">
        <v>261</v>
      </c>
      <c r="AV4609" s="12" t="s">
        <v>22</v>
      </c>
      <c r="AW4609" s="12" t="s">
        <v>37</v>
      </c>
      <c r="AX4609" s="12" t="s">
        <v>73</v>
      </c>
      <c r="AY4609" s="217" t="s">
        <v>238</v>
      </c>
    </row>
    <row r="4610" spans="2:65" s="12" customFormat="1" ht="13.5">
      <c r="B4610" s="206"/>
      <c r="C4610" s="207"/>
      <c r="D4610" s="208" t="s">
        <v>247</v>
      </c>
      <c r="E4610" s="209" t="s">
        <v>20</v>
      </c>
      <c r="F4610" s="210" t="s">
        <v>3553</v>
      </c>
      <c r="G4610" s="207"/>
      <c r="H4610" s="211" t="s">
        <v>20</v>
      </c>
      <c r="I4610" s="212"/>
      <c r="J4610" s="207"/>
      <c r="K4610" s="207"/>
      <c r="L4610" s="213"/>
      <c r="M4610" s="214"/>
      <c r="N4610" s="215"/>
      <c r="O4610" s="215"/>
      <c r="P4610" s="215"/>
      <c r="Q4610" s="215"/>
      <c r="R4610" s="215"/>
      <c r="S4610" s="215"/>
      <c r="T4610" s="216"/>
      <c r="AT4610" s="217" t="s">
        <v>247</v>
      </c>
      <c r="AU4610" s="217" t="s">
        <v>261</v>
      </c>
      <c r="AV4610" s="12" t="s">
        <v>22</v>
      </c>
      <c r="AW4610" s="12" t="s">
        <v>37</v>
      </c>
      <c r="AX4610" s="12" t="s">
        <v>73</v>
      </c>
      <c r="AY4610" s="217" t="s">
        <v>238</v>
      </c>
    </row>
    <row r="4611" spans="2:65" s="13" customFormat="1" ht="13.5">
      <c r="B4611" s="218"/>
      <c r="C4611" s="219"/>
      <c r="D4611" s="220" t="s">
        <v>247</v>
      </c>
      <c r="E4611" s="221" t="s">
        <v>20</v>
      </c>
      <c r="F4611" s="222" t="s">
        <v>728</v>
      </c>
      <c r="G4611" s="219"/>
      <c r="H4611" s="223">
        <v>60</v>
      </c>
      <c r="I4611" s="224"/>
      <c r="J4611" s="219"/>
      <c r="K4611" s="219"/>
      <c r="L4611" s="225"/>
      <c r="M4611" s="226"/>
      <c r="N4611" s="227"/>
      <c r="O4611" s="227"/>
      <c r="P4611" s="227"/>
      <c r="Q4611" s="227"/>
      <c r="R4611" s="227"/>
      <c r="S4611" s="227"/>
      <c r="T4611" s="228"/>
      <c r="AT4611" s="229" t="s">
        <v>247</v>
      </c>
      <c r="AU4611" s="229" t="s">
        <v>261</v>
      </c>
      <c r="AV4611" s="13" t="s">
        <v>81</v>
      </c>
      <c r="AW4611" s="13" t="s">
        <v>37</v>
      </c>
      <c r="AX4611" s="13" t="s">
        <v>22</v>
      </c>
      <c r="AY4611" s="229" t="s">
        <v>238</v>
      </c>
    </row>
    <row r="4612" spans="2:65" s="1" customFormat="1" ht="22.5" customHeight="1">
      <c r="B4612" s="35"/>
      <c r="C4612" s="194" t="s">
        <v>4233</v>
      </c>
      <c r="D4612" s="194" t="s">
        <v>240</v>
      </c>
      <c r="E4612" s="195" t="s">
        <v>4234</v>
      </c>
      <c r="F4612" s="196" t="s">
        <v>4235</v>
      </c>
      <c r="G4612" s="197" t="s">
        <v>651</v>
      </c>
      <c r="H4612" s="198">
        <v>30</v>
      </c>
      <c r="I4612" s="199"/>
      <c r="J4612" s="200">
        <f>ROUND(I4612*H4612,2)</f>
        <v>0</v>
      </c>
      <c r="K4612" s="196" t="s">
        <v>20</v>
      </c>
      <c r="L4612" s="55"/>
      <c r="M4612" s="201" t="s">
        <v>20</v>
      </c>
      <c r="N4612" s="202" t="s">
        <v>44</v>
      </c>
      <c r="O4612" s="36"/>
      <c r="P4612" s="203">
        <f>O4612*H4612</f>
        <v>0</v>
      </c>
      <c r="Q4612" s="203">
        <v>0</v>
      </c>
      <c r="R4612" s="203">
        <f>Q4612*H4612</f>
        <v>0</v>
      </c>
      <c r="S4612" s="203">
        <v>0</v>
      </c>
      <c r="T4612" s="204">
        <f>S4612*H4612</f>
        <v>0</v>
      </c>
      <c r="AR4612" s="18" t="s">
        <v>372</v>
      </c>
      <c r="AT4612" s="18" t="s">
        <v>240</v>
      </c>
      <c r="AU4612" s="18" t="s">
        <v>261</v>
      </c>
      <c r="AY4612" s="18" t="s">
        <v>238</v>
      </c>
      <c r="BE4612" s="205">
        <f>IF(N4612="základní",J4612,0)</f>
        <v>0</v>
      </c>
      <c r="BF4612" s="205">
        <f>IF(N4612="snížená",J4612,0)</f>
        <v>0</v>
      </c>
      <c r="BG4612" s="205">
        <f>IF(N4612="zákl. přenesená",J4612,0)</f>
        <v>0</v>
      </c>
      <c r="BH4612" s="205">
        <f>IF(N4612="sníž. přenesená",J4612,0)</f>
        <v>0</v>
      </c>
      <c r="BI4612" s="205">
        <f>IF(N4612="nulová",J4612,0)</f>
        <v>0</v>
      </c>
      <c r="BJ4612" s="18" t="s">
        <v>22</v>
      </c>
      <c r="BK4612" s="205">
        <f>ROUND(I4612*H4612,2)</f>
        <v>0</v>
      </c>
      <c r="BL4612" s="18" t="s">
        <v>372</v>
      </c>
      <c r="BM4612" s="18" t="s">
        <v>4236</v>
      </c>
    </row>
    <row r="4613" spans="2:65" s="12" customFormat="1" ht="27">
      <c r="B4613" s="206"/>
      <c r="C4613" s="207"/>
      <c r="D4613" s="208" t="s">
        <v>247</v>
      </c>
      <c r="E4613" s="209" t="s">
        <v>20</v>
      </c>
      <c r="F4613" s="210" t="s">
        <v>4085</v>
      </c>
      <c r="G4613" s="207"/>
      <c r="H4613" s="211" t="s">
        <v>20</v>
      </c>
      <c r="I4613" s="212"/>
      <c r="J4613" s="207"/>
      <c r="K4613" s="207"/>
      <c r="L4613" s="213"/>
      <c r="M4613" s="214"/>
      <c r="N4613" s="215"/>
      <c r="O4613" s="215"/>
      <c r="P4613" s="215"/>
      <c r="Q4613" s="215"/>
      <c r="R4613" s="215"/>
      <c r="S4613" s="215"/>
      <c r="T4613" s="216"/>
      <c r="AT4613" s="217" t="s">
        <v>247</v>
      </c>
      <c r="AU4613" s="217" t="s">
        <v>261</v>
      </c>
      <c r="AV4613" s="12" t="s">
        <v>22</v>
      </c>
      <c r="AW4613" s="12" t="s">
        <v>37</v>
      </c>
      <c r="AX4613" s="12" t="s">
        <v>73</v>
      </c>
      <c r="AY4613" s="217" t="s">
        <v>238</v>
      </c>
    </row>
    <row r="4614" spans="2:65" s="12" customFormat="1" ht="13.5">
      <c r="B4614" s="206"/>
      <c r="C4614" s="207"/>
      <c r="D4614" s="208" t="s">
        <v>247</v>
      </c>
      <c r="E4614" s="209" t="s">
        <v>20</v>
      </c>
      <c r="F4614" s="210" t="s">
        <v>249</v>
      </c>
      <c r="G4614" s="207"/>
      <c r="H4614" s="211" t="s">
        <v>20</v>
      </c>
      <c r="I4614" s="212"/>
      <c r="J4614" s="207"/>
      <c r="K4614" s="207"/>
      <c r="L4614" s="213"/>
      <c r="M4614" s="214"/>
      <c r="N4614" s="215"/>
      <c r="O4614" s="215"/>
      <c r="P4614" s="215"/>
      <c r="Q4614" s="215"/>
      <c r="R4614" s="215"/>
      <c r="S4614" s="215"/>
      <c r="T4614" s="216"/>
      <c r="AT4614" s="217" t="s">
        <v>247</v>
      </c>
      <c r="AU4614" s="217" t="s">
        <v>261</v>
      </c>
      <c r="AV4614" s="12" t="s">
        <v>22</v>
      </c>
      <c r="AW4614" s="12" t="s">
        <v>37</v>
      </c>
      <c r="AX4614" s="12" t="s">
        <v>73</v>
      </c>
      <c r="AY4614" s="217" t="s">
        <v>238</v>
      </c>
    </row>
    <row r="4615" spans="2:65" s="12" customFormat="1" ht="13.5">
      <c r="B4615" s="206"/>
      <c r="C4615" s="207"/>
      <c r="D4615" s="208" t="s">
        <v>247</v>
      </c>
      <c r="E4615" s="209" t="s">
        <v>20</v>
      </c>
      <c r="F4615" s="210" t="s">
        <v>3553</v>
      </c>
      <c r="G4615" s="207"/>
      <c r="H4615" s="211" t="s">
        <v>20</v>
      </c>
      <c r="I4615" s="212"/>
      <c r="J4615" s="207"/>
      <c r="K4615" s="207"/>
      <c r="L4615" s="213"/>
      <c r="M4615" s="214"/>
      <c r="N4615" s="215"/>
      <c r="O4615" s="215"/>
      <c r="P4615" s="215"/>
      <c r="Q4615" s="215"/>
      <c r="R4615" s="215"/>
      <c r="S4615" s="215"/>
      <c r="T4615" s="216"/>
      <c r="AT4615" s="217" t="s">
        <v>247</v>
      </c>
      <c r="AU4615" s="217" t="s">
        <v>261</v>
      </c>
      <c r="AV4615" s="12" t="s">
        <v>22</v>
      </c>
      <c r="AW4615" s="12" t="s">
        <v>37</v>
      </c>
      <c r="AX4615" s="12" t="s">
        <v>73</v>
      </c>
      <c r="AY4615" s="217" t="s">
        <v>238</v>
      </c>
    </row>
    <row r="4616" spans="2:65" s="13" customFormat="1" ht="13.5">
      <c r="B4616" s="218"/>
      <c r="C4616" s="219"/>
      <c r="D4616" s="220" t="s">
        <v>247</v>
      </c>
      <c r="E4616" s="221" t="s">
        <v>20</v>
      </c>
      <c r="F4616" s="222" t="s">
        <v>487</v>
      </c>
      <c r="G4616" s="219"/>
      <c r="H4616" s="223">
        <v>30</v>
      </c>
      <c r="I4616" s="224"/>
      <c r="J4616" s="219"/>
      <c r="K4616" s="219"/>
      <c r="L4616" s="225"/>
      <c r="M4616" s="226"/>
      <c r="N4616" s="227"/>
      <c r="O4616" s="227"/>
      <c r="P4616" s="227"/>
      <c r="Q4616" s="227"/>
      <c r="R4616" s="227"/>
      <c r="S4616" s="227"/>
      <c r="T4616" s="228"/>
      <c r="AT4616" s="229" t="s">
        <v>247</v>
      </c>
      <c r="AU4616" s="229" t="s">
        <v>261</v>
      </c>
      <c r="AV4616" s="13" t="s">
        <v>81</v>
      </c>
      <c r="AW4616" s="13" t="s">
        <v>37</v>
      </c>
      <c r="AX4616" s="13" t="s">
        <v>22</v>
      </c>
      <c r="AY4616" s="229" t="s">
        <v>238</v>
      </c>
    </row>
    <row r="4617" spans="2:65" s="1" customFormat="1" ht="22.5" customHeight="1">
      <c r="B4617" s="35"/>
      <c r="C4617" s="194" t="s">
        <v>4237</v>
      </c>
      <c r="D4617" s="194" t="s">
        <v>240</v>
      </c>
      <c r="E4617" s="195" t="s">
        <v>4238</v>
      </c>
      <c r="F4617" s="196" t="s">
        <v>4239</v>
      </c>
      <c r="G4617" s="197" t="s">
        <v>651</v>
      </c>
      <c r="H4617" s="198">
        <v>2</v>
      </c>
      <c r="I4617" s="199"/>
      <c r="J4617" s="200">
        <f>ROUND(I4617*H4617,2)</f>
        <v>0</v>
      </c>
      <c r="K4617" s="196" t="s">
        <v>20</v>
      </c>
      <c r="L4617" s="55"/>
      <c r="M4617" s="201" t="s">
        <v>20</v>
      </c>
      <c r="N4617" s="202" t="s">
        <v>44</v>
      </c>
      <c r="O4617" s="36"/>
      <c r="P4617" s="203">
        <f>O4617*H4617</f>
        <v>0</v>
      </c>
      <c r="Q4617" s="203">
        <v>0</v>
      </c>
      <c r="R4617" s="203">
        <f>Q4617*H4617</f>
        <v>0</v>
      </c>
      <c r="S4617" s="203">
        <v>0</v>
      </c>
      <c r="T4617" s="204">
        <f>S4617*H4617</f>
        <v>0</v>
      </c>
      <c r="AR4617" s="18" t="s">
        <v>372</v>
      </c>
      <c r="AT4617" s="18" t="s">
        <v>240</v>
      </c>
      <c r="AU4617" s="18" t="s">
        <v>261</v>
      </c>
      <c r="AY4617" s="18" t="s">
        <v>238</v>
      </c>
      <c r="BE4617" s="205">
        <f>IF(N4617="základní",J4617,0)</f>
        <v>0</v>
      </c>
      <c r="BF4617" s="205">
        <f>IF(N4617="snížená",J4617,0)</f>
        <v>0</v>
      </c>
      <c r="BG4617" s="205">
        <f>IF(N4617="zákl. přenesená",J4617,0)</f>
        <v>0</v>
      </c>
      <c r="BH4617" s="205">
        <f>IF(N4617="sníž. přenesená",J4617,0)</f>
        <v>0</v>
      </c>
      <c r="BI4617" s="205">
        <f>IF(N4617="nulová",J4617,0)</f>
        <v>0</v>
      </c>
      <c r="BJ4617" s="18" t="s">
        <v>22</v>
      </c>
      <c r="BK4617" s="205">
        <f>ROUND(I4617*H4617,2)</f>
        <v>0</v>
      </c>
      <c r="BL4617" s="18" t="s">
        <v>372</v>
      </c>
      <c r="BM4617" s="18" t="s">
        <v>4240</v>
      </c>
    </row>
    <row r="4618" spans="2:65" s="12" customFormat="1" ht="27">
      <c r="B4618" s="206"/>
      <c r="C4618" s="207"/>
      <c r="D4618" s="208" t="s">
        <v>247</v>
      </c>
      <c r="E4618" s="209" t="s">
        <v>20</v>
      </c>
      <c r="F4618" s="210" t="s">
        <v>4085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2" customFormat="1" ht="13.5">
      <c r="B4619" s="206"/>
      <c r="C4619" s="207"/>
      <c r="D4619" s="208" t="s">
        <v>247</v>
      </c>
      <c r="E4619" s="209" t="s">
        <v>20</v>
      </c>
      <c r="F4619" s="210" t="s">
        <v>249</v>
      </c>
      <c r="G4619" s="207"/>
      <c r="H4619" s="211" t="s">
        <v>20</v>
      </c>
      <c r="I4619" s="212"/>
      <c r="J4619" s="207"/>
      <c r="K4619" s="207"/>
      <c r="L4619" s="213"/>
      <c r="M4619" s="214"/>
      <c r="N4619" s="215"/>
      <c r="O4619" s="215"/>
      <c r="P4619" s="215"/>
      <c r="Q4619" s="215"/>
      <c r="R4619" s="215"/>
      <c r="S4619" s="215"/>
      <c r="T4619" s="216"/>
      <c r="AT4619" s="217" t="s">
        <v>247</v>
      </c>
      <c r="AU4619" s="217" t="s">
        <v>261</v>
      </c>
      <c r="AV4619" s="12" t="s">
        <v>22</v>
      </c>
      <c r="AW4619" s="12" t="s">
        <v>37</v>
      </c>
      <c r="AX4619" s="12" t="s">
        <v>73</v>
      </c>
      <c r="AY4619" s="217" t="s">
        <v>238</v>
      </c>
    </row>
    <row r="4620" spans="2:65" s="12" customFormat="1" ht="13.5">
      <c r="B4620" s="206"/>
      <c r="C4620" s="207"/>
      <c r="D4620" s="208" t="s">
        <v>247</v>
      </c>
      <c r="E4620" s="209" t="s">
        <v>20</v>
      </c>
      <c r="F4620" s="210" t="s">
        <v>3553</v>
      </c>
      <c r="G4620" s="207"/>
      <c r="H4620" s="211" t="s">
        <v>20</v>
      </c>
      <c r="I4620" s="212"/>
      <c r="J4620" s="207"/>
      <c r="K4620" s="207"/>
      <c r="L4620" s="213"/>
      <c r="M4620" s="214"/>
      <c r="N4620" s="215"/>
      <c r="O4620" s="215"/>
      <c r="P4620" s="215"/>
      <c r="Q4620" s="215"/>
      <c r="R4620" s="215"/>
      <c r="S4620" s="215"/>
      <c r="T4620" s="216"/>
      <c r="AT4620" s="217" t="s">
        <v>247</v>
      </c>
      <c r="AU4620" s="217" t="s">
        <v>261</v>
      </c>
      <c r="AV4620" s="12" t="s">
        <v>22</v>
      </c>
      <c r="AW4620" s="12" t="s">
        <v>37</v>
      </c>
      <c r="AX4620" s="12" t="s">
        <v>73</v>
      </c>
      <c r="AY4620" s="217" t="s">
        <v>238</v>
      </c>
    </row>
    <row r="4621" spans="2:65" s="13" customFormat="1" ht="13.5">
      <c r="B4621" s="218"/>
      <c r="C4621" s="219"/>
      <c r="D4621" s="220" t="s">
        <v>247</v>
      </c>
      <c r="E4621" s="221" t="s">
        <v>20</v>
      </c>
      <c r="F4621" s="222" t="s">
        <v>81</v>
      </c>
      <c r="G4621" s="219"/>
      <c r="H4621" s="223">
        <v>2</v>
      </c>
      <c r="I4621" s="224"/>
      <c r="J4621" s="219"/>
      <c r="K4621" s="219"/>
      <c r="L4621" s="225"/>
      <c r="M4621" s="226"/>
      <c r="N4621" s="227"/>
      <c r="O4621" s="227"/>
      <c r="P4621" s="227"/>
      <c r="Q4621" s="227"/>
      <c r="R4621" s="227"/>
      <c r="S4621" s="227"/>
      <c r="T4621" s="228"/>
      <c r="AT4621" s="229" t="s">
        <v>247</v>
      </c>
      <c r="AU4621" s="229" t="s">
        <v>261</v>
      </c>
      <c r="AV4621" s="13" t="s">
        <v>81</v>
      </c>
      <c r="AW4621" s="13" t="s">
        <v>37</v>
      </c>
      <c r="AX4621" s="13" t="s">
        <v>22</v>
      </c>
      <c r="AY4621" s="229" t="s">
        <v>238</v>
      </c>
    </row>
    <row r="4622" spans="2:65" s="1" customFormat="1" ht="22.5" customHeight="1">
      <c r="B4622" s="35"/>
      <c r="C4622" s="194" t="s">
        <v>4241</v>
      </c>
      <c r="D4622" s="194" t="s">
        <v>240</v>
      </c>
      <c r="E4622" s="195" t="s">
        <v>4242</v>
      </c>
      <c r="F4622" s="196" t="s">
        <v>4243</v>
      </c>
      <c r="G4622" s="197" t="s">
        <v>651</v>
      </c>
      <c r="H4622" s="198">
        <v>6</v>
      </c>
      <c r="I4622" s="199"/>
      <c r="J4622" s="200">
        <f>ROUND(I4622*H4622,2)</f>
        <v>0</v>
      </c>
      <c r="K4622" s="196" t="s">
        <v>20</v>
      </c>
      <c r="L4622" s="55"/>
      <c r="M4622" s="201" t="s">
        <v>20</v>
      </c>
      <c r="N4622" s="202" t="s">
        <v>44</v>
      </c>
      <c r="O4622" s="36"/>
      <c r="P4622" s="203">
        <f>O4622*H4622</f>
        <v>0</v>
      </c>
      <c r="Q4622" s="203">
        <v>0</v>
      </c>
      <c r="R4622" s="203">
        <f>Q4622*H4622</f>
        <v>0</v>
      </c>
      <c r="S4622" s="203">
        <v>0</v>
      </c>
      <c r="T4622" s="204">
        <f>S4622*H4622</f>
        <v>0</v>
      </c>
      <c r="AR4622" s="18" t="s">
        <v>372</v>
      </c>
      <c r="AT4622" s="18" t="s">
        <v>240</v>
      </c>
      <c r="AU4622" s="18" t="s">
        <v>261</v>
      </c>
      <c r="AY4622" s="18" t="s">
        <v>238</v>
      </c>
      <c r="BE4622" s="205">
        <f>IF(N4622="základní",J4622,0)</f>
        <v>0</v>
      </c>
      <c r="BF4622" s="205">
        <f>IF(N4622="snížená",J4622,0)</f>
        <v>0</v>
      </c>
      <c r="BG4622" s="205">
        <f>IF(N4622="zákl. přenesená",J4622,0)</f>
        <v>0</v>
      </c>
      <c r="BH4622" s="205">
        <f>IF(N4622="sníž. přenesená",J4622,0)</f>
        <v>0</v>
      </c>
      <c r="BI4622" s="205">
        <f>IF(N4622="nulová",J4622,0)</f>
        <v>0</v>
      </c>
      <c r="BJ4622" s="18" t="s">
        <v>22</v>
      </c>
      <c r="BK4622" s="205">
        <f>ROUND(I4622*H4622,2)</f>
        <v>0</v>
      </c>
      <c r="BL4622" s="18" t="s">
        <v>372</v>
      </c>
      <c r="BM4622" s="18" t="s">
        <v>4244</v>
      </c>
    </row>
    <row r="4623" spans="2:65" s="12" customFormat="1" ht="27">
      <c r="B4623" s="206"/>
      <c r="C4623" s="207"/>
      <c r="D4623" s="208" t="s">
        <v>247</v>
      </c>
      <c r="E4623" s="209" t="s">
        <v>20</v>
      </c>
      <c r="F4623" s="210" t="s">
        <v>4085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2" customFormat="1" ht="13.5">
      <c r="B4624" s="206"/>
      <c r="C4624" s="207"/>
      <c r="D4624" s="208" t="s">
        <v>247</v>
      </c>
      <c r="E4624" s="209" t="s">
        <v>20</v>
      </c>
      <c r="F4624" s="210" t="s">
        <v>249</v>
      </c>
      <c r="G4624" s="207"/>
      <c r="H4624" s="211" t="s">
        <v>20</v>
      </c>
      <c r="I4624" s="212"/>
      <c r="J4624" s="207"/>
      <c r="K4624" s="207"/>
      <c r="L4624" s="213"/>
      <c r="M4624" s="214"/>
      <c r="N4624" s="215"/>
      <c r="O4624" s="215"/>
      <c r="P4624" s="215"/>
      <c r="Q4624" s="215"/>
      <c r="R4624" s="215"/>
      <c r="S4624" s="215"/>
      <c r="T4624" s="216"/>
      <c r="AT4624" s="217" t="s">
        <v>247</v>
      </c>
      <c r="AU4624" s="217" t="s">
        <v>261</v>
      </c>
      <c r="AV4624" s="12" t="s">
        <v>22</v>
      </c>
      <c r="AW4624" s="12" t="s">
        <v>37</v>
      </c>
      <c r="AX4624" s="12" t="s">
        <v>73</v>
      </c>
      <c r="AY4624" s="217" t="s">
        <v>238</v>
      </c>
    </row>
    <row r="4625" spans="2:65" s="12" customFormat="1" ht="13.5">
      <c r="B4625" s="206"/>
      <c r="C4625" s="207"/>
      <c r="D4625" s="208" t="s">
        <v>247</v>
      </c>
      <c r="E4625" s="209" t="s">
        <v>20</v>
      </c>
      <c r="F4625" s="210" t="s">
        <v>3553</v>
      </c>
      <c r="G4625" s="207"/>
      <c r="H4625" s="211" t="s">
        <v>20</v>
      </c>
      <c r="I4625" s="212"/>
      <c r="J4625" s="207"/>
      <c r="K4625" s="207"/>
      <c r="L4625" s="213"/>
      <c r="M4625" s="214"/>
      <c r="N4625" s="215"/>
      <c r="O4625" s="215"/>
      <c r="P4625" s="215"/>
      <c r="Q4625" s="215"/>
      <c r="R4625" s="215"/>
      <c r="S4625" s="215"/>
      <c r="T4625" s="216"/>
      <c r="AT4625" s="217" t="s">
        <v>247</v>
      </c>
      <c r="AU4625" s="217" t="s">
        <v>261</v>
      </c>
      <c r="AV4625" s="12" t="s">
        <v>22</v>
      </c>
      <c r="AW4625" s="12" t="s">
        <v>37</v>
      </c>
      <c r="AX4625" s="12" t="s">
        <v>73</v>
      </c>
      <c r="AY4625" s="217" t="s">
        <v>238</v>
      </c>
    </row>
    <row r="4626" spans="2:65" s="13" customFormat="1" ht="13.5">
      <c r="B4626" s="218"/>
      <c r="C4626" s="219"/>
      <c r="D4626" s="220" t="s">
        <v>247</v>
      </c>
      <c r="E4626" s="221" t="s">
        <v>20</v>
      </c>
      <c r="F4626" s="222" t="s">
        <v>277</v>
      </c>
      <c r="G4626" s="219"/>
      <c r="H4626" s="223">
        <v>6</v>
      </c>
      <c r="I4626" s="224"/>
      <c r="J4626" s="219"/>
      <c r="K4626" s="219"/>
      <c r="L4626" s="225"/>
      <c r="M4626" s="226"/>
      <c r="N4626" s="227"/>
      <c r="O4626" s="227"/>
      <c r="P4626" s="227"/>
      <c r="Q4626" s="227"/>
      <c r="R4626" s="227"/>
      <c r="S4626" s="227"/>
      <c r="T4626" s="228"/>
      <c r="AT4626" s="229" t="s">
        <v>247</v>
      </c>
      <c r="AU4626" s="229" t="s">
        <v>261</v>
      </c>
      <c r="AV4626" s="13" t="s">
        <v>81</v>
      </c>
      <c r="AW4626" s="13" t="s">
        <v>37</v>
      </c>
      <c r="AX4626" s="13" t="s">
        <v>22</v>
      </c>
      <c r="AY4626" s="229" t="s">
        <v>238</v>
      </c>
    </row>
    <row r="4627" spans="2:65" s="1" customFormat="1" ht="22.5" customHeight="1">
      <c r="B4627" s="35"/>
      <c r="C4627" s="194" t="s">
        <v>4245</v>
      </c>
      <c r="D4627" s="194" t="s">
        <v>240</v>
      </c>
      <c r="E4627" s="195" t="s">
        <v>4246</v>
      </c>
      <c r="F4627" s="196" t="s">
        <v>4247</v>
      </c>
      <c r="G4627" s="197" t="s">
        <v>651</v>
      </c>
      <c r="H4627" s="198">
        <v>3</v>
      </c>
      <c r="I4627" s="199"/>
      <c r="J4627" s="200">
        <f>ROUND(I4627*H4627,2)</f>
        <v>0</v>
      </c>
      <c r="K4627" s="196" t="s">
        <v>20</v>
      </c>
      <c r="L4627" s="55"/>
      <c r="M4627" s="201" t="s">
        <v>20</v>
      </c>
      <c r="N4627" s="202" t="s">
        <v>44</v>
      </c>
      <c r="O4627" s="36"/>
      <c r="P4627" s="203">
        <f>O4627*H4627</f>
        <v>0</v>
      </c>
      <c r="Q4627" s="203">
        <v>0</v>
      </c>
      <c r="R4627" s="203">
        <f>Q4627*H4627</f>
        <v>0</v>
      </c>
      <c r="S4627" s="203">
        <v>0</v>
      </c>
      <c r="T4627" s="204">
        <f>S4627*H4627</f>
        <v>0</v>
      </c>
      <c r="AR4627" s="18" t="s">
        <v>372</v>
      </c>
      <c r="AT4627" s="18" t="s">
        <v>240</v>
      </c>
      <c r="AU4627" s="18" t="s">
        <v>261</v>
      </c>
      <c r="AY4627" s="18" t="s">
        <v>238</v>
      </c>
      <c r="BE4627" s="205">
        <f>IF(N4627="základní",J4627,0)</f>
        <v>0</v>
      </c>
      <c r="BF4627" s="205">
        <f>IF(N4627="snížená",J4627,0)</f>
        <v>0</v>
      </c>
      <c r="BG4627" s="205">
        <f>IF(N4627="zákl. přenesená",J4627,0)</f>
        <v>0</v>
      </c>
      <c r="BH4627" s="205">
        <f>IF(N4627="sníž. přenesená",J4627,0)</f>
        <v>0</v>
      </c>
      <c r="BI4627" s="205">
        <f>IF(N4627="nulová",J4627,0)</f>
        <v>0</v>
      </c>
      <c r="BJ4627" s="18" t="s">
        <v>22</v>
      </c>
      <c r="BK4627" s="205">
        <f>ROUND(I4627*H4627,2)</f>
        <v>0</v>
      </c>
      <c r="BL4627" s="18" t="s">
        <v>372</v>
      </c>
      <c r="BM4627" s="18" t="s">
        <v>4248</v>
      </c>
    </row>
    <row r="4628" spans="2:65" s="12" customFormat="1" ht="27">
      <c r="B4628" s="206"/>
      <c r="C4628" s="207"/>
      <c r="D4628" s="208" t="s">
        <v>247</v>
      </c>
      <c r="E4628" s="209" t="s">
        <v>20</v>
      </c>
      <c r="F4628" s="210" t="s">
        <v>4085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2" customFormat="1" ht="13.5">
      <c r="B4629" s="206"/>
      <c r="C4629" s="207"/>
      <c r="D4629" s="208" t="s">
        <v>247</v>
      </c>
      <c r="E4629" s="209" t="s">
        <v>20</v>
      </c>
      <c r="F4629" s="210" t="s">
        <v>249</v>
      </c>
      <c r="G4629" s="207"/>
      <c r="H4629" s="211" t="s">
        <v>20</v>
      </c>
      <c r="I4629" s="212"/>
      <c r="J4629" s="207"/>
      <c r="K4629" s="207"/>
      <c r="L4629" s="213"/>
      <c r="M4629" s="214"/>
      <c r="N4629" s="215"/>
      <c r="O4629" s="215"/>
      <c r="P4629" s="215"/>
      <c r="Q4629" s="215"/>
      <c r="R4629" s="215"/>
      <c r="S4629" s="215"/>
      <c r="T4629" s="216"/>
      <c r="AT4629" s="217" t="s">
        <v>247</v>
      </c>
      <c r="AU4629" s="217" t="s">
        <v>261</v>
      </c>
      <c r="AV4629" s="12" t="s">
        <v>22</v>
      </c>
      <c r="AW4629" s="12" t="s">
        <v>37</v>
      </c>
      <c r="AX4629" s="12" t="s">
        <v>73</v>
      </c>
      <c r="AY4629" s="217" t="s">
        <v>238</v>
      </c>
    </row>
    <row r="4630" spans="2:65" s="12" customFormat="1" ht="13.5">
      <c r="B4630" s="206"/>
      <c r="C4630" s="207"/>
      <c r="D4630" s="208" t="s">
        <v>247</v>
      </c>
      <c r="E4630" s="209" t="s">
        <v>20</v>
      </c>
      <c r="F4630" s="210" t="s">
        <v>3553</v>
      </c>
      <c r="G4630" s="207"/>
      <c r="H4630" s="211" t="s">
        <v>20</v>
      </c>
      <c r="I4630" s="212"/>
      <c r="J4630" s="207"/>
      <c r="K4630" s="207"/>
      <c r="L4630" s="213"/>
      <c r="M4630" s="214"/>
      <c r="N4630" s="215"/>
      <c r="O4630" s="215"/>
      <c r="P4630" s="215"/>
      <c r="Q4630" s="215"/>
      <c r="R4630" s="215"/>
      <c r="S4630" s="215"/>
      <c r="T4630" s="216"/>
      <c r="AT4630" s="217" t="s">
        <v>247</v>
      </c>
      <c r="AU4630" s="217" t="s">
        <v>261</v>
      </c>
      <c r="AV4630" s="12" t="s">
        <v>22</v>
      </c>
      <c r="AW4630" s="12" t="s">
        <v>37</v>
      </c>
      <c r="AX4630" s="12" t="s">
        <v>73</v>
      </c>
      <c r="AY4630" s="217" t="s">
        <v>238</v>
      </c>
    </row>
    <row r="4631" spans="2:65" s="13" customFormat="1" ht="13.5">
      <c r="B4631" s="218"/>
      <c r="C4631" s="219"/>
      <c r="D4631" s="220" t="s">
        <v>247</v>
      </c>
      <c r="E4631" s="221" t="s">
        <v>20</v>
      </c>
      <c r="F4631" s="222" t="s">
        <v>261</v>
      </c>
      <c r="G4631" s="219"/>
      <c r="H4631" s="223">
        <v>3</v>
      </c>
      <c r="I4631" s="224"/>
      <c r="J4631" s="219"/>
      <c r="K4631" s="219"/>
      <c r="L4631" s="225"/>
      <c r="M4631" s="226"/>
      <c r="N4631" s="227"/>
      <c r="O4631" s="227"/>
      <c r="P4631" s="227"/>
      <c r="Q4631" s="227"/>
      <c r="R4631" s="227"/>
      <c r="S4631" s="227"/>
      <c r="T4631" s="228"/>
      <c r="AT4631" s="229" t="s">
        <v>247</v>
      </c>
      <c r="AU4631" s="229" t="s">
        <v>261</v>
      </c>
      <c r="AV4631" s="13" t="s">
        <v>81</v>
      </c>
      <c r="AW4631" s="13" t="s">
        <v>37</v>
      </c>
      <c r="AX4631" s="13" t="s">
        <v>22</v>
      </c>
      <c r="AY4631" s="229" t="s">
        <v>238</v>
      </c>
    </row>
    <row r="4632" spans="2:65" s="1" customFormat="1" ht="22.5" customHeight="1">
      <c r="B4632" s="35"/>
      <c r="C4632" s="194" t="s">
        <v>4249</v>
      </c>
      <c r="D4632" s="194" t="s">
        <v>240</v>
      </c>
      <c r="E4632" s="195" t="s">
        <v>4250</v>
      </c>
      <c r="F4632" s="196" t="s">
        <v>4251</v>
      </c>
      <c r="G4632" s="197" t="s">
        <v>651</v>
      </c>
      <c r="H4632" s="198">
        <v>3</v>
      </c>
      <c r="I4632" s="199"/>
      <c r="J4632" s="200">
        <f>ROUND(I4632*H4632,2)</f>
        <v>0</v>
      </c>
      <c r="K4632" s="196" t="s">
        <v>20</v>
      </c>
      <c r="L4632" s="55"/>
      <c r="M4632" s="201" t="s">
        <v>20</v>
      </c>
      <c r="N4632" s="202" t="s">
        <v>44</v>
      </c>
      <c r="O4632" s="36"/>
      <c r="P4632" s="203">
        <f>O4632*H4632</f>
        <v>0</v>
      </c>
      <c r="Q4632" s="203">
        <v>0</v>
      </c>
      <c r="R4632" s="203">
        <f>Q4632*H4632</f>
        <v>0</v>
      </c>
      <c r="S4632" s="203">
        <v>0</v>
      </c>
      <c r="T4632" s="204">
        <f>S4632*H4632</f>
        <v>0</v>
      </c>
      <c r="AR4632" s="18" t="s">
        <v>372</v>
      </c>
      <c r="AT4632" s="18" t="s">
        <v>240</v>
      </c>
      <c r="AU4632" s="18" t="s">
        <v>261</v>
      </c>
      <c r="AY4632" s="18" t="s">
        <v>238</v>
      </c>
      <c r="BE4632" s="205">
        <f>IF(N4632="základní",J4632,0)</f>
        <v>0</v>
      </c>
      <c r="BF4632" s="205">
        <f>IF(N4632="snížená",J4632,0)</f>
        <v>0</v>
      </c>
      <c r="BG4632" s="205">
        <f>IF(N4632="zákl. přenesená",J4632,0)</f>
        <v>0</v>
      </c>
      <c r="BH4632" s="205">
        <f>IF(N4632="sníž. přenesená",J4632,0)</f>
        <v>0</v>
      </c>
      <c r="BI4632" s="205">
        <f>IF(N4632="nulová",J4632,0)</f>
        <v>0</v>
      </c>
      <c r="BJ4632" s="18" t="s">
        <v>22</v>
      </c>
      <c r="BK4632" s="205">
        <f>ROUND(I4632*H4632,2)</f>
        <v>0</v>
      </c>
      <c r="BL4632" s="18" t="s">
        <v>372</v>
      </c>
      <c r="BM4632" s="18" t="s">
        <v>4252</v>
      </c>
    </row>
    <row r="4633" spans="2:65" s="12" customFormat="1" ht="27">
      <c r="B4633" s="206"/>
      <c r="C4633" s="207"/>
      <c r="D4633" s="208" t="s">
        <v>247</v>
      </c>
      <c r="E4633" s="209" t="s">
        <v>20</v>
      </c>
      <c r="F4633" s="210" t="s">
        <v>4085</v>
      </c>
      <c r="G4633" s="207"/>
      <c r="H4633" s="211" t="s">
        <v>20</v>
      </c>
      <c r="I4633" s="212"/>
      <c r="J4633" s="207"/>
      <c r="K4633" s="207"/>
      <c r="L4633" s="213"/>
      <c r="M4633" s="214"/>
      <c r="N4633" s="215"/>
      <c r="O4633" s="215"/>
      <c r="P4633" s="215"/>
      <c r="Q4633" s="215"/>
      <c r="R4633" s="215"/>
      <c r="S4633" s="215"/>
      <c r="T4633" s="216"/>
      <c r="AT4633" s="217" t="s">
        <v>247</v>
      </c>
      <c r="AU4633" s="217" t="s">
        <v>261</v>
      </c>
      <c r="AV4633" s="12" t="s">
        <v>22</v>
      </c>
      <c r="AW4633" s="12" t="s">
        <v>37</v>
      </c>
      <c r="AX4633" s="12" t="s">
        <v>73</v>
      </c>
      <c r="AY4633" s="217" t="s">
        <v>238</v>
      </c>
    </row>
    <row r="4634" spans="2:65" s="12" customFormat="1" ht="13.5">
      <c r="B4634" s="206"/>
      <c r="C4634" s="207"/>
      <c r="D4634" s="208" t="s">
        <v>247</v>
      </c>
      <c r="E4634" s="209" t="s">
        <v>20</v>
      </c>
      <c r="F4634" s="210" t="s">
        <v>249</v>
      </c>
      <c r="G4634" s="207"/>
      <c r="H4634" s="211" t="s">
        <v>20</v>
      </c>
      <c r="I4634" s="212"/>
      <c r="J4634" s="207"/>
      <c r="K4634" s="207"/>
      <c r="L4634" s="213"/>
      <c r="M4634" s="214"/>
      <c r="N4634" s="215"/>
      <c r="O4634" s="215"/>
      <c r="P4634" s="215"/>
      <c r="Q4634" s="215"/>
      <c r="R4634" s="215"/>
      <c r="S4634" s="215"/>
      <c r="T4634" s="216"/>
      <c r="AT4634" s="217" t="s">
        <v>247</v>
      </c>
      <c r="AU4634" s="217" t="s">
        <v>261</v>
      </c>
      <c r="AV4634" s="12" t="s">
        <v>22</v>
      </c>
      <c r="AW4634" s="12" t="s">
        <v>37</v>
      </c>
      <c r="AX4634" s="12" t="s">
        <v>73</v>
      </c>
      <c r="AY4634" s="217" t="s">
        <v>238</v>
      </c>
    </row>
    <row r="4635" spans="2:65" s="12" customFormat="1" ht="13.5">
      <c r="B4635" s="206"/>
      <c r="C4635" s="207"/>
      <c r="D4635" s="208" t="s">
        <v>247</v>
      </c>
      <c r="E4635" s="209" t="s">
        <v>20</v>
      </c>
      <c r="F4635" s="210" t="s">
        <v>3553</v>
      </c>
      <c r="G4635" s="207"/>
      <c r="H4635" s="211" t="s">
        <v>20</v>
      </c>
      <c r="I4635" s="212"/>
      <c r="J4635" s="207"/>
      <c r="K4635" s="207"/>
      <c r="L4635" s="213"/>
      <c r="M4635" s="214"/>
      <c r="N4635" s="215"/>
      <c r="O4635" s="215"/>
      <c r="P4635" s="215"/>
      <c r="Q4635" s="215"/>
      <c r="R4635" s="215"/>
      <c r="S4635" s="215"/>
      <c r="T4635" s="216"/>
      <c r="AT4635" s="217" t="s">
        <v>247</v>
      </c>
      <c r="AU4635" s="217" t="s">
        <v>261</v>
      </c>
      <c r="AV4635" s="12" t="s">
        <v>22</v>
      </c>
      <c r="AW4635" s="12" t="s">
        <v>37</v>
      </c>
      <c r="AX4635" s="12" t="s">
        <v>73</v>
      </c>
      <c r="AY4635" s="217" t="s">
        <v>238</v>
      </c>
    </row>
    <row r="4636" spans="2:65" s="13" customFormat="1" ht="13.5">
      <c r="B4636" s="218"/>
      <c r="C4636" s="219"/>
      <c r="D4636" s="220" t="s">
        <v>247</v>
      </c>
      <c r="E4636" s="221" t="s">
        <v>20</v>
      </c>
      <c r="F4636" s="222" t="s">
        <v>261</v>
      </c>
      <c r="G4636" s="219"/>
      <c r="H4636" s="223">
        <v>3</v>
      </c>
      <c r="I4636" s="224"/>
      <c r="J4636" s="219"/>
      <c r="K4636" s="219"/>
      <c r="L4636" s="225"/>
      <c r="M4636" s="226"/>
      <c r="N4636" s="227"/>
      <c r="O4636" s="227"/>
      <c r="P4636" s="227"/>
      <c r="Q4636" s="227"/>
      <c r="R4636" s="227"/>
      <c r="S4636" s="227"/>
      <c r="T4636" s="228"/>
      <c r="AT4636" s="229" t="s">
        <v>247</v>
      </c>
      <c r="AU4636" s="229" t="s">
        <v>261</v>
      </c>
      <c r="AV4636" s="13" t="s">
        <v>81</v>
      </c>
      <c r="AW4636" s="13" t="s">
        <v>37</v>
      </c>
      <c r="AX4636" s="13" t="s">
        <v>22</v>
      </c>
      <c r="AY4636" s="229" t="s">
        <v>238</v>
      </c>
    </row>
    <row r="4637" spans="2:65" s="1" customFormat="1" ht="22.5" customHeight="1">
      <c r="B4637" s="35"/>
      <c r="C4637" s="194" t="s">
        <v>4253</v>
      </c>
      <c r="D4637" s="194" t="s">
        <v>240</v>
      </c>
      <c r="E4637" s="195" t="s">
        <v>4254</v>
      </c>
      <c r="F4637" s="196" t="s">
        <v>4255</v>
      </c>
      <c r="G4637" s="197" t="s">
        <v>651</v>
      </c>
      <c r="H4637" s="198">
        <v>2</v>
      </c>
      <c r="I4637" s="199"/>
      <c r="J4637" s="200">
        <f>ROUND(I4637*H4637,2)</f>
        <v>0</v>
      </c>
      <c r="K4637" s="196" t="s">
        <v>20</v>
      </c>
      <c r="L4637" s="55"/>
      <c r="M4637" s="201" t="s">
        <v>20</v>
      </c>
      <c r="N4637" s="202" t="s">
        <v>44</v>
      </c>
      <c r="O4637" s="36"/>
      <c r="P4637" s="203">
        <f>O4637*H4637</f>
        <v>0</v>
      </c>
      <c r="Q4637" s="203">
        <v>1.4999999999999999E-4</v>
      </c>
      <c r="R4637" s="203">
        <f>Q4637*H4637</f>
        <v>2.9999999999999997E-4</v>
      </c>
      <c r="S4637" s="203">
        <v>0</v>
      </c>
      <c r="T4637" s="204">
        <f>S4637*H4637</f>
        <v>0</v>
      </c>
      <c r="AR4637" s="18" t="s">
        <v>372</v>
      </c>
      <c r="AT4637" s="18" t="s">
        <v>240</v>
      </c>
      <c r="AU4637" s="18" t="s">
        <v>261</v>
      </c>
      <c r="AY4637" s="18" t="s">
        <v>238</v>
      </c>
      <c r="BE4637" s="205">
        <f>IF(N4637="základní",J4637,0)</f>
        <v>0</v>
      </c>
      <c r="BF4637" s="205">
        <f>IF(N4637="snížená",J4637,0)</f>
        <v>0</v>
      </c>
      <c r="BG4637" s="205">
        <f>IF(N4637="zákl. přenesená",J4637,0)</f>
        <v>0</v>
      </c>
      <c r="BH4637" s="205">
        <f>IF(N4637="sníž. přenesená",J4637,0)</f>
        <v>0</v>
      </c>
      <c r="BI4637" s="205">
        <f>IF(N4637="nulová",J4637,0)</f>
        <v>0</v>
      </c>
      <c r="BJ4637" s="18" t="s">
        <v>22</v>
      </c>
      <c r="BK4637" s="205">
        <f>ROUND(I4637*H4637,2)</f>
        <v>0</v>
      </c>
      <c r="BL4637" s="18" t="s">
        <v>372</v>
      </c>
      <c r="BM4637" s="18" t="s">
        <v>4256</v>
      </c>
    </row>
    <row r="4638" spans="2:65" s="12" customFormat="1" ht="27">
      <c r="B4638" s="206"/>
      <c r="C4638" s="207"/>
      <c r="D4638" s="208" t="s">
        <v>247</v>
      </c>
      <c r="E4638" s="209" t="s">
        <v>20</v>
      </c>
      <c r="F4638" s="210" t="s">
        <v>4085</v>
      </c>
      <c r="G4638" s="207"/>
      <c r="H4638" s="211" t="s">
        <v>20</v>
      </c>
      <c r="I4638" s="212"/>
      <c r="J4638" s="207"/>
      <c r="K4638" s="207"/>
      <c r="L4638" s="213"/>
      <c r="M4638" s="214"/>
      <c r="N4638" s="215"/>
      <c r="O4638" s="215"/>
      <c r="P4638" s="215"/>
      <c r="Q4638" s="215"/>
      <c r="R4638" s="215"/>
      <c r="S4638" s="215"/>
      <c r="T4638" s="216"/>
      <c r="AT4638" s="217" t="s">
        <v>247</v>
      </c>
      <c r="AU4638" s="217" t="s">
        <v>261</v>
      </c>
      <c r="AV4638" s="12" t="s">
        <v>22</v>
      </c>
      <c r="AW4638" s="12" t="s">
        <v>37</v>
      </c>
      <c r="AX4638" s="12" t="s">
        <v>73</v>
      </c>
      <c r="AY4638" s="217" t="s">
        <v>238</v>
      </c>
    </row>
    <row r="4639" spans="2:65" s="12" customFormat="1" ht="13.5">
      <c r="B4639" s="206"/>
      <c r="C4639" s="207"/>
      <c r="D4639" s="208" t="s">
        <v>247</v>
      </c>
      <c r="E4639" s="209" t="s">
        <v>20</v>
      </c>
      <c r="F4639" s="210" t="s">
        <v>249</v>
      </c>
      <c r="G4639" s="207"/>
      <c r="H4639" s="211" t="s">
        <v>20</v>
      </c>
      <c r="I4639" s="212"/>
      <c r="J4639" s="207"/>
      <c r="K4639" s="207"/>
      <c r="L4639" s="213"/>
      <c r="M4639" s="214"/>
      <c r="N4639" s="215"/>
      <c r="O4639" s="215"/>
      <c r="P4639" s="215"/>
      <c r="Q4639" s="215"/>
      <c r="R4639" s="215"/>
      <c r="S4639" s="215"/>
      <c r="T4639" s="216"/>
      <c r="AT4639" s="217" t="s">
        <v>247</v>
      </c>
      <c r="AU4639" s="217" t="s">
        <v>261</v>
      </c>
      <c r="AV4639" s="12" t="s">
        <v>22</v>
      </c>
      <c r="AW4639" s="12" t="s">
        <v>37</v>
      </c>
      <c r="AX4639" s="12" t="s">
        <v>73</v>
      </c>
      <c r="AY4639" s="217" t="s">
        <v>238</v>
      </c>
    </row>
    <row r="4640" spans="2:65" s="13" customFormat="1" ht="13.5">
      <c r="B4640" s="218"/>
      <c r="C4640" s="219"/>
      <c r="D4640" s="220" t="s">
        <v>247</v>
      </c>
      <c r="E4640" s="221" t="s">
        <v>20</v>
      </c>
      <c r="F4640" s="222" t="s">
        <v>81</v>
      </c>
      <c r="G4640" s="219"/>
      <c r="H4640" s="223">
        <v>2</v>
      </c>
      <c r="I4640" s="224"/>
      <c r="J4640" s="219"/>
      <c r="K4640" s="219"/>
      <c r="L4640" s="225"/>
      <c r="M4640" s="226"/>
      <c r="N4640" s="227"/>
      <c r="O4640" s="227"/>
      <c r="P4640" s="227"/>
      <c r="Q4640" s="227"/>
      <c r="R4640" s="227"/>
      <c r="S4640" s="227"/>
      <c r="T4640" s="228"/>
      <c r="AT4640" s="229" t="s">
        <v>247</v>
      </c>
      <c r="AU4640" s="229" t="s">
        <v>261</v>
      </c>
      <c r="AV4640" s="13" t="s">
        <v>81</v>
      </c>
      <c r="AW4640" s="13" t="s">
        <v>37</v>
      </c>
      <c r="AX4640" s="13" t="s">
        <v>73</v>
      </c>
      <c r="AY4640" s="229" t="s">
        <v>238</v>
      </c>
    </row>
    <row r="4641" spans="2:65" s="1" customFormat="1" ht="22.5" customHeight="1">
      <c r="B4641" s="35"/>
      <c r="C4641" s="194" t="s">
        <v>4257</v>
      </c>
      <c r="D4641" s="194" t="s">
        <v>240</v>
      </c>
      <c r="E4641" s="195" t="s">
        <v>4258</v>
      </c>
      <c r="F4641" s="196" t="s">
        <v>4259</v>
      </c>
      <c r="G4641" s="197" t="s">
        <v>651</v>
      </c>
      <c r="H4641" s="198">
        <v>8</v>
      </c>
      <c r="I4641" s="199"/>
      <c r="J4641" s="200">
        <f>ROUND(I4641*H4641,2)</f>
        <v>0</v>
      </c>
      <c r="K4641" s="196" t="s">
        <v>20</v>
      </c>
      <c r="L4641" s="55"/>
      <c r="M4641" s="201" t="s">
        <v>20</v>
      </c>
      <c r="N4641" s="202" t="s">
        <v>44</v>
      </c>
      <c r="O4641" s="36"/>
      <c r="P4641" s="203">
        <f>O4641*H4641</f>
        <v>0</v>
      </c>
      <c r="Q4641" s="203">
        <v>1.4999999999999999E-4</v>
      </c>
      <c r="R4641" s="203">
        <f>Q4641*H4641</f>
        <v>1.1999999999999999E-3</v>
      </c>
      <c r="S4641" s="203">
        <v>0</v>
      </c>
      <c r="T4641" s="204">
        <f>S4641*H4641</f>
        <v>0</v>
      </c>
      <c r="AR4641" s="18" t="s">
        <v>372</v>
      </c>
      <c r="AT4641" s="18" t="s">
        <v>240</v>
      </c>
      <c r="AU4641" s="18" t="s">
        <v>261</v>
      </c>
      <c r="AY4641" s="18" t="s">
        <v>238</v>
      </c>
      <c r="BE4641" s="205">
        <f>IF(N4641="základní",J4641,0)</f>
        <v>0</v>
      </c>
      <c r="BF4641" s="205">
        <f>IF(N4641="snížená",J4641,0)</f>
        <v>0</v>
      </c>
      <c r="BG4641" s="205">
        <f>IF(N4641="zákl. přenesená",J4641,0)</f>
        <v>0</v>
      </c>
      <c r="BH4641" s="205">
        <f>IF(N4641="sníž. přenesená",J4641,0)</f>
        <v>0</v>
      </c>
      <c r="BI4641" s="205">
        <f>IF(N4641="nulová",J4641,0)</f>
        <v>0</v>
      </c>
      <c r="BJ4641" s="18" t="s">
        <v>22</v>
      </c>
      <c r="BK4641" s="205">
        <f>ROUND(I4641*H4641,2)</f>
        <v>0</v>
      </c>
      <c r="BL4641" s="18" t="s">
        <v>372</v>
      </c>
      <c r="BM4641" s="18" t="s">
        <v>4260</v>
      </c>
    </row>
    <row r="4642" spans="2:65" s="12" customFormat="1" ht="27">
      <c r="B4642" s="206"/>
      <c r="C4642" s="207"/>
      <c r="D4642" s="208" t="s">
        <v>247</v>
      </c>
      <c r="E4642" s="209" t="s">
        <v>20</v>
      </c>
      <c r="F4642" s="210" t="s">
        <v>4085</v>
      </c>
      <c r="G4642" s="207"/>
      <c r="H4642" s="211" t="s">
        <v>20</v>
      </c>
      <c r="I4642" s="212"/>
      <c r="J4642" s="207"/>
      <c r="K4642" s="207"/>
      <c r="L4642" s="213"/>
      <c r="M4642" s="214"/>
      <c r="N4642" s="215"/>
      <c r="O4642" s="215"/>
      <c r="P4642" s="215"/>
      <c r="Q4642" s="215"/>
      <c r="R4642" s="215"/>
      <c r="S4642" s="215"/>
      <c r="T4642" s="216"/>
      <c r="AT4642" s="217" t="s">
        <v>247</v>
      </c>
      <c r="AU4642" s="217" t="s">
        <v>261</v>
      </c>
      <c r="AV4642" s="12" t="s">
        <v>22</v>
      </c>
      <c r="AW4642" s="12" t="s">
        <v>37</v>
      </c>
      <c r="AX4642" s="12" t="s">
        <v>73</v>
      </c>
      <c r="AY4642" s="217" t="s">
        <v>238</v>
      </c>
    </row>
    <row r="4643" spans="2:65" s="12" customFormat="1" ht="13.5">
      <c r="B4643" s="206"/>
      <c r="C4643" s="207"/>
      <c r="D4643" s="208" t="s">
        <v>247</v>
      </c>
      <c r="E4643" s="209" t="s">
        <v>20</v>
      </c>
      <c r="F4643" s="210" t="s">
        <v>249</v>
      </c>
      <c r="G4643" s="207"/>
      <c r="H4643" s="211" t="s">
        <v>20</v>
      </c>
      <c r="I4643" s="212"/>
      <c r="J4643" s="207"/>
      <c r="K4643" s="207"/>
      <c r="L4643" s="213"/>
      <c r="M4643" s="214"/>
      <c r="N4643" s="215"/>
      <c r="O4643" s="215"/>
      <c r="P4643" s="215"/>
      <c r="Q4643" s="215"/>
      <c r="R4643" s="215"/>
      <c r="S4643" s="215"/>
      <c r="T4643" s="216"/>
      <c r="AT4643" s="217" t="s">
        <v>247</v>
      </c>
      <c r="AU4643" s="217" t="s">
        <v>261</v>
      </c>
      <c r="AV4643" s="12" t="s">
        <v>22</v>
      </c>
      <c r="AW4643" s="12" t="s">
        <v>37</v>
      </c>
      <c r="AX4643" s="12" t="s">
        <v>73</v>
      </c>
      <c r="AY4643" s="217" t="s">
        <v>238</v>
      </c>
    </row>
    <row r="4644" spans="2:65" s="13" customFormat="1" ht="13.5">
      <c r="B4644" s="218"/>
      <c r="C4644" s="219"/>
      <c r="D4644" s="220" t="s">
        <v>247</v>
      </c>
      <c r="E4644" s="221" t="s">
        <v>20</v>
      </c>
      <c r="F4644" s="222" t="s">
        <v>304</v>
      </c>
      <c r="G4644" s="219"/>
      <c r="H4644" s="223">
        <v>8</v>
      </c>
      <c r="I4644" s="224"/>
      <c r="J4644" s="219"/>
      <c r="K4644" s="219"/>
      <c r="L4644" s="225"/>
      <c r="M4644" s="226"/>
      <c r="N4644" s="227"/>
      <c r="O4644" s="227"/>
      <c r="P4644" s="227"/>
      <c r="Q4644" s="227"/>
      <c r="R4644" s="227"/>
      <c r="S4644" s="227"/>
      <c r="T4644" s="228"/>
      <c r="AT4644" s="229" t="s">
        <v>247</v>
      </c>
      <c r="AU4644" s="229" t="s">
        <v>261</v>
      </c>
      <c r="AV4644" s="13" t="s">
        <v>81</v>
      </c>
      <c r="AW4644" s="13" t="s">
        <v>37</v>
      </c>
      <c r="AX4644" s="13" t="s">
        <v>73</v>
      </c>
      <c r="AY4644" s="229" t="s">
        <v>238</v>
      </c>
    </row>
    <row r="4645" spans="2:65" s="1" customFormat="1" ht="22.5" customHeight="1">
      <c r="B4645" s="35"/>
      <c r="C4645" s="194" t="s">
        <v>4261</v>
      </c>
      <c r="D4645" s="194" t="s">
        <v>240</v>
      </c>
      <c r="E4645" s="195" t="s">
        <v>4262</v>
      </c>
      <c r="F4645" s="196" t="s">
        <v>4263</v>
      </c>
      <c r="G4645" s="197" t="s">
        <v>651</v>
      </c>
      <c r="H4645" s="198">
        <v>5</v>
      </c>
      <c r="I4645" s="199"/>
      <c r="J4645" s="200">
        <f>ROUND(I4645*H4645,2)</f>
        <v>0</v>
      </c>
      <c r="K4645" s="196" t="s">
        <v>20</v>
      </c>
      <c r="L4645" s="55"/>
      <c r="M4645" s="201" t="s">
        <v>20</v>
      </c>
      <c r="N4645" s="202" t="s">
        <v>44</v>
      </c>
      <c r="O4645" s="36"/>
      <c r="P4645" s="203">
        <f>O4645*H4645</f>
        <v>0</v>
      </c>
      <c r="Q4645" s="203">
        <v>1.4999999999999999E-4</v>
      </c>
      <c r="R4645" s="203">
        <f>Q4645*H4645</f>
        <v>7.4999999999999991E-4</v>
      </c>
      <c r="S4645" s="203">
        <v>0</v>
      </c>
      <c r="T4645" s="204">
        <f>S4645*H4645</f>
        <v>0</v>
      </c>
      <c r="AR4645" s="18" t="s">
        <v>372</v>
      </c>
      <c r="AT4645" s="18" t="s">
        <v>240</v>
      </c>
      <c r="AU4645" s="18" t="s">
        <v>261</v>
      </c>
      <c r="AY4645" s="18" t="s">
        <v>238</v>
      </c>
      <c r="BE4645" s="205">
        <f>IF(N4645="základní",J4645,0)</f>
        <v>0</v>
      </c>
      <c r="BF4645" s="205">
        <f>IF(N4645="snížená",J4645,0)</f>
        <v>0</v>
      </c>
      <c r="BG4645" s="205">
        <f>IF(N4645="zákl. přenesená",J4645,0)</f>
        <v>0</v>
      </c>
      <c r="BH4645" s="205">
        <f>IF(N4645="sníž. přenesená",J4645,0)</f>
        <v>0</v>
      </c>
      <c r="BI4645" s="205">
        <f>IF(N4645="nulová",J4645,0)</f>
        <v>0</v>
      </c>
      <c r="BJ4645" s="18" t="s">
        <v>22</v>
      </c>
      <c r="BK4645" s="205">
        <f>ROUND(I4645*H4645,2)</f>
        <v>0</v>
      </c>
      <c r="BL4645" s="18" t="s">
        <v>372</v>
      </c>
      <c r="BM4645" s="18" t="s">
        <v>4264</v>
      </c>
    </row>
    <row r="4646" spans="2:65" s="12" customFormat="1" ht="27">
      <c r="B4646" s="206"/>
      <c r="C4646" s="207"/>
      <c r="D4646" s="208" t="s">
        <v>247</v>
      </c>
      <c r="E4646" s="209" t="s">
        <v>20</v>
      </c>
      <c r="F4646" s="210" t="s">
        <v>4085</v>
      </c>
      <c r="G4646" s="207"/>
      <c r="H4646" s="211" t="s">
        <v>20</v>
      </c>
      <c r="I4646" s="212"/>
      <c r="J4646" s="207"/>
      <c r="K4646" s="207"/>
      <c r="L4646" s="213"/>
      <c r="M4646" s="214"/>
      <c r="N4646" s="215"/>
      <c r="O4646" s="215"/>
      <c r="P4646" s="215"/>
      <c r="Q4646" s="215"/>
      <c r="R4646" s="215"/>
      <c r="S4646" s="215"/>
      <c r="T4646" s="216"/>
      <c r="AT4646" s="217" t="s">
        <v>247</v>
      </c>
      <c r="AU4646" s="217" t="s">
        <v>261</v>
      </c>
      <c r="AV4646" s="12" t="s">
        <v>22</v>
      </c>
      <c r="AW4646" s="12" t="s">
        <v>37</v>
      </c>
      <c r="AX4646" s="12" t="s">
        <v>73</v>
      </c>
      <c r="AY4646" s="217" t="s">
        <v>238</v>
      </c>
    </row>
    <row r="4647" spans="2:65" s="12" customFormat="1" ht="13.5">
      <c r="B4647" s="206"/>
      <c r="C4647" s="207"/>
      <c r="D4647" s="208" t="s">
        <v>247</v>
      </c>
      <c r="E4647" s="209" t="s">
        <v>20</v>
      </c>
      <c r="F4647" s="210" t="s">
        <v>249</v>
      </c>
      <c r="G4647" s="207"/>
      <c r="H4647" s="211" t="s">
        <v>20</v>
      </c>
      <c r="I4647" s="212"/>
      <c r="J4647" s="207"/>
      <c r="K4647" s="207"/>
      <c r="L4647" s="213"/>
      <c r="M4647" s="214"/>
      <c r="N4647" s="215"/>
      <c r="O4647" s="215"/>
      <c r="P4647" s="215"/>
      <c r="Q4647" s="215"/>
      <c r="R4647" s="215"/>
      <c r="S4647" s="215"/>
      <c r="T4647" s="216"/>
      <c r="AT4647" s="217" t="s">
        <v>247</v>
      </c>
      <c r="AU4647" s="217" t="s">
        <v>261</v>
      </c>
      <c r="AV4647" s="12" t="s">
        <v>22</v>
      </c>
      <c r="AW4647" s="12" t="s">
        <v>37</v>
      </c>
      <c r="AX4647" s="12" t="s">
        <v>73</v>
      </c>
      <c r="AY4647" s="217" t="s">
        <v>238</v>
      </c>
    </row>
    <row r="4648" spans="2:65" s="13" customFormat="1" ht="13.5">
      <c r="B4648" s="218"/>
      <c r="C4648" s="219"/>
      <c r="D4648" s="220" t="s">
        <v>247</v>
      </c>
      <c r="E4648" s="221" t="s">
        <v>20</v>
      </c>
      <c r="F4648" s="222" t="s">
        <v>273</v>
      </c>
      <c r="G4648" s="219"/>
      <c r="H4648" s="223">
        <v>5</v>
      </c>
      <c r="I4648" s="224"/>
      <c r="J4648" s="219"/>
      <c r="K4648" s="219"/>
      <c r="L4648" s="225"/>
      <c r="M4648" s="226"/>
      <c r="N4648" s="227"/>
      <c r="O4648" s="227"/>
      <c r="P4648" s="227"/>
      <c r="Q4648" s="227"/>
      <c r="R4648" s="227"/>
      <c r="S4648" s="227"/>
      <c r="T4648" s="228"/>
      <c r="AT4648" s="229" t="s">
        <v>247</v>
      </c>
      <c r="AU4648" s="229" t="s">
        <v>261</v>
      </c>
      <c r="AV4648" s="13" t="s">
        <v>81</v>
      </c>
      <c r="AW4648" s="13" t="s">
        <v>37</v>
      </c>
      <c r="AX4648" s="13" t="s">
        <v>73</v>
      </c>
      <c r="AY4648" s="229" t="s">
        <v>238</v>
      </c>
    </row>
    <row r="4649" spans="2:65" s="1" customFormat="1" ht="22.5" customHeight="1">
      <c r="B4649" s="35"/>
      <c r="C4649" s="194" t="s">
        <v>4265</v>
      </c>
      <c r="D4649" s="194" t="s">
        <v>240</v>
      </c>
      <c r="E4649" s="195" t="s">
        <v>4266</v>
      </c>
      <c r="F4649" s="196" t="s">
        <v>4267</v>
      </c>
      <c r="G4649" s="197" t="s">
        <v>651</v>
      </c>
      <c r="H4649" s="198">
        <v>2</v>
      </c>
      <c r="I4649" s="199"/>
      <c r="J4649" s="200">
        <f>ROUND(I4649*H4649,2)</f>
        <v>0</v>
      </c>
      <c r="K4649" s="196" t="s">
        <v>20</v>
      </c>
      <c r="L4649" s="55"/>
      <c r="M4649" s="201" t="s">
        <v>20</v>
      </c>
      <c r="N4649" s="202" t="s">
        <v>44</v>
      </c>
      <c r="O4649" s="36"/>
      <c r="P4649" s="203">
        <f>O4649*H4649</f>
        <v>0</v>
      </c>
      <c r="Q4649" s="203">
        <v>1.4999999999999999E-4</v>
      </c>
      <c r="R4649" s="203">
        <f>Q4649*H4649</f>
        <v>2.9999999999999997E-4</v>
      </c>
      <c r="S4649" s="203">
        <v>0</v>
      </c>
      <c r="T4649" s="204">
        <f>S4649*H4649</f>
        <v>0</v>
      </c>
      <c r="AR4649" s="18" t="s">
        <v>372</v>
      </c>
      <c r="AT4649" s="18" t="s">
        <v>240</v>
      </c>
      <c r="AU4649" s="18" t="s">
        <v>261</v>
      </c>
      <c r="AY4649" s="18" t="s">
        <v>238</v>
      </c>
      <c r="BE4649" s="205">
        <f>IF(N4649="základní",J4649,0)</f>
        <v>0</v>
      </c>
      <c r="BF4649" s="205">
        <f>IF(N4649="snížená",J4649,0)</f>
        <v>0</v>
      </c>
      <c r="BG4649" s="205">
        <f>IF(N4649="zákl. přenesená",J4649,0)</f>
        <v>0</v>
      </c>
      <c r="BH4649" s="205">
        <f>IF(N4649="sníž. přenesená",J4649,0)</f>
        <v>0</v>
      </c>
      <c r="BI4649" s="205">
        <f>IF(N4649="nulová",J4649,0)</f>
        <v>0</v>
      </c>
      <c r="BJ4649" s="18" t="s">
        <v>22</v>
      </c>
      <c r="BK4649" s="205">
        <f>ROUND(I4649*H4649,2)</f>
        <v>0</v>
      </c>
      <c r="BL4649" s="18" t="s">
        <v>372</v>
      </c>
      <c r="BM4649" s="18" t="s">
        <v>4268</v>
      </c>
    </row>
    <row r="4650" spans="2:65" s="12" customFormat="1" ht="27">
      <c r="B4650" s="206"/>
      <c r="C4650" s="207"/>
      <c r="D4650" s="208" t="s">
        <v>247</v>
      </c>
      <c r="E4650" s="209" t="s">
        <v>20</v>
      </c>
      <c r="F4650" s="210" t="s">
        <v>4085</v>
      </c>
      <c r="G4650" s="207"/>
      <c r="H4650" s="211" t="s">
        <v>20</v>
      </c>
      <c r="I4650" s="212"/>
      <c r="J4650" s="207"/>
      <c r="K4650" s="207"/>
      <c r="L4650" s="213"/>
      <c r="M4650" s="214"/>
      <c r="N4650" s="215"/>
      <c r="O4650" s="215"/>
      <c r="P4650" s="215"/>
      <c r="Q4650" s="215"/>
      <c r="R4650" s="215"/>
      <c r="S4650" s="215"/>
      <c r="T4650" s="216"/>
      <c r="AT4650" s="217" t="s">
        <v>247</v>
      </c>
      <c r="AU4650" s="217" t="s">
        <v>261</v>
      </c>
      <c r="AV4650" s="12" t="s">
        <v>22</v>
      </c>
      <c r="AW4650" s="12" t="s">
        <v>37</v>
      </c>
      <c r="AX4650" s="12" t="s">
        <v>73</v>
      </c>
      <c r="AY4650" s="217" t="s">
        <v>238</v>
      </c>
    </row>
    <row r="4651" spans="2:65" s="12" customFormat="1" ht="13.5">
      <c r="B4651" s="206"/>
      <c r="C4651" s="207"/>
      <c r="D4651" s="208" t="s">
        <v>247</v>
      </c>
      <c r="E4651" s="209" t="s">
        <v>20</v>
      </c>
      <c r="F4651" s="210" t="s">
        <v>249</v>
      </c>
      <c r="G4651" s="207"/>
      <c r="H4651" s="211" t="s">
        <v>20</v>
      </c>
      <c r="I4651" s="212"/>
      <c r="J4651" s="207"/>
      <c r="K4651" s="207"/>
      <c r="L4651" s="213"/>
      <c r="M4651" s="214"/>
      <c r="N4651" s="215"/>
      <c r="O4651" s="215"/>
      <c r="P4651" s="215"/>
      <c r="Q4651" s="215"/>
      <c r="R4651" s="215"/>
      <c r="S4651" s="215"/>
      <c r="T4651" s="216"/>
      <c r="AT4651" s="217" t="s">
        <v>247</v>
      </c>
      <c r="AU4651" s="217" t="s">
        <v>261</v>
      </c>
      <c r="AV4651" s="12" t="s">
        <v>22</v>
      </c>
      <c r="AW4651" s="12" t="s">
        <v>37</v>
      </c>
      <c r="AX4651" s="12" t="s">
        <v>73</v>
      </c>
      <c r="AY4651" s="217" t="s">
        <v>238</v>
      </c>
    </row>
    <row r="4652" spans="2:65" s="13" customFormat="1" ht="13.5">
      <c r="B4652" s="218"/>
      <c r="C4652" s="219"/>
      <c r="D4652" s="220" t="s">
        <v>247</v>
      </c>
      <c r="E4652" s="221" t="s">
        <v>20</v>
      </c>
      <c r="F4652" s="222" t="s">
        <v>81</v>
      </c>
      <c r="G4652" s="219"/>
      <c r="H4652" s="223">
        <v>2</v>
      </c>
      <c r="I4652" s="224"/>
      <c r="J4652" s="219"/>
      <c r="K4652" s="219"/>
      <c r="L4652" s="225"/>
      <c r="M4652" s="226"/>
      <c r="N4652" s="227"/>
      <c r="O4652" s="227"/>
      <c r="P4652" s="227"/>
      <c r="Q4652" s="227"/>
      <c r="R4652" s="227"/>
      <c r="S4652" s="227"/>
      <c r="T4652" s="228"/>
      <c r="AT4652" s="229" t="s">
        <v>247</v>
      </c>
      <c r="AU4652" s="229" t="s">
        <v>261</v>
      </c>
      <c r="AV4652" s="13" t="s">
        <v>81</v>
      </c>
      <c r="AW4652" s="13" t="s">
        <v>37</v>
      </c>
      <c r="AX4652" s="13" t="s">
        <v>73</v>
      </c>
      <c r="AY4652" s="229" t="s">
        <v>238</v>
      </c>
    </row>
    <row r="4653" spans="2:65" s="1" customFormat="1" ht="22.5" customHeight="1">
      <c r="B4653" s="35"/>
      <c r="C4653" s="194" t="s">
        <v>4269</v>
      </c>
      <c r="D4653" s="194" t="s">
        <v>240</v>
      </c>
      <c r="E4653" s="195" t="s">
        <v>4270</v>
      </c>
      <c r="F4653" s="196" t="s">
        <v>4271</v>
      </c>
      <c r="G4653" s="197" t="s">
        <v>651</v>
      </c>
      <c r="H4653" s="198">
        <v>8</v>
      </c>
      <c r="I4653" s="199"/>
      <c r="J4653" s="200">
        <f>ROUND(I4653*H4653,2)</f>
        <v>0</v>
      </c>
      <c r="K4653" s="196" t="s">
        <v>20</v>
      </c>
      <c r="L4653" s="55"/>
      <c r="M4653" s="201" t="s">
        <v>20</v>
      </c>
      <c r="N4653" s="202" t="s">
        <v>44</v>
      </c>
      <c r="O4653" s="36"/>
      <c r="P4653" s="203">
        <f>O4653*H4653</f>
        <v>0</v>
      </c>
      <c r="Q4653" s="203">
        <v>1.4999999999999999E-4</v>
      </c>
      <c r="R4653" s="203">
        <f>Q4653*H4653</f>
        <v>1.1999999999999999E-3</v>
      </c>
      <c r="S4653" s="203">
        <v>0</v>
      </c>
      <c r="T4653" s="204">
        <f>S4653*H4653</f>
        <v>0</v>
      </c>
      <c r="AR4653" s="18" t="s">
        <v>372</v>
      </c>
      <c r="AT4653" s="18" t="s">
        <v>240</v>
      </c>
      <c r="AU4653" s="18" t="s">
        <v>261</v>
      </c>
      <c r="AY4653" s="18" t="s">
        <v>238</v>
      </c>
      <c r="BE4653" s="205">
        <f>IF(N4653="základní",J4653,0)</f>
        <v>0</v>
      </c>
      <c r="BF4653" s="205">
        <f>IF(N4653="snížená",J4653,0)</f>
        <v>0</v>
      </c>
      <c r="BG4653" s="205">
        <f>IF(N4653="zákl. přenesená",J4653,0)</f>
        <v>0</v>
      </c>
      <c r="BH4653" s="205">
        <f>IF(N4653="sníž. přenesená",J4653,0)</f>
        <v>0</v>
      </c>
      <c r="BI4653" s="205">
        <f>IF(N4653="nulová",J4653,0)</f>
        <v>0</v>
      </c>
      <c r="BJ4653" s="18" t="s">
        <v>22</v>
      </c>
      <c r="BK4653" s="205">
        <f>ROUND(I4653*H4653,2)</f>
        <v>0</v>
      </c>
      <c r="BL4653" s="18" t="s">
        <v>372</v>
      </c>
      <c r="BM4653" s="18" t="s">
        <v>4272</v>
      </c>
    </row>
    <row r="4654" spans="2:65" s="12" customFormat="1" ht="27">
      <c r="B4654" s="206"/>
      <c r="C4654" s="207"/>
      <c r="D4654" s="208" t="s">
        <v>247</v>
      </c>
      <c r="E4654" s="209" t="s">
        <v>20</v>
      </c>
      <c r="F4654" s="210" t="s">
        <v>4085</v>
      </c>
      <c r="G4654" s="207"/>
      <c r="H4654" s="211" t="s">
        <v>20</v>
      </c>
      <c r="I4654" s="212"/>
      <c r="J4654" s="207"/>
      <c r="K4654" s="207"/>
      <c r="L4654" s="213"/>
      <c r="M4654" s="214"/>
      <c r="N4654" s="215"/>
      <c r="O4654" s="215"/>
      <c r="P4654" s="215"/>
      <c r="Q4654" s="215"/>
      <c r="R4654" s="215"/>
      <c r="S4654" s="215"/>
      <c r="T4654" s="216"/>
      <c r="AT4654" s="217" t="s">
        <v>247</v>
      </c>
      <c r="AU4654" s="217" t="s">
        <v>261</v>
      </c>
      <c r="AV4654" s="12" t="s">
        <v>22</v>
      </c>
      <c r="AW4654" s="12" t="s">
        <v>37</v>
      </c>
      <c r="AX4654" s="12" t="s">
        <v>73</v>
      </c>
      <c r="AY4654" s="217" t="s">
        <v>238</v>
      </c>
    </row>
    <row r="4655" spans="2:65" s="12" customFormat="1" ht="13.5">
      <c r="B4655" s="206"/>
      <c r="C4655" s="207"/>
      <c r="D4655" s="208" t="s">
        <v>247</v>
      </c>
      <c r="E4655" s="209" t="s">
        <v>20</v>
      </c>
      <c r="F4655" s="210" t="s">
        <v>249</v>
      </c>
      <c r="G4655" s="207"/>
      <c r="H4655" s="211" t="s">
        <v>20</v>
      </c>
      <c r="I4655" s="212"/>
      <c r="J4655" s="207"/>
      <c r="K4655" s="207"/>
      <c r="L4655" s="213"/>
      <c r="M4655" s="214"/>
      <c r="N4655" s="215"/>
      <c r="O4655" s="215"/>
      <c r="P4655" s="215"/>
      <c r="Q4655" s="215"/>
      <c r="R4655" s="215"/>
      <c r="S4655" s="215"/>
      <c r="T4655" s="216"/>
      <c r="AT4655" s="217" t="s">
        <v>247</v>
      </c>
      <c r="AU4655" s="217" t="s">
        <v>261</v>
      </c>
      <c r="AV4655" s="12" t="s">
        <v>22</v>
      </c>
      <c r="AW4655" s="12" t="s">
        <v>37</v>
      </c>
      <c r="AX4655" s="12" t="s">
        <v>73</v>
      </c>
      <c r="AY4655" s="217" t="s">
        <v>238</v>
      </c>
    </row>
    <row r="4656" spans="2:65" s="13" customFormat="1" ht="13.5">
      <c r="B4656" s="218"/>
      <c r="C4656" s="219"/>
      <c r="D4656" s="220" t="s">
        <v>247</v>
      </c>
      <c r="E4656" s="221" t="s">
        <v>20</v>
      </c>
      <c r="F4656" s="222" t="s">
        <v>304</v>
      </c>
      <c r="G4656" s="219"/>
      <c r="H4656" s="223">
        <v>8</v>
      </c>
      <c r="I4656" s="224"/>
      <c r="J4656" s="219"/>
      <c r="K4656" s="219"/>
      <c r="L4656" s="225"/>
      <c r="M4656" s="226"/>
      <c r="N4656" s="227"/>
      <c r="O4656" s="227"/>
      <c r="P4656" s="227"/>
      <c r="Q4656" s="227"/>
      <c r="R4656" s="227"/>
      <c r="S4656" s="227"/>
      <c r="T4656" s="228"/>
      <c r="AT4656" s="229" t="s">
        <v>247</v>
      </c>
      <c r="AU4656" s="229" t="s">
        <v>261</v>
      </c>
      <c r="AV4656" s="13" t="s">
        <v>81</v>
      </c>
      <c r="AW4656" s="13" t="s">
        <v>37</v>
      </c>
      <c r="AX4656" s="13" t="s">
        <v>73</v>
      </c>
      <c r="AY4656" s="229" t="s">
        <v>238</v>
      </c>
    </row>
    <row r="4657" spans="2:65" s="1" customFormat="1" ht="22.5" customHeight="1">
      <c r="B4657" s="35"/>
      <c r="C4657" s="194" t="s">
        <v>4273</v>
      </c>
      <c r="D4657" s="194" t="s">
        <v>240</v>
      </c>
      <c r="E4657" s="195" t="s">
        <v>4274</v>
      </c>
      <c r="F4657" s="196" t="s">
        <v>4275</v>
      </c>
      <c r="G4657" s="197" t="s">
        <v>651</v>
      </c>
      <c r="H4657" s="198">
        <v>4</v>
      </c>
      <c r="I4657" s="199"/>
      <c r="J4657" s="200">
        <f>ROUND(I4657*H4657,2)</f>
        <v>0</v>
      </c>
      <c r="K4657" s="196" t="s">
        <v>20</v>
      </c>
      <c r="L4657" s="55"/>
      <c r="M4657" s="201" t="s">
        <v>20</v>
      </c>
      <c r="N4657" s="202" t="s">
        <v>44</v>
      </c>
      <c r="O4657" s="36"/>
      <c r="P4657" s="203">
        <f>O4657*H4657</f>
        <v>0</v>
      </c>
      <c r="Q4657" s="203">
        <v>1.4999999999999999E-4</v>
      </c>
      <c r="R4657" s="203">
        <f>Q4657*H4657</f>
        <v>5.9999999999999995E-4</v>
      </c>
      <c r="S4657" s="203">
        <v>0</v>
      </c>
      <c r="T4657" s="204">
        <f>S4657*H4657</f>
        <v>0</v>
      </c>
      <c r="AR4657" s="18" t="s">
        <v>372</v>
      </c>
      <c r="AT4657" s="18" t="s">
        <v>240</v>
      </c>
      <c r="AU4657" s="18" t="s">
        <v>261</v>
      </c>
      <c r="AY4657" s="18" t="s">
        <v>238</v>
      </c>
      <c r="BE4657" s="205">
        <f>IF(N4657="základní",J4657,0)</f>
        <v>0</v>
      </c>
      <c r="BF4657" s="205">
        <f>IF(N4657="snížená",J4657,0)</f>
        <v>0</v>
      </c>
      <c r="BG4657" s="205">
        <f>IF(N4657="zákl. přenesená",J4657,0)</f>
        <v>0</v>
      </c>
      <c r="BH4657" s="205">
        <f>IF(N4657="sníž. přenesená",J4657,0)</f>
        <v>0</v>
      </c>
      <c r="BI4657" s="205">
        <f>IF(N4657="nulová",J4657,0)</f>
        <v>0</v>
      </c>
      <c r="BJ4657" s="18" t="s">
        <v>22</v>
      </c>
      <c r="BK4657" s="205">
        <f>ROUND(I4657*H4657,2)</f>
        <v>0</v>
      </c>
      <c r="BL4657" s="18" t="s">
        <v>372</v>
      </c>
      <c r="BM4657" s="18" t="s">
        <v>4276</v>
      </c>
    </row>
    <row r="4658" spans="2:65" s="12" customFormat="1" ht="27">
      <c r="B4658" s="206"/>
      <c r="C4658" s="207"/>
      <c r="D4658" s="208" t="s">
        <v>247</v>
      </c>
      <c r="E4658" s="209" t="s">
        <v>20</v>
      </c>
      <c r="F4658" s="210" t="s">
        <v>4085</v>
      </c>
      <c r="G4658" s="207"/>
      <c r="H4658" s="211" t="s">
        <v>20</v>
      </c>
      <c r="I4658" s="212"/>
      <c r="J4658" s="207"/>
      <c r="K4658" s="207"/>
      <c r="L4658" s="213"/>
      <c r="M4658" s="214"/>
      <c r="N4658" s="215"/>
      <c r="O4658" s="215"/>
      <c r="P4658" s="215"/>
      <c r="Q4658" s="215"/>
      <c r="R4658" s="215"/>
      <c r="S4658" s="215"/>
      <c r="T4658" s="216"/>
      <c r="AT4658" s="217" t="s">
        <v>247</v>
      </c>
      <c r="AU4658" s="217" t="s">
        <v>261</v>
      </c>
      <c r="AV4658" s="12" t="s">
        <v>22</v>
      </c>
      <c r="AW4658" s="12" t="s">
        <v>37</v>
      </c>
      <c r="AX4658" s="12" t="s">
        <v>73</v>
      </c>
      <c r="AY4658" s="217" t="s">
        <v>238</v>
      </c>
    </row>
    <row r="4659" spans="2:65" s="12" customFormat="1" ht="13.5">
      <c r="B4659" s="206"/>
      <c r="C4659" s="207"/>
      <c r="D4659" s="208" t="s">
        <v>247</v>
      </c>
      <c r="E4659" s="209" t="s">
        <v>20</v>
      </c>
      <c r="F4659" s="210" t="s">
        <v>249</v>
      </c>
      <c r="G4659" s="207"/>
      <c r="H4659" s="211" t="s">
        <v>20</v>
      </c>
      <c r="I4659" s="212"/>
      <c r="J4659" s="207"/>
      <c r="K4659" s="207"/>
      <c r="L4659" s="213"/>
      <c r="M4659" s="214"/>
      <c r="N4659" s="215"/>
      <c r="O4659" s="215"/>
      <c r="P4659" s="215"/>
      <c r="Q4659" s="215"/>
      <c r="R4659" s="215"/>
      <c r="S4659" s="215"/>
      <c r="T4659" s="216"/>
      <c r="AT4659" s="217" t="s">
        <v>247</v>
      </c>
      <c r="AU4659" s="217" t="s">
        <v>261</v>
      </c>
      <c r="AV4659" s="12" t="s">
        <v>22</v>
      </c>
      <c r="AW4659" s="12" t="s">
        <v>37</v>
      </c>
      <c r="AX4659" s="12" t="s">
        <v>73</v>
      </c>
      <c r="AY4659" s="217" t="s">
        <v>238</v>
      </c>
    </row>
    <row r="4660" spans="2:65" s="13" customFormat="1" ht="13.5">
      <c r="B4660" s="218"/>
      <c r="C4660" s="219"/>
      <c r="D4660" s="220" t="s">
        <v>247</v>
      </c>
      <c r="E4660" s="221" t="s">
        <v>20</v>
      </c>
      <c r="F4660" s="222" t="s">
        <v>245</v>
      </c>
      <c r="G4660" s="219"/>
      <c r="H4660" s="223">
        <v>4</v>
      </c>
      <c r="I4660" s="224"/>
      <c r="J4660" s="219"/>
      <c r="K4660" s="219"/>
      <c r="L4660" s="225"/>
      <c r="M4660" s="226"/>
      <c r="N4660" s="227"/>
      <c r="O4660" s="227"/>
      <c r="P4660" s="227"/>
      <c r="Q4660" s="227"/>
      <c r="R4660" s="227"/>
      <c r="S4660" s="227"/>
      <c r="T4660" s="228"/>
      <c r="AT4660" s="229" t="s">
        <v>247</v>
      </c>
      <c r="AU4660" s="229" t="s">
        <v>261</v>
      </c>
      <c r="AV4660" s="13" t="s">
        <v>81</v>
      </c>
      <c r="AW4660" s="13" t="s">
        <v>37</v>
      </c>
      <c r="AX4660" s="13" t="s">
        <v>73</v>
      </c>
      <c r="AY4660" s="229" t="s">
        <v>238</v>
      </c>
    </row>
    <row r="4661" spans="2:65" s="1" customFormat="1" ht="22.5" customHeight="1">
      <c r="B4661" s="35"/>
      <c r="C4661" s="194" t="s">
        <v>4277</v>
      </c>
      <c r="D4661" s="194" t="s">
        <v>240</v>
      </c>
      <c r="E4661" s="195" t="s">
        <v>4278</v>
      </c>
      <c r="F4661" s="196" t="s">
        <v>4279</v>
      </c>
      <c r="G4661" s="197" t="s">
        <v>651</v>
      </c>
      <c r="H4661" s="198">
        <v>40</v>
      </c>
      <c r="I4661" s="199"/>
      <c r="J4661" s="200">
        <f>ROUND(I4661*H4661,2)</f>
        <v>0</v>
      </c>
      <c r="K4661" s="196" t="s">
        <v>20</v>
      </c>
      <c r="L4661" s="55"/>
      <c r="M4661" s="201" t="s">
        <v>20</v>
      </c>
      <c r="N4661" s="202" t="s">
        <v>44</v>
      </c>
      <c r="O4661" s="36"/>
      <c r="P4661" s="203">
        <f>O4661*H4661</f>
        <v>0</v>
      </c>
      <c r="Q4661" s="203">
        <v>1.4999999999999999E-4</v>
      </c>
      <c r="R4661" s="203">
        <f>Q4661*H4661</f>
        <v>5.9999999999999993E-3</v>
      </c>
      <c r="S4661" s="203">
        <v>0</v>
      </c>
      <c r="T4661" s="204">
        <f>S4661*H4661</f>
        <v>0</v>
      </c>
      <c r="AR4661" s="18" t="s">
        <v>372</v>
      </c>
      <c r="AT4661" s="18" t="s">
        <v>240</v>
      </c>
      <c r="AU4661" s="18" t="s">
        <v>261</v>
      </c>
      <c r="AY4661" s="18" t="s">
        <v>238</v>
      </c>
      <c r="BE4661" s="205">
        <f>IF(N4661="základní",J4661,0)</f>
        <v>0</v>
      </c>
      <c r="BF4661" s="205">
        <f>IF(N4661="snížená",J4661,0)</f>
        <v>0</v>
      </c>
      <c r="BG4661" s="205">
        <f>IF(N4661="zákl. přenesená",J4661,0)</f>
        <v>0</v>
      </c>
      <c r="BH4661" s="205">
        <f>IF(N4661="sníž. přenesená",J4661,0)</f>
        <v>0</v>
      </c>
      <c r="BI4661" s="205">
        <f>IF(N4661="nulová",J4661,0)</f>
        <v>0</v>
      </c>
      <c r="BJ4661" s="18" t="s">
        <v>22</v>
      </c>
      <c r="BK4661" s="205">
        <f>ROUND(I4661*H4661,2)</f>
        <v>0</v>
      </c>
      <c r="BL4661" s="18" t="s">
        <v>372</v>
      </c>
      <c r="BM4661" s="18" t="s">
        <v>4280</v>
      </c>
    </row>
    <row r="4662" spans="2:65" s="12" customFormat="1" ht="27">
      <c r="B4662" s="206"/>
      <c r="C4662" s="207"/>
      <c r="D4662" s="208" t="s">
        <v>247</v>
      </c>
      <c r="E4662" s="209" t="s">
        <v>20</v>
      </c>
      <c r="F4662" s="210" t="s">
        <v>4085</v>
      </c>
      <c r="G4662" s="207"/>
      <c r="H4662" s="211" t="s">
        <v>20</v>
      </c>
      <c r="I4662" s="212"/>
      <c r="J4662" s="207"/>
      <c r="K4662" s="207"/>
      <c r="L4662" s="213"/>
      <c r="M4662" s="214"/>
      <c r="N4662" s="215"/>
      <c r="O4662" s="215"/>
      <c r="P4662" s="215"/>
      <c r="Q4662" s="215"/>
      <c r="R4662" s="215"/>
      <c r="S4662" s="215"/>
      <c r="T4662" s="216"/>
      <c r="AT4662" s="217" t="s">
        <v>247</v>
      </c>
      <c r="AU4662" s="217" t="s">
        <v>261</v>
      </c>
      <c r="AV4662" s="12" t="s">
        <v>22</v>
      </c>
      <c r="AW4662" s="12" t="s">
        <v>37</v>
      </c>
      <c r="AX4662" s="12" t="s">
        <v>73</v>
      </c>
      <c r="AY4662" s="217" t="s">
        <v>238</v>
      </c>
    </row>
    <row r="4663" spans="2:65" s="12" customFormat="1" ht="13.5">
      <c r="B4663" s="206"/>
      <c r="C4663" s="207"/>
      <c r="D4663" s="208" t="s">
        <v>247</v>
      </c>
      <c r="E4663" s="209" t="s">
        <v>20</v>
      </c>
      <c r="F4663" s="210" t="s">
        <v>249</v>
      </c>
      <c r="G4663" s="207"/>
      <c r="H4663" s="211" t="s">
        <v>20</v>
      </c>
      <c r="I4663" s="212"/>
      <c r="J4663" s="207"/>
      <c r="K4663" s="207"/>
      <c r="L4663" s="213"/>
      <c r="M4663" s="214"/>
      <c r="N4663" s="215"/>
      <c r="O4663" s="215"/>
      <c r="P4663" s="215"/>
      <c r="Q4663" s="215"/>
      <c r="R4663" s="215"/>
      <c r="S4663" s="215"/>
      <c r="T4663" s="216"/>
      <c r="AT4663" s="217" t="s">
        <v>247</v>
      </c>
      <c r="AU4663" s="217" t="s">
        <v>261</v>
      </c>
      <c r="AV4663" s="12" t="s">
        <v>22</v>
      </c>
      <c r="AW4663" s="12" t="s">
        <v>37</v>
      </c>
      <c r="AX4663" s="12" t="s">
        <v>73</v>
      </c>
      <c r="AY4663" s="217" t="s">
        <v>238</v>
      </c>
    </row>
    <row r="4664" spans="2:65" s="13" customFormat="1" ht="13.5">
      <c r="B4664" s="218"/>
      <c r="C4664" s="219"/>
      <c r="D4664" s="220" t="s">
        <v>247</v>
      </c>
      <c r="E4664" s="221" t="s">
        <v>20</v>
      </c>
      <c r="F4664" s="222" t="s">
        <v>564</v>
      </c>
      <c r="G4664" s="219"/>
      <c r="H4664" s="223">
        <v>40</v>
      </c>
      <c r="I4664" s="224"/>
      <c r="J4664" s="219"/>
      <c r="K4664" s="219"/>
      <c r="L4664" s="225"/>
      <c r="M4664" s="226"/>
      <c r="N4664" s="227"/>
      <c r="O4664" s="227"/>
      <c r="P4664" s="227"/>
      <c r="Q4664" s="227"/>
      <c r="R4664" s="227"/>
      <c r="S4664" s="227"/>
      <c r="T4664" s="228"/>
      <c r="AT4664" s="229" t="s">
        <v>247</v>
      </c>
      <c r="AU4664" s="229" t="s">
        <v>261</v>
      </c>
      <c r="AV4664" s="13" t="s">
        <v>81</v>
      </c>
      <c r="AW4664" s="13" t="s">
        <v>37</v>
      </c>
      <c r="AX4664" s="13" t="s">
        <v>73</v>
      </c>
      <c r="AY4664" s="229" t="s">
        <v>238</v>
      </c>
    </row>
    <row r="4665" spans="2:65" s="1" customFormat="1" ht="22.5" customHeight="1">
      <c r="B4665" s="35"/>
      <c r="C4665" s="194" t="s">
        <v>4281</v>
      </c>
      <c r="D4665" s="194" t="s">
        <v>240</v>
      </c>
      <c r="E4665" s="195" t="s">
        <v>4282</v>
      </c>
      <c r="F4665" s="196" t="s">
        <v>4283</v>
      </c>
      <c r="G4665" s="197" t="s">
        <v>651</v>
      </c>
      <c r="H4665" s="198">
        <v>4</v>
      </c>
      <c r="I4665" s="199"/>
      <c r="J4665" s="200">
        <f>ROUND(I4665*H4665,2)</f>
        <v>0</v>
      </c>
      <c r="K4665" s="196" t="s">
        <v>20</v>
      </c>
      <c r="L4665" s="55"/>
      <c r="M4665" s="201" t="s">
        <v>20</v>
      </c>
      <c r="N4665" s="202" t="s">
        <v>44</v>
      </c>
      <c r="O4665" s="36"/>
      <c r="P4665" s="203">
        <f>O4665*H4665</f>
        <v>0</v>
      </c>
      <c r="Q4665" s="203">
        <v>1.4999999999999999E-4</v>
      </c>
      <c r="R4665" s="203">
        <f>Q4665*H4665</f>
        <v>5.9999999999999995E-4</v>
      </c>
      <c r="S4665" s="203">
        <v>0</v>
      </c>
      <c r="T4665" s="204">
        <f>S4665*H4665</f>
        <v>0</v>
      </c>
      <c r="AR4665" s="18" t="s">
        <v>372</v>
      </c>
      <c r="AT4665" s="18" t="s">
        <v>240</v>
      </c>
      <c r="AU4665" s="18" t="s">
        <v>261</v>
      </c>
      <c r="AY4665" s="18" t="s">
        <v>238</v>
      </c>
      <c r="BE4665" s="205">
        <f>IF(N4665="základní",J4665,0)</f>
        <v>0</v>
      </c>
      <c r="BF4665" s="205">
        <f>IF(N4665="snížená",J4665,0)</f>
        <v>0</v>
      </c>
      <c r="BG4665" s="205">
        <f>IF(N4665="zákl. přenesená",J4665,0)</f>
        <v>0</v>
      </c>
      <c r="BH4665" s="205">
        <f>IF(N4665="sníž. přenesená",J4665,0)</f>
        <v>0</v>
      </c>
      <c r="BI4665" s="205">
        <f>IF(N4665="nulová",J4665,0)</f>
        <v>0</v>
      </c>
      <c r="BJ4665" s="18" t="s">
        <v>22</v>
      </c>
      <c r="BK4665" s="205">
        <f>ROUND(I4665*H4665,2)</f>
        <v>0</v>
      </c>
      <c r="BL4665" s="18" t="s">
        <v>372</v>
      </c>
      <c r="BM4665" s="18" t="s">
        <v>4284</v>
      </c>
    </row>
    <row r="4666" spans="2:65" s="12" customFormat="1" ht="27">
      <c r="B4666" s="206"/>
      <c r="C4666" s="207"/>
      <c r="D4666" s="208" t="s">
        <v>247</v>
      </c>
      <c r="E4666" s="209" t="s">
        <v>20</v>
      </c>
      <c r="F4666" s="210" t="s">
        <v>4085</v>
      </c>
      <c r="G4666" s="207"/>
      <c r="H4666" s="211" t="s">
        <v>20</v>
      </c>
      <c r="I4666" s="212"/>
      <c r="J4666" s="207"/>
      <c r="K4666" s="207"/>
      <c r="L4666" s="213"/>
      <c r="M4666" s="214"/>
      <c r="N4666" s="215"/>
      <c r="O4666" s="215"/>
      <c r="P4666" s="215"/>
      <c r="Q4666" s="215"/>
      <c r="R4666" s="215"/>
      <c r="S4666" s="215"/>
      <c r="T4666" s="216"/>
      <c r="AT4666" s="217" t="s">
        <v>247</v>
      </c>
      <c r="AU4666" s="217" t="s">
        <v>261</v>
      </c>
      <c r="AV4666" s="12" t="s">
        <v>22</v>
      </c>
      <c r="AW4666" s="12" t="s">
        <v>37</v>
      </c>
      <c r="AX4666" s="12" t="s">
        <v>73</v>
      </c>
      <c r="AY4666" s="217" t="s">
        <v>238</v>
      </c>
    </row>
    <row r="4667" spans="2:65" s="12" customFormat="1" ht="13.5">
      <c r="B4667" s="206"/>
      <c r="C4667" s="207"/>
      <c r="D4667" s="208" t="s">
        <v>247</v>
      </c>
      <c r="E4667" s="209" t="s">
        <v>20</v>
      </c>
      <c r="F4667" s="210" t="s">
        <v>249</v>
      </c>
      <c r="G4667" s="207"/>
      <c r="H4667" s="211" t="s">
        <v>20</v>
      </c>
      <c r="I4667" s="212"/>
      <c r="J4667" s="207"/>
      <c r="K4667" s="207"/>
      <c r="L4667" s="213"/>
      <c r="M4667" s="214"/>
      <c r="N4667" s="215"/>
      <c r="O4667" s="215"/>
      <c r="P4667" s="215"/>
      <c r="Q4667" s="215"/>
      <c r="R4667" s="215"/>
      <c r="S4667" s="215"/>
      <c r="T4667" s="216"/>
      <c r="AT4667" s="217" t="s">
        <v>247</v>
      </c>
      <c r="AU4667" s="217" t="s">
        <v>261</v>
      </c>
      <c r="AV4667" s="12" t="s">
        <v>22</v>
      </c>
      <c r="AW4667" s="12" t="s">
        <v>37</v>
      </c>
      <c r="AX4667" s="12" t="s">
        <v>73</v>
      </c>
      <c r="AY4667" s="217" t="s">
        <v>238</v>
      </c>
    </row>
    <row r="4668" spans="2:65" s="13" customFormat="1" ht="13.5">
      <c r="B4668" s="218"/>
      <c r="C4668" s="219"/>
      <c r="D4668" s="220" t="s">
        <v>247</v>
      </c>
      <c r="E4668" s="221" t="s">
        <v>20</v>
      </c>
      <c r="F4668" s="222" t="s">
        <v>245</v>
      </c>
      <c r="G4668" s="219"/>
      <c r="H4668" s="223">
        <v>4</v>
      </c>
      <c r="I4668" s="224"/>
      <c r="J4668" s="219"/>
      <c r="K4668" s="219"/>
      <c r="L4668" s="225"/>
      <c r="M4668" s="226"/>
      <c r="N4668" s="227"/>
      <c r="O4668" s="227"/>
      <c r="P4668" s="227"/>
      <c r="Q4668" s="227"/>
      <c r="R4668" s="227"/>
      <c r="S4668" s="227"/>
      <c r="T4668" s="228"/>
      <c r="AT4668" s="229" t="s">
        <v>247</v>
      </c>
      <c r="AU4668" s="229" t="s">
        <v>261</v>
      </c>
      <c r="AV4668" s="13" t="s">
        <v>81</v>
      </c>
      <c r="AW4668" s="13" t="s">
        <v>37</v>
      </c>
      <c r="AX4668" s="13" t="s">
        <v>73</v>
      </c>
      <c r="AY4668" s="229" t="s">
        <v>238</v>
      </c>
    </row>
    <row r="4669" spans="2:65" s="1" customFormat="1" ht="22.5" customHeight="1">
      <c r="B4669" s="35"/>
      <c r="C4669" s="194" t="s">
        <v>4285</v>
      </c>
      <c r="D4669" s="194" t="s">
        <v>240</v>
      </c>
      <c r="E4669" s="195" t="s">
        <v>4286</v>
      </c>
      <c r="F4669" s="196" t="s">
        <v>4287</v>
      </c>
      <c r="G4669" s="197" t="s">
        <v>517</v>
      </c>
      <c r="H4669" s="198">
        <v>6</v>
      </c>
      <c r="I4669" s="199"/>
      <c r="J4669" s="200">
        <f>ROUND(I4669*H4669,2)</f>
        <v>0</v>
      </c>
      <c r="K4669" s="196" t="s">
        <v>20</v>
      </c>
      <c r="L4669" s="55"/>
      <c r="M4669" s="201" t="s">
        <v>20</v>
      </c>
      <c r="N4669" s="202" t="s">
        <v>44</v>
      </c>
      <c r="O4669" s="36"/>
      <c r="P4669" s="203">
        <f>O4669*H4669</f>
        <v>0</v>
      </c>
      <c r="Q4669" s="203">
        <v>1.4999999999999999E-4</v>
      </c>
      <c r="R4669" s="203">
        <f>Q4669*H4669</f>
        <v>8.9999999999999998E-4</v>
      </c>
      <c r="S4669" s="203">
        <v>0</v>
      </c>
      <c r="T4669" s="204">
        <f>S4669*H4669</f>
        <v>0</v>
      </c>
      <c r="AR4669" s="18" t="s">
        <v>372</v>
      </c>
      <c r="AT4669" s="18" t="s">
        <v>240</v>
      </c>
      <c r="AU4669" s="18" t="s">
        <v>261</v>
      </c>
      <c r="AY4669" s="18" t="s">
        <v>238</v>
      </c>
      <c r="BE4669" s="205">
        <f>IF(N4669="základní",J4669,0)</f>
        <v>0</v>
      </c>
      <c r="BF4669" s="205">
        <f>IF(N4669="snížená",J4669,0)</f>
        <v>0</v>
      </c>
      <c r="BG4669" s="205">
        <f>IF(N4669="zákl. přenesená",J4669,0)</f>
        <v>0</v>
      </c>
      <c r="BH4669" s="205">
        <f>IF(N4669="sníž. přenesená",J4669,0)</f>
        <v>0</v>
      </c>
      <c r="BI4669" s="205">
        <f>IF(N4669="nulová",J4669,0)</f>
        <v>0</v>
      </c>
      <c r="BJ4669" s="18" t="s">
        <v>22</v>
      </c>
      <c r="BK4669" s="205">
        <f>ROUND(I4669*H4669,2)</f>
        <v>0</v>
      </c>
      <c r="BL4669" s="18" t="s">
        <v>372</v>
      </c>
      <c r="BM4669" s="18" t="s">
        <v>4288</v>
      </c>
    </row>
    <row r="4670" spans="2:65" s="12" customFormat="1" ht="27">
      <c r="B4670" s="206"/>
      <c r="C4670" s="207"/>
      <c r="D4670" s="208" t="s">
        <v>247</v>
      </c>
      <c r="E4670" s="209" t="s">
        <v>20</v>
      </c>
      <c r="F4670" s="210" t="s">
        <v>4085</v>
      </c>
      <c r="G4670" s="207"/>
      <c r="H4670" s="211" t="s">
        <v>20</v>
      </c>
      <c r="I4670" s="212"/>
      <c r="J4670" s="207"/>
      <c r="K4670" s="207"/>
      <c r="L4670" s="213"/>
      <c r="M4670" s="214"/>
      <c r="N4670" s="215"/>
      <c r="O4670" s="215"/>
      <c r="P4670" s="215"/>
      <c r="Q4670" s="215"/>
      <c r="R4670" s="215"/>
      <c r="S4670" s="215"/>
      <c r="T4670" s="216"/>
      <c r="AT4670" s="217" t="s">
        <v>247</v>
      </c>
      <c r="AU4670" s="217" t="s">
        <v>261</v>
      </c>
      <c r="AV4670" s="12" t="s">
        <v>22</v>
      </c>
      <c r="AW4670" s="12" t="s">
        <v>37</v>
      </c>
      <c r="AX4670" s="12" t="s">
        <v>73</v>
      </c>
      <c r="AY4670" s="217" t="s">
        <v>238</v>
      </c>
    </row>
    <row r="4671" spans="2:65" s="12" customFormat="1" ht="13.5">
      <c r="B4671" s="206"/>
      <c r="C4671" s="207"/>
      <c r="D4671" s="208" t="s">
        <v>247</v>
      </c>
      <c r="E4671" s="209" t="s">
        <v>20</v>
      </c>
      <c r="F4671" s="210" t="s">
        <v>249</v>
      </c>
      <c r="G4671" s="207"/>
      <c r="H4671" s="211" t="s">
        <v>20</v>
      </c>
      <c r="I4671" s="212"/>
      <c r="J4671" s="207"/>
      <c r="K4671" s="207"/>
      <c r="L4671" s="213"/>
      <c r="M4671" s="214"/>
      <c r="N4671" s="215"/>
      <c r="O4671" s="215"/>
      <c r="P4671" s="215"/>
      <c r="Q4671" s="215"/>
      <c r="R4671" s="215"/>
      <c r="S4671" s="215"/>
      <c r="T4671" s="216"/>
      <c r="AT4671" s="217" t="s">
        <v>247</v>
      </c>
      <c r="AU4671" s="217" t="s">
        <v>261</v>
      </c>
      <c r="AV4671" s="12" t="s">
        <v>22</v>
      </c>
      <c r="AW4671" s="12" t="s">
        <v>37</v>
      </c>
      <c r="AX4671" s="12" t="s">
        <v>73</v>
      </c>
      <c r="AY4671" s="217" t="s">
        <v>238</v>
      </c>
    </row>
    <row r="4672" spans="2:65" s="13" customFormat="1" ht="13.5">
      <c r="B4672" s="218"/>
      <c r="C4672" s="219"/>
      <c r="D4672" s="220" t="s">
        <v>247</v>
      </c>
      <c r="E4672" s="221" t="s">
        <v>20</v>
      </c>
      <c r="F4672" s="222" t="s">
        <v>4289</v>
      </c>
      <c r="G4672" s="219"/>
      <c r="H4672" s="223">
        <v>6</v>
      </c>
      <c r="I4672" s="224"/>
      <c r="J4672" s="219"/>
      <c r="K4672" s="219"/>
      <c r="L4672" s="225"/>
      <c r="M4672" s="226"/>
      <c r="N4672" s="227"/>
      <c r="O4672" s="227"/>
      <c r="P4672" s="227"/>
      <c r="Q4672" s="227"/>
      <c r="R4672" s="227"/>
      <c r="S4672" s="227"/>
      <c r="T4672" s="228"/>
      <c r="AT4672" s="229" t="s">
        <v>247</v>
      </c>
      <c r="AU4672" s="229" t="s">
        <v>261</v>
      </c>
      <c r="AV4672" s="13" t="s">
        <v>81</v>
      </c>
      <c r="AW4672" s="13" t="s">
        <v>37</v>
      </c>
      <c r="AX4672" s="13" t="s">
        <v>73</v>
      </c>
      <c r="AY4672" s="229" t="s">
        <v>238</v>
      </c>
    </row>
    <row r="4673" spans="2:65" s="1" customFormat="1" ht="22.5" customHeight="1">
      <c r="B4673" s="35"/>
      <c r="C4673" s="194" t="s">
        <v>4290</v>
      </c>
      <c r="D4673" s="194" t="s">
        <v>240</v>
      </c>
      <c r="E4673" s="195" t="s">
        <v>4291</v>
      </c>
      <c r="F4673" s="196" t="s">
        <v>4292</v>
      </c>
      <c r="G4673" s="197" t="s">
        <v>517</v>
      </c>
      <c r="H4673" s="198">
        <v>443.1</v>
      </c>
      <c r="I4673" s="199"/>
      <c r="J4673" s="200">
        <f>ROUND(I4673*H4673,2)</f>
        <v>0</v>
      </c>
      <c r="K4673" s="196" t="s">
        <v>20</v>
      </c>
      <c r="L4673" s="55"/>
      <c r="M4673" s="201" t="s">
        <v>20</v>
      </c>
      <c r="N4673" s="202" t="s">
        <v>44</v>
      </c>
      <c r="O4673" s="36"/>
      <c r="P4673" s="203">
        <f>O4673*H4673</f>
        <v>0</v>
      </c>
      <c r="Q4673" s="203">
        <v>1.4999999999999999E-4</v>
      </c>
      <c r="R4673" s="203">
        <f>Q4673*H4673</f>
        <v>6.6464999999999996E-2</v>
      </c>
      <c r="S4673" s="203">
        <v>0</v>
      </c>
      <c r="T4673" s="204">
        <f>S4673*H4673</f>
        <v>0</v>
      </c>
      <c r="AR4673" s="18" t="s">
        <v>372</v>
      </c>
      <c r="AT4673" s="18" t="s">
        <v>240</v>
      </c>
      <c r="AU4673" s="18" t="s">
        <v>261</v>
      </c>
      <c r="AY4673" s="18" t="s">
        <v>238</v>
      </c>
      <c r="BE4673" s="205">
        <f>IF(N4673="základní",J4673,0)</f>
        <v>0</v>
      </c>
      <c r="BF4673" s="205">
        <f>IF(N4673="snížená",J4673,0)</f>
        <v>0</v>
      </c>
      <c r="BG4673" s="205">
        <f>IF(N4673="zákl. přenesená",J4673,0)</f>
        <v>0</v>
      </c>
      <c r="BH4673" s="205">
        <f>IF(N4673="sníž. přenesená",J4673,0)</f>
        <v>0</v>
      </c>
      <c r="BI4673" s="205">
        <f>IF(N4673="nulová",J4673,0)</f>
        <v>0</v>
      </c>
      <c r="BJ4673" s="18" t="s">
        <v>22</v>
      </c>
      <c r="BK4673" s="205">
        <f>ROUND(I4673*H4673,2)</f>
        <v>0</v>
      </c>
      <c r="BL4673" s="18" t="s">
        <v>372</v>
      </c>
      <c r="BM4673" s="18" t="s">
        <v>4293</v>
      </c>
    </row>
    <row r="4674" spans="2:65" s="12" customFormat="1" ht="27">
      <c r="B4674" s="206"/>
      <c r="C4674" s="207"/>
      <c r="D4674" s="208" t="s">
        <v>247</v>
      </c>
      <c r="E4674" s="209" t="s">
        <v>20</v>
      </c>
      <c r="F4674" s="210" t="s">
        <v>4085</v>
      </c>
      <c r="G4674" s="207"/>
      <c r="H4674" s="211" t="s">
        <v>20</v>
      </c>
      <c r="I4674" s="212"/>
      <c r="J4674" s="207"/>
      <c r="K4674" s="207"/>
      <c r="L4674" s="213"/>
      <c r="M4674" s="214"/>
      <c r="N4674" s="215"/>
      <c r="O4674" s="215"/>
      <c r="P4674" s="215"/>
      <c r="Q4674" s="215"/>
      <c r="R4674" s="215"/>
      <c r="S4674" s="215"/>
      <c r="T4674" s="216"/>
      <c r="AT4674" s="217" t="s">
        <v>247</v>
      </c>
      <c r="AU4674" s="217" t="s">
        <v>261</v>
      </c>
      <c r="AV4674" s="12" t="s">
        <v>22</v>
      </c>
      <c r="AW4674" s="12" t="s">
        <v>37</v>
      </c>
      <c r="AX4674" s="12" t="s">
        <v>73</v>
      </c>
      <c r="AY4674" s="217" t="s">
        <v>238</v>
      </c>
    </row>
    <row r="4675" spans="2:65" s="12" customFormat="1" ht="13.5">
      <c r="B4675" s="206"/>
      <c r="C4675" s="207"/>
      <c r="D4675" s="208" t="s">
        <v>247</v>
      </c>
      <c r="E4675" s="209" t="s">
        <v>20</v>
      </c>
      <c r="F4675" s="210" t="s">
        <v>249</v>
      </c>
      <c r="G4675" s="207"/>
      <c r="H4675" s="211" t="s">
        <v>20</v>
      </c>
      <c r="I4675" s="212"/>
      <c r="J4675" s="207"/>
      <c r="K4675" s="207"/>
      <c r="L4675" s="213"/>
      <c r="M4675" s="214"/>
      <c r="N4675" s="215"/>
      <c r="O4675" s="215"/>
      <c r="P4675" s="215"/>
      <c r="Q4675" s="215"/>
      <c r="R4675" s="215"/>
      <c r="S4675" s="215"/>
      <c r="T4675" s="216"/>
      <c r="AT4675" s="217" t="s">
        <v>247</v>
      </c>
      <c r="AU4675" s="217" t="s">
        <v>261</v>
      </c>
      <c r="AV4675" s="12" t="s">
        <v>22</v>
      </c>
      <c r="AW4675" s="12" t="s">
        <v>37</v>
      </c>
      <c r="AX4675" s="12" t="s">
        <v>73</v>
      </c>
      <c r="AY4675" s="217" t="s">
        <v>238</v>
      </c>
    </row>
    <row r="4676" spans="2:65" s="13" customFormat="1" ht="13.5">
      <c r="B4676" s="218"/>
      <c r="C4676" s="219"/>
      <c r="D4676" s="208" t="s">
        <v>247</v>
      </c>
      <c r="E4676" s="230" t="s">
        <v>20</v>
      </c>
      <c r="F4676" s="231" t="s">
        <v>4294</v>
      </c>
      <c r="G4676" s="219"/>
      <c r="H4676" s="232">
        <v>443.1</v>
      </c>
      <c r="I4676" s="224"/>
      <c r="J4676" s="219"/>
      <c r="K4676" s="219"/>
      <c r="L4676" s="225"/>
      <c r="M4676" s="226"/>
      <c r="N4676" s="227"/>
      <c r="O4676" s="227"/>
      <c r="P4676" s="227"/>
      <c r="Q4676" s="227"/>
      <c r="R4676" s="227"/>
      <c r="S4676" s="227"/>
      <c r="T4676" s="228"/>
      <c r="AT4676" s="229" t="s">
        <v>247</v>
      </c>
      <c r="AU4676" s="229" t="s">
        <v>261</v>
      </c>
      <c r="AV4676" s="13" t="s">
        <v>81</v>
      </c>
      <c r="AW4676" s="13" t="s">
        <v>37</v>
      </c>
      <c r="AX4676" s="13" t="s">
        <v>73</v>
      </c>
      <c r="AY4676" s="229" t="s">
        <v>238</v>
      </c>
    </row>
    <row r="4677" spans="2:65" s="11" customFormat="1" ht="22.35" customHeight="1">
      <c r="B4677" s="177"/>
      <c r="C4677" s="178"/>
      <c r="D4677" s="191" t="s">
        <v>72</v>
      </c>
      <c r="E4677" s="192" t="s">
        <v>4295</v>
      </c>
      <c r="F4677" s="192" t="s">
        <v>4296</v>
      </c>
      <c r="G4677" s="178"/>
      <c r="H4677" s="178"/>
      <c r="I4677" s="181"/>
      <c r="J4677" s="193">
        <f>BK4677</f>
        <v>0</v>
      </c>
      <c r="K4677" s="178"/>
      <c r="L4677" s="183"/>
      <c r="M4677" s="184"/>
      <c r="N4677" s="185"/>
      <c r="O4677" s="185"/>
      <c r="P4677" s="186">
        <f>SUM(P4678:P4737)</f>
        <v>0</v>
      </c>
      <c r="Q4677" s="185"/>
      <c r="R4677" s="186">
        <f>SUM(R4678:R4737)</f>
        <v>0</v>
      </c>
      <c r="S4677" s="185"/>
      <c r="T4677" s="187">
        <f>SUM(T4678:T4737)</f>
        <v>0</v>
      </c>
      <c r="AR4677" s="188" t="s">
        <v>81</v>
      </c>
      <c r="AT4677" s="189" t="s">
        <v>72</v>
      </c>
      <c r="AU4677" s="189" t="s">
        <v>81</v>
      </c>
      <c r="AY4677" s="188" t="s">
        <v>238</v>
      </c>
      <c r="BK4677" s="190">
        <f>SUM(BK4678:BK4737)</f>
        <v>0</v>
      </c>
    </row>
    <row r="4678" spans="2:65" s="1" customFormat="1" ht="31.5" customHeight="1">
      <c r="B4678" s="35"/>
      <c r="C4678" s="194" t="s">
        <v>4297</v>
      </c>
      <c r="D4678" s="194" t="s">
        <v>240</v>
      </c>
      <c r="E4678" s="195" t="s">
        <v>4298</v>
      </c>
      <c r="F4678" s="196" t="s">
        <v>4299</v>
      </c>
      <c r="G4678" s="197" t="s">
        <v>651</v>
      </c>
      <c r="H4678" s="198">
        <v>1</v>
      </c>
      <c r="I4678" s="199"/>
      <c r="J4678" s="200">
        <f>ROUND(I4678*H4678,2)</f>
        <v>0</v>
      </c>
      <c r="K4678" s="196" t="s">
        <v>20</v>
      </c>
      <c r="L4678" s="55"/>
      <c r="M4678" s="201" t="s">
        <v>20</v>
      </c>
      <c r="N4678" s="202" t="s">
        <v>44</v>
      </c>
      <c r="O4678" s="36"/>
      <c r="P4678" s="203">
        <f>O4678*H4678</f>
        <v>0</v>
      </c>
      <c r="Q4678" s="203">
        <v>0</v>
      </c>
      <c r="R4678" s="203">
        <f>Q4678*H4678</f>
        <v>0</v>
      </c>
      <c r="S4678" s="203">
        <v>0</v>
      </c>
      <c r="T4678" s="204">
        <f>S4678*H4678</f>
        <v>0</v>
      </c>
      <c r="AR4678" s="18" t="s">
        <v>372</v>
      </c>
      <c r="AT4678" s="18" t="s">
        <v>240</v>
      </c>
      <c r="AU4678" s="18" t="s">
        <v>261</v>
      </c>
      <c r="AY4678" s="18" t="s">
        <v>238</v>
      </c>
      <c r="BE4678" s="205">
        <f>IF(N4678="základní",J4678,0)</f>
        <v>0</v>
      </c>
      <c r="BF4678" s="205">
        <f>IF(N4678="snížená",J4678,0)</f>
        <v>0</v>
      </c>
      <c r="BG4678" s="205">
        <f>IF(N4678="zákl. přenesená",J4678,0)</f>
        <v>0</v>
      </c>
      <c r="BH4678" s="205">
        <f>IF(N4678="sníž. přenesená",J4678,0)</f>
        <v>0</v>
      </c>
      <c r="BI4678" s="205">
        <f>IF(N4678="nulová",J4678,0)</f>
        <v>0</v>
      </c>
      <c r="BJ4678" s="18" t="s">
        <v>22</v>
      </c>
      <c r="BK4678" s="205">
        <f>ROUND(I4678*H4678,2)</f>
        <v>0</v>
      </c>
      <c r="BL4678" s="18" t="s">
        <v>372</v>
      </c>
      <c r="BM4678" s="18" t="s">
        <v>4300</v>
      </c>
    </row>
    <row r="4679" spans="2:65" s="12" customFormat="1" ht="27">
      <c r="B4679" s="206"/>
      <c r="C4679" s="207"/>
      <c r="D4679" s="208" t="s">
        <v>247</v>
      </c>
      <c r="E4679" s="209" t="s">
        <v>20</v>
      </c>
      <c r="F4679" s="210" t="s">
        <v>4301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2" customFormat="1" ht="13.5">
      <c r="B4680" s="206"/>
      <c r="C4680" s="207"/>
      <c r="D4680" s="208" t="s">
        <v>247</v>
      </c>
      <c r="E4680" s="209" t="s">
        <v>20</v>
      </c>
      <c r="F4680" s="210" t="s">
        <v>249</v>
      </c>
      <c r="G4680" s="207"/>
      <c r="H4680" s="211" t="s">
        <v>20</v>
      </c>
      <c r="I4680" s="212"/>
      <c r="J4680" s="207"/>
      <c r="K4680" s="207"/>
      <c r="L4680" s="213"/>
      <c r="M4680" s="214"/>
      <c r="N4680" s="215"/>
      <c r="O4680" s="215"/>
      <c r="P4680" s="215"/>
      <c r="Q4680" s="215"/>
      <c r="R4680" s="215"/>
      <c r="S4680" s="215"/>
      <c r="T4680" s="216"/>
      <c r="AT4680" s="217" t="s">
        <v>247</v>
      </c>
      <c r="AU4680" s="217" t="s">
        <v>261</v>
      </c>
      <c r="AV4680" s="12" t="s">
        <v>22</v>
      </c>
      <c r="AW4680" s="12" t="s">
        <v>37</v>
      </c>
      <c r="AX4680" s="12" t="s">
        <v>73</v>
      </c>
      <c r="AY4680" s="217" t="s">
        <v>238</v>
      </c>
    </row>
    <row r="4681" spans="2:65" s="12" customFormat="1" ht="13.5">
      <c r="B4681" s="206"/>
      <c r="C4681" s="207"/>
      <c r="D4681" s="208" t="s">
        <v>247</v>
      </c>
      <c r="E4681" s="209" t="s">
        <v>20</v>
      </c>
      <c r="F4681" s="210" t="s">
        <v>3553</v>
      </c>
      <c r="G4681" s="207"/>
      <c r="H4681" s="211" t="s">
        <v>20</v>
      </c>
      <c r="I4681" s="212"/>
      <c r="J4681" s="207"/>
      <c r="K4681" s="207"/>
      <c r="L4681" s="213"/>
      <c r="M4681" s="214"/>
      <c r="N4681" s="215"/>
      <c r="O4681" s="215"/>
      <c r="P4681" s="215"/>
      <c r="Q4681" s="215"/>
      <c r="R4681" s="215"/>
      <c r="S4681" s="215"/>
      <c r="T4681" s="216"/>
      <c r="AT4681" s="217" t="s">
        <v>247</v>
      </c>
      <c r="AU4681" s="217" t="s">
        <v>261</v>
      </c>
      <c r="AV4681" s="12" t="s">
        <v>22</v>
      </c>
      <c r="AW4681" s="12" t="s">
        <v>37</v>
      </c>
      <c r="AX4681" s="12" t="s">
        <v>73</v>
      </c>
      <c r="AY4681" s="217" t="s">
        <v>238</v>
      </c>
    </row>
    <row r="4682" spans="2:65" s="13" customFormat="1" ht="13.5">
      <c r="B4682" s="218"/>
      <c r="C4682" s="219"/>
      <c r="D4682" s="220" t="s">
        <v>247</v>
      </c>
      <c r="E4682" s="221" t="s">
        <v>20</v>
      </c>
      <c r="F4682" s="222" t="s">
        <v>22</v>
      </c>
      <c r="G4682" s="219"/>
      <c r="H4682" s="223">
        <v>1</v>
      </c>
      <c r="I4682" s="224"/>
      <c r="J4682" s="219"/>
      <c r="K4682" s="219"/>
      <c r="L4682" s="225"/>
      <c r="M4682" s="226"/>
      <c r="N4682" s="227"/>
      <c r="O4682" s="227"/>
      <c r="P4682" s="227"/>
      <c r="Q4682" s="227"/>
      <c r="R4682" s="227"/>
      <c r="S4682" s="227"/>
      <c r="T4682" s="228"/>
      <c r="AT4682" s="229" t="s">
        <v>247</v>
      </c>
      <c r="AU4682" s="229" t="s">
        <v>261</v>
      </c>
      <c r="AV4682" s="13" t="s">
        <v>81</v>
      </c>
      <c r="AW4682" s="13" t="s">
        <v>37</v>
      </c>
      <c r="AX4682" s="13" t="s">
        <v>22</v>
      </c>
      <c r="AY4682" s="229" t="s">
        <v>238</v>
      </c>
    </row>
    <row r="4683" spans="2:65" s="1" customFormat="1" ht="31.5" customHeight="1">
      <c r="B4683" s="35"/>
      <c r="C4683" s="194" t="s">
        <v>4302</v>
      </c>
      <c r="D4683" s="194" t="s">
        <v>240</v>
      </c>
      <c r="E4683" s="195" t="s">
        <v>4303</v>
      </c>
      <c r="F4683" s="196" t="s">
        <v>4304</v>
      </c>
      <c r="G4683" s="197" t="s">
        <v>651</v>
      </c>
      <c r="H4683" s="198">
        <v>1</v>
      </c>
      <c r="I4683" s="199"/>
      <c r="J4683" s="200">
        <f>ROUND(I4683*H4683,2)</f>
        <v>0</v>
      </c>
      <c r="K4683" s="196" t="s">
        <v>20</v>
      </c>
      <c r="L4683" s="55"/>
      <c r="M4683" s="201" t="s">
        <v>20</v>
      </c>
      <c r="N4683" s="202" t="s">
        <v>44</v>
      </c>
      <c r="O4683" s="36"/>
      <c r="P4683" s="203">
        <f>O4683*H4683</f>
        <v>0</v>
      </c>
      <c r="Q4683" s="203">
        <v>0</v>
      </c>
      <c r="R4683" s="203">
        <f>Q4683*H4683</f>
        <v>0</v>
      </c>
      <c r="S4683" s="203">
        <v>0</v>
      </c>
      <c r="T4683" s="204">
        <f>S4683*H4683</f>
        <v>0</v>
      </c>
      <c r="AR4683" s="18" t="s">
        <v>372</v>
      </c>
      <c r="AT4683" s="18" t="s">
        <v>240</v>
      </c>
      <c r="AU4683" s="18" t="s">
        <v>261</v>
      </c>
      <c r="AY4683" s="18" t="s">
        <v>238</v>
      </c>
      <c r="BE4683" s="205">
        <f>IF(N4683="základní",J4683,0)</f>
        <v>0</v>
      </c>
      <c r="BF4683" s="205">
        <f>IF(N4683="snížená",J4683,0)</f>
        <v>0</v>
      </c>
      <c r="BG4683" s="205">
        <f>IF(N4683="zákl. přenesená",J4683,0)</f>
        <v>0</v>
      </c>
      <c r="BH4683" s="205">
        <f>IF(N4683="sníž. přenesená",J4683,0)</f>
        <v>0</v>
      </c>
      <c r="BI4683" s="205">
        <f>IF(N4683="nulová",J4683,0)</f>
        <v>0</v>
      </c>
      <c r="BJ4683" s="18" t="s">
        <v>22</v>
      </c>
      <c r="BK4683" s="205">
        <f>ROUND(I4683*H4683,2)</f>
        <v>0</v>
      </c>
      <c r="BL4683" s="18" t="s">
        <v>372</v>
      </c>
      <c r="BM4683" s="18" t="s">
        <v>4305</v>
      </c>
    </row>
    <row r="4684" spans="2:65" s="12" customFormat="1" ht="27">
      <c r="B4684" s="206"/>
      <c r="C4684" s="207"/>
      <c r="D4684" s="208" t="s">
        <v>247</v>
      </c>
      <c r="E4684" s="209" t="s">
        <v>20</v>
      </c>
      <c r="F4684" s="210" t="s">
        <v>4301</v>
      </c>
      <c r="G4684" s="207"/>
      <c r="H4684" s="211" t="s">
        <v>20</v>
      </c>
      <c r="I4684" s="212"/>
      <c r="J4684" s="207"/>
      <c r="K4684" s="207"/>
      <c r="L4684" s="213"/>
      <c r="M4684" s="214"/>
      <c r="N4684" s="215"/>
      <c r="O4684" s="215"/>
      <c r="P4684" s="215"/>
      <c r="Q4684" s="215"/>
      <c r="R4684" s="215"/>
      <c r="S4684" s="215"/>
      <c r="T4684" s="216"/>
      <c r="AT4684" s="217" t="s">
        <v>247</v>
      </c>
      <c r="AU4684" s="217" t="s">
        <v>261</v>
      </c>
      <c r="AV4684" s="12" t="s">
        <v>22</v>
      </c>
      <c r="AW4684" s="12" t="s">
        <v>37</v>
      </c>
      <c r="AX4684" s="12" t="s">
        <v>73</v>
      </c>
      <c r="AY4684" s="217" t="s">
        <v>238</v>
      </c>
    </row>
    <row r="4685" spans="2:65" s="12" customFormat="1" ht="13.5">
      <c r="B4685" s="206"/>
      <c r="C4685" s="207"/>
      <c r="D4685" s="208" t="s">
        <v>247</v>
      </c>
      <c r="E4685" s="209" t="s">
        <v>20</v>
      </c>
      <c r="F4685" s="210" t="s">
        <v>249</v>
      </c>
      <c r="G4685" s="207"/>
      <c r="H4685" s="211" t="s">
        <v>20</v>
      </c>
      <c r="I4685" s="212"/>
      <c r="J4685" s="207"/>
      <c r="K4685" s="207"/>
      <c r="L4685" s="213"/>
      <c r="M4685" s="214"/>
      <c r="N4685" s="215"/>
      <c r="O4685" s="215"/>
      <c r="P4685" s="215"/>
      <c r="Q4685" s="215"/>
      <c r="R4685" s="215"/>
      <c r="S4685" s="215"/>
      <c r="T4685" s="216"/>
      <c r="AT4685" s="217" t="s">
        <v>247</v>
      </c>
      <c r="AU4685" s="217" t="s">
        <v>261</v>
      </c>
      <c r="AV4685" s="12" t="s">
        <v>22</v>
      </c>
      <c r="AW4685" s="12" t="s">
        <v>37</v>
      </c>
      <c r="AX4685" s="12" t="s">
        <v>73</v>
      </c>
      <c r="AY4685" s="217" t="s">
        <v>238</v>
      </c>
    </row>
    <row r="4686" spans="2:65" s="12" customFormat="1" ht="13.5">
      <c r="B4686" s="206"/>
      <c r="C4686" s="207"/>
      <c r="D4686" s="208" t="s">
        <v>247</v>
      </c>
      <c r="E4686" s="209" t="s">
        <v>20</v>
      </c>
      <c r="F4686" s="210" t="s">
        <v>3553</v>
      </c>
      <c r="G4686" s="207"/>
      <c r="H4686" s="211" t="s">
        <v>20</v>
      </c>
      <c r="I4686" s="212"/>
      <c r="J4686" s="207"/>
      <c r="K4686" s="207"/>
      <c r="L4686" s="213"/>
      <c r="M4686" s="214"/>
      <c r="N4686" s="215"/>
      <c r="O4686" s="215"/>
      <c r="P4686" s="215"/>
      <c r="Q4686" s="215"/>
      <c r="R4686" s="215"/>
      <c r="S4686" s="215"/>
      <c r="T4686" s="216"/>
      <c r="AT4686" s="217" t="s">
        <v>247</v>
      </c>
      <c r="AU4686" s="217" t="s">
        <v>261</v>
      </c>
      <c r="AV4686" s="12" t="s">
        <v>22</v>
      </c>
      <c r="AW4686" s="12" t="s">
        <v>37</v>
      </c>
      <c r="AX4686" s="12" t="s">
        <v>73</v>
      </c>
      <c r="AY4686" s="217" t="s">
        <v>238</v>
      </c>
    </row>
    <row r="4687" spans="2:65" s="13" customFormat="1" ht="13.5">
      <c r="B4687" s="218"/>
      <c r="C4687" s="219"/>
      <c r="D4687" s="220" t="s">
        <v>247</v>
      </c>
      <c r="E4687" s="221" t="s">
        <v>20</v>
      </c>
      <c r="F4687" s="222" t="s">
        <v>22</v>
      </c>
      <c r="G4687" s="219"/>
      <c r="H4687" s="223">
        <v>1</v>
      </c>
      <c r="I4687" s="224"/>
      <c r="J4687" s="219"/>
      <c r="K4687" s="219"/>
      <c r="L4687" s="225"/>
      <c r="M4687" s="226"/>
      <c r="N4687" s="227"/>
      <c r="O4687" s="227"/>
      <c r="P4687" s="227"/>
      <c r="Q4687" s="227"/>
      <c r="R4687" s="227"/>
      <c r="S4687" s="227"/>
      <c r="T4687" s="228"/>
      <c r="AT4687" s="229" t="s">
        <v>247</v>
      </c>
      <c r="AU4687" s="229" t="s">
        <v>261</v>
      </c>
      <c r="AV4687" s="13" t="s">
        <v>81</v>
      </c>
      <c r="AW4687" s="13" t="s">
        <v>37</v>
      </c>
      <c r="AX4687" s="13" t="s">
        <v>22</v>
      </c>
      <c r="AY4687" s="229" t="s">
        <v>238</v>
      </c>
    </row>
    <row r="4688" spans="2:65" s="1" customFormat="1" ht="31.5" customHeight="1">
      <c r="B4688" s="35"/>
      <c r="C4688" s="194" t="s">
        <v>4306</v>
      </c>
      <c r="D4688" s="194" t="s">
        <v>240</v>
      </c>
      <c r="E4688" s="195" t="s">
        <v>4307</v>
      </c>
      <c r="F4688" s="196" t="s">
        <v>4308</v>
      </c>
      <c r="G4688" s="197" t="s">
        <v>651</v>
      </c>
      <c r="H4688" s="198">
        <v>1</v>
      </c>
      <c r="I4688" s="199"/>
      <c r="J4688" s="200">
        <f>ROUND(I4688*H4688,2)</f>
        <v>0</v>
      </c>
      <c r="K4688" s="196" t="s">
        <v>20</v>
      </c>
      <c r="L4688" s="55"/>
      <c r="M4688" s="201" t="s">
        <v>20</v>
      </c>
      <c r="N4688" s="202" t="s">
        <v>44</v>
      </c>
      <c r="O4688" s="36"/>
      <c r="P4688" s="203">
        <f>O4688*H4688</f>
        <v>0</v>
      </c>
      <c r="Q4688" s="203">
        <v>0</v>
      </c>
      <c r="R4688" s="203">
        <f>Q4688*H4688</f>
        <v>0</v>
      </c>
      <c r="S4688" s="203">
        <v>0</v>
      </c>
      <c r="T4688" s="204">
        <f>S4688*H4688</f>
        <v>0</v>
      </c>
      <c r="AR4688" s="18" t="s">
        <v>372</v>
      </c>
      <c r="AT4688" s="18" t="s">
        <v>240</v>
      </c>
      <c r="AU4688" s="18" t="s">
        <v>261</v>
      </c>
      <c r="AY4688" s="18" t="s">
        <v>238</v>
      </c>
      <c r="BE4688" s="205">
        <f>IF(N4688="základní",J4688,0)</f>
        <v>0</v>
      </c>
      <c r="BF4688" s="205">
        <f>IF(N4688="snížená",J4688,0)</f>
        <v>0</v>
      </c>
      <c r="BG4688" s="205">
        <f>IF(N4688="zákl. přenesená",J4688,0)</f>
        <v>0</v>
      </c>
      <c r="BH4688" s="205">
        <f>IF(N4688="sníž. přenesená",J4688,0)</f>
        <v>0</v>
      </c>
      <c r="BI4688" s="205">
        <f>IF(N4688="nulová",J4688,0)</f>
        <v>0</v>
      </c>
      <c r="BJ4688" s="18" t="s">
        <v>22</v>
      </c>
      <c r="BK4688" s="205">
        <f>ROUND(I4688*H4688,2)</f>
        <v>0</v>
      </c>
      <c r="BL4688" s="18" t="s">
        <v>372</v>
      </c>
      <c r="BM4688" s="18" t="s">
        <v>4309</v>
      </c>
    </row>
    <row r="4689" spans="2:65" s="12" customFormat="1" ht="27">
      <c r="B4689" s="206"/>
      <c r="C4689" s="207"/>
      <c r="D4689" s="208" t="s">
        <v>247</v>
      </c>
      <c r="E4689" s="209" t="s">
        <v>20</v>
      </c>
      <c r="F4689" s="210" t="s">
        <v>4301</v>
      </c>
      <c r="G4689" s="207"/>
      <c r="H4689" s="211" t="s">
        <v>20</v>
      </c>
      <c r="I4689" s="212"/>
      <c r="J4689" s="207"/>
      <c r="K4689" s="207"/>
      <c r="L4689" s="213"/>
      <c r="M4689" s="214"/>
      <c r="N4689" s="215"/>
      <c r="O4689" s="215"/>
      <c r="P4689" s="215"/>
      <c r="Q4689" s="215"/>
      <c r="R4689" s="215"/>
      <c r="S4689" s="215"/>
      <c r="T4689" s="216"/>
      <c r="AT4689" s="217" t="s">
        <v>247</v>
      </c>
      <c r="AU4689" s="217" t="s">
        <v>261</v>
      </c>
      <c r="AV4689" s="12" t="s">
        <v>22</v>
      </c>
      <c r="AW4689" s="12" t="s">
        <v>37</v>
      </c>
      <c r="AX4689" s="12" t="s">
        <v>73</v>
      </c>
      <c r="AY4689" s="217" t="s">
        <v>238</v>
      </c>
    </row>
    <row r="4690" spans="2:65" s="12" customFormat="1" ht="13.5">
      <c r="B4690" s="206"/>
      <c r="C4690" s="207"/>
      <c r="D4690" s="208" t="s">
        <v>247</v>
      </c>
      <c r="E4690" s="209" t="s">
        <v>20</v>
      </c>
      <c r="F4690" s="210" t="s">
        <v>249</v>
      </c>
      <c r="G4690" s="207"/>
      <c r="H4690" s="211" t="s">
        <v>20</v>
      </c>
      <c r="I4690" s="212"/>
      <c r="J4690" s="207"/>
      <c r="K4690" s="207"/>
      <c r="L4690" s="213"/>
      <c r="M4690" s="214"/>
      <c r="N4690" s="215"/>
      <c r="O4690" s="215"/>
      <c r="P4690" s="215"/>
      <c r="Q4690" s="215"/>
      <c r="R4690" s="215"/>
      <c r="S4690" s="215"/>
      <c r="T4690" s="216"/>
      <c r="AT4690" s="217" t="s">
        <v>247</v>
      </c>
      <c r="AU4690" s="217" t="s">
        <v>261</v>
      </c>
      <c r="AV4690" s="12" t="s">
        <v>22</v>
      </c>
      <c r="AW4690" s="12" t="s">
        <v>37</v>
      </c>
      <c r="AX4690" s="12" t="s">
        <v>73</v>
      </c>
      <c r="AY4690" s="217" t="s">
        <v>238</v>
      </c>
    </row>
    <row r="4691" spans="2:65" s="12" customFormat="1" ht="13.5">
      <c r="B4691" s="206"/>
      <c r="C4691" s="207"/>
      <c r="D4691" s="208" t="s">
        <v>247</v>
      </c>
      <c r="E4691" s="209" t="s">
        <v>20</v>
      </c>
      <c r="F4691" s="210" t="s">
        <v>3553</v>
      </c>
      <c r="G4691" s="207"/>
      <c r="H4691" s="211" t="s">
        <v>20</v>
      </c>
      <c r="I4691" s="212"/>
      <c r="J4691" s="207"/>
      <c r="K4691" s="207"/>
      <c r="L4691" s="213"/>
      <c r="M4691" s="214"/>
      <c r="N4691" s="215"/>
      <c r="O4691" s="215"/>
      <c r="P4691" s="215"/>
      <c r="Q4691" s="215"/>
      <c r="R4691" s="215"/>
      <c r="S4691" s="215"/>
      <c r="T4691" s="216"/>
      <c r="AT4691" s="217" t="s">
        <v>247</v>
      </c>
      <c r="AU4691" s="217" t="s">
        <v>261</v>
      </c>
      <c r="AV4691" s="12" t="s">
        <v>22</v>
      </c>
      <c r="AW4691" s="12" t="s">
        <v>37</v>
      </c>
      <c r="AX4691" s="12" t="s">
        <v>73</v>
      </c>
      <c r="AY4691" s="217" t="s">
        <v>238</v>
      </c>
    </row>
    <row r="4692" spans="2:65" s="13" customFormat="1" ht="13.5">
      <c r="B4692" s="218"/>
      <c r="C4692" s="219"/>
      <c r="D4692" s="220" t="s">
        <v>247</v>
      </c>
      <c r="E4692" s="221" t="s">
        <v>20</v>
      </c>
      <c r="F4692" s="222" t="s">
        <v>22</v>
      </c>
      <c r="G4692" s="219"/>
      <c r="H4692" s="223">
        <v>1</v>
      </c>
      <c r="I4692" s="224"/>
      <c r="J4692" s="219"/>
      <c r="K4692" s="219"/>
      <c r="L4692" s="225"/>
      <c r="M4692" s="226"/>
      <c r="N4692" s="227"/>
      <c r="O4692" s="227"/>
      <c r="P4692" s="227"/>
      <c r="Q4692" s="227"/>
      <c r="R4692" s="227"/>
      <c r="S4692" s="227"/>
      <c r="T4692" s="228"/>
      <c r="AT4692" s="229" t="s">
        <v>247</v>
      </c>
      <c r="AU4692" s="229" t="s">
        <v>261</v>
      </c>
      <c r="AV4692" s="13" t="s">
        <v>81</v>
      </c>
      <c r="AW4692" s="13" t="s">
        <v>37</v>
      </c>
      <c r="AX4692" s="13" t="s">
        <v>22</v>
      </c>
      <c r="AY4692" s="229" t="s">
        <v>238</v>
      </c>
    </row>
    <row r="4693" spans="2:65" s="1" customFormat="1" ht="31.5" customHeight="1">
      <c r="B4693" s="35"/>
      <c r="C4693" s="194" t="s">
        <v>4310</v>
      </c>
      <c r="D4693" s="194" t="s">
        <v>240</v>
      </c>
      <c r="E4693" s="195" t="s">
        <v>4311</v>
      </c>
      <c r="F4693" s="196" t="s">
        <v>4312</v>
      </c>
      <c r="G4693" s="197" t="s">
        <v>651</v>
      </c>
      <c r="H4693" s="198">
        <v>1</v>
      </c>
      <c r="I4693" s="199"/>
      <c r="J4693" s="200">
        <f>ROUND(I4693*H4693,2)</f>
        <v>0</v>
      </c>
      <c r="K4693" s="196" t="s">
        <v>20</v>
      </c>
      <c r="L4693" s="55"/>
      <c r="M4693" s="201" t="s">
        <v>20</v>
      </c>
      <c r="N4693" s="202" t="s">
        <v>44</v>
      </c>
      <c r="O4693" s="36"/>
      <c r="P4693" s="203">
        <f>O4693*H4693</f>
        <v>0</v>
      </c>
      <c r="Q4693" s="203">
        <v>0</v>
      </c>
      <c r="R4693" s="203">
        <f>Q4693*H4693</f>
        <v>0</v>
      </c>
      <c r="S4693" s="203">
        <v>0</v>
      </c>
      <c r="T4693" s="204">
        <f>S4693*H4693</f>
        <v>0</v>
      </c>
      <c r="AR4693" s="18" t="s">
        <v>372</v>
      </c>
      <c r="AT4693" s="18" t="s">
        <v>240</v>
      </c>
      <c r="AU4693" s="18" t="s">
        <v>261</v>
      </c>
      <c r="AY4693" s="18" t="s">
        <v>238</v>
      </c>
      <c r="BE4693" s="205">
        <f>IF(N4693="základní",J4693,0)</f>
        <v>0</v>
      </c>
      <c r="BF4693" s="205">
        <f>IF(N4693="snížená",J4693,0)</f>
        <v>0</v>
      </c>
      <c r="BG4693" s="205">
        <f>IF(N4693="zákl. přenesená",J4693,0)</f>
        <v>0</v>
      </c>
      <c r="BH4693" s="205">
        <f>IF(N4693="sníž. přenesená",J4693,0)</f>
        <v>0</v>
      </c>
      <c r="BI4693" s="205">
        <f>IF(N4693="nulová",J4693,0)</f>
        <v>0</v>
      </c>
      <c r="BJ4693" s="18" t="s">
        <v>22</v>
      </c>
      <c r="BK4693" s="205">
        <f>ROUND(I4693*H4693,2)</f>
        <v>0</v>
      </c>
      <c r="BL4693" s="18" t="s">
        <v>372</v>
      </c>
      <c r="BM4693" s="18" t="s">
        <v>4313</v>
      </c>
    </row>
    <row r="4694" spans="2:65" s="12" customFormat="1" ht="27">
      <c r="B4694" s="206"/>
      <c r="C4694" s="207"/>
      <c r="D4694" s="208" t="s">
        <v>247</v>
      </c>
      <c r="E4694" s="209" t="s">
        <v>20</v>
      </c>
      <c r="F4694" s="210" t="s">
        <v>4301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2" customFormat="1" ht="13.5">
      <c r="B4695" s="206"/>
      <c r="C4695" s="207"/>
      <c r="D4695" s="208" t="s">
        <v>247</v>
      </c>
      <c r="E4695" s="209" t="s">
        <v>20</v>
      </c>
      <c r="F4695" s="210" t="s">
        <v>249</v>
      </c>
      <c r="G4695" s="207"/>
      <c r="H4695" s="211" t="s">
        <v>20</v>
      </c>
      <c r="I4695" s="212"/>
      <c r="J4695" s="207"/>
      <c r="K4695" s="207"/>
      <c r="L4695" s="213"/>
      <c r="M4695" s="214"/>
      <c r="N4695" s="215"/>
      <c r="O4695" s="215"/>
      <c r="P4695" s="215"/>
      <c r="Q4695" s="215"/>
      <c r="R4695" s="215"/>
      <c r="S4695" s="215"/>
      <c r="T4695" s="216"/>
      <c r="AT4695" s="217" t="s">
        <v>247</v>
      </c>
      <c r="AU4695" s="217" t="s">
        <v>261</v>
      </c>
      <c r="AV4695" s="12" t="s">
        <v>22</v>
      </c>
      <c r="AW4695" s="12" t="s">
        <v>37</v>
      </c>
      <c r="AX4695" s="12" t="s">
        <v>73</v>
      </c>
      <c r="AY4695" s="217" t="s">
        <v>238</v>
      </c>
    </row>
    <row r="4696" spans="2:65" s="12" customFormat="1" ht="13.5">
      <c r="B4696" s="206"/>
      <c r="C4696" s="207"/>
      <c r="D4696" s="208" t="s">
        <v>247</v>
      </c>
      <c r="E4696" s="209" t="s">
        <v>20</v>
      </c>
      <c r="F4696" s="210" t="s">
        <v>3553</v>
      </c>
      <c r="G4696" s="207"/>
      <c r="H4696" s="211" t="s">
        <v>20</v>
      </c>
      <c r="I4696" s="212"/>
      <c r="J4696" s="207"/>
      <c r="K4696" s="207"/>
      <c r="L4696" s="213"/>
      <c r="M4696" s="214"/>
      <c r="N4696" s="215"/>
      <c r="O4696" s="215"/>
      <c r="P4696" s="215"/>
      <c r="Q4696" s="215"/>
      <c r="R4696" s="215"/>
      <c r="S4696" s="215"/>
      <c r="T4696" s="216"/>
      <c r="AT4696" s="217" t="s">
        <v>247</v>
      </c>
      <c r="AU4696" s="217" t="s">
        <v>261</v>
      </c>
      <c r="AV4696" s="12" t="s">
        <v>22</v>
      </c>
      <c r="AW4696" s="12" t="s">
        <v>37</v>
      </c>
      <c r="AX4696" s="12" t="s">
        <v>73</v>
      </c>
      <c r="AY4696" s="217" t="s">
        <v>238</v>
      </c>
    </row>
    <row r="4697" spans="2:65" s="13" customFormat="1" ht="13.5">
      <c r="B4697" s="218"/>
      <c r="C4697" s="219"/>
      <c r="D4697" s="220" t="s">
        <v>247</v>
      </c>
      <c r="E4697" s="221" t="s">
        <v>20</v>
      </c>
      <c r="F4697" s="222" t="s">
        <v>22</v>
      </c>
      <c r="G4697" s="219"/>
      <c r="H4697" s="223">
        <v>1</v>
      </c>
      <c r="I4697" s="224"/>
      <c r="J4697" s="219"/>
      <c r="K4697" s="219"/>
      <c r="L4697" s="225"/>
      <c r="M4697" s="226"/>
      <c r="N4697" s="227"/>
      <c r="O4697" s="227"/>
      <c r="P4697" s="227"/>
      <c r="Q4697" s="227"/>
      <c r="R4697" s="227"/>
      <c r="S4697" s="227"/>
      <c r="T4697" s="228"/>
      <c r="AT4697" s="229" t="s">
        <v>247</v>
      </c>
      <c r="AU4697" s="229" t="s">
        <v>261</v>
      </c>
      <c r="AV4697" s="13" t="s">
        <v>81</v>
      </c>
      <c r="AW4697" s="13" t="s">
        <v>37</v>
      </c>
      <c r="AX4697" s="13" t="s">
        <v>22</v>
      </c>
      <c r="AY4697" s="229" t="s">
        <v>238</v>
      </c>
    </row>
    <row r="4698" spans="2:65" s="1" customFormat="1" ht="31.5" customHeight="1">
      <c r="B4698" s="35"/>
      <c r="C4698" s="194" t="s">
        <v>4314</v>
      </c>
      <c r="D4698" s="194" t="s">
        <v>240</v>
      </c>
      <c r="E4698" s="195" t="s">
        <v>4315</v>
      </c>
      <c r="F4698" s="196" t="s">
        <v>4316</v>
      </c>
      <c r="G4698" s="197" t="s">
        <v>651</v>
      </c>
      <c r="H4698" s="198">
        <v>1</v>
      </c>
      <c r="I4698" s="199"/>
      <c r="J4698" s="200">
        <f>ROUND(I4698*H4698,2)</f>
        <v>0</v>
      </c>
      <c r="K4698" s="196" t="s">
        <v>20</v>
      </c>
      <c r="L4698" s="55"/>
      <c r="M4698" s="201" t="s">
        <v>20</v>
      </c>
      <c r="N4698" s="202" t="s">
        <v>44</v>
      </c>
      <c r="O4698" s="36"/>
      <c r="P4698" s="203">
        <f>O4698*H4698</f>
        <v>0</v>
      </c>
      <c r="Q4698" s="203">
        <v>0</v>
      </c>
      <c r="R4698" s="203">
        <f>Q4698*H4698</f>
        <v>0</v>
      </c>
      <c r="S4698" s="203">
        <v>0</v>
      </c>
      <c r="T4698" s="204">
        <f>S4698*H4698</f>
        <v>0</v>
      </c>
      <c r="AR4698" s="18" t="s">
        <v>372</v>
      </c>
      <c r="AT4698" s="18" t="s">
        <v>240</v>
      </c>
      <c r="AU4698" s="18" t="s">
        <v>261</v>
      </c>
      <c r="AY4698" s="18" t="s">
        <v>238</v>
      </c>
      <c r="BE4698" s="205">
        <f>IF(N4698="základní",J4698,0)</f>
        <v>0</v>
      </c>
      <c r="BF4698" s="205">
        <f>IF(N4698="snížená",J4698,0)</f>
        <v>0</v>
      </c>
      <c r="BG4698" s="205">
        <f>IF(N4698="zákl. přenesená",J4698,0)</f>
        <v>0</v>
      </c>
      <c r="BH4698" s="205">
        <f>IF(N4698="sníž. přenesená",J4698,0)</f>
        <v>0</v>
      </c>
      <c r="BI4698" s="205">
        <f>IF(N4698="nulová",J4698,0)</f>
        <v>0</v>
      </c>
      <c r="BJ4698" s="18" t="s">
        <v>22</v>
      </c>
      <c r="BK4698" s="205">
        <f>ROUND(I4698*H4698,2)</f>
        <v>0</v>
      </c>
      <c r="BL4698" s="18" t="s">
        <v>372</v>
      </c>
      <c r="BM4698" s="18" t="s">
        <v>4317</v>
      </c>
    </row>
    <row r="4699" spans="2:65" s="12" customFormat="1" ht="27">
      <c r="B4699" s="206"/>
      <c r="C4699" s="207"/>
      <c r="D4699" s="208" t="s">
        <v>247</v>
      </c>
      <c r="E4699" s="209" t="s">
        <v>20</v>
      </c>
      <c r="F4699" s="210" t="s">
        <v>4301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2" customFormat="1" ht="13.5">
      <c r="B4700" s="206"/>
      <c r="C4700" s="207"/>
      <c r="D4700" s="208" t="s">
        <v>247</v>
      </c>
      <c r="E4700" s="209" t="s">
        <v>20</v>
      </c>
      <c r="F4700" s="210" t="s">
        <v>249</v>
      </c>
      <c r="G4700" s="207"/>
      <c r="H4700" s="211" t="s">
        <v>20</v>
      </c>
      <c r="I4700" s="212"/>
      <c r="J4700" s="207"/>
      <c r="K4700" s="207"/>
      <c r="L4700" s="213"/>
      <c r="M4700" s="214"/>
      <c r="N4700" s="215"/>
      <c r="O4700" s="215"/>
      <c r="P4700" s="215"/>
      <c r="Q4700" s="215"/>
      <c r="R4700" s="215"/>
      <c r="S4700" s="215"/>
      <c r="T4700" s="216"/>
      <c r="AT4700" s="217" t="s">
        <v>247</v>
      </c>
      <c r="AU4700" s="217" t="s">
        <v>261</v>
      </c>
      <c r="AV4700" s="12" t="s">
        <v>22</v>
      </c>
      <c r="AW4700" s="12" t="s">
        <v>37</v>
      </c>
      <c r="AX4700" s="12" t="s">
        <v>73</v>
      </c>
      <c r="AY4700" s="217" t="s">
        <v>238</v>
      </c>
    </row>
    <row r="4701" spans="2:65" s="12" customFormat="1" ht="13.5">
      <c r="B4701" s="206"/>
      <c r="C4701" s="207"/>
      <c r="D4701" s="208" t="s">
        <v>247</v>
      </c>
      <c r="E4701" s="209" t="s">
        <v>20</v>
      </c>
      <c r="F4701" s="210" t="s">
        <v>3553</v>
      </c>
      <c r="G4701" s="207"/>
      <c r="H4701" s="211" t="s">
        <v>20</v>
      </c>
      <c r="I4701" s="212"/>
      <c r="J4701" s="207"/>
      <c r="K4701" s="207"/>
      <c r="L4701" s="213"/>
      <c r="M4701" s="214"/>
      <c r="N4701" s="215"/>
      <c r="O4701" s="215"/>
      <c r="P4701" s="215"/>
      <c r="Q4701" s="215"/>
      <c r="R4701" s="215"/>
      <c r="S4701" s="215"/>
      <c r="T4701" s="216"/>
      <c r="AT4701" s="217" t="s">
        <v>247</v>
      </c>
      <c r="AU4701" s="217" t="s">
        <v>261</v>
      </c>
      <c r="AV4701" s="12" t="s">
        <v>22</v>
      </c>
      <c r="AW4701" s="12" t="s">
        <v>37</v>
      </c>
      <c r="AX4701" s="12" t="s">
        <v>73</v>
      </c>
      <c r="AY4701" s="217" t="s">
        <v>238</v>
      </c>
    </row>
    <row r="4702" spans="2:65" s="13" customFormat="1" ht="13.5">
      <c r="B4702" s="218"/>
      <c r="C4702" s="219"/>
      <c r="D4702" s="220" t="s">
        <v>247</v>
      </c>
      <c r="E4702" s="221" t="s">
        <v>20</v>
      </c>
      <c r="F4702" s="222" t="s">
        <v>22</v>
      </c>
      <c r="G4702" s="219"/>
      <c r="H4702" s="223">
        <v>1</v>
      </c>
      <c r="I4702" s="224"/>
      <c r="J4702" s="219"/>
      <c r="K4702" s="219"/>
      <c r="L4702" s="225"/>
      <c r="M4702" s="226"/>
      <c r="N4702" s="227"/>
      <c r="O4702" s="227"/>
      <c r="P4702" s="227"/>
      <c r="Q4702" s="227"/>
      <c r="R4702" s="227"/>
      <c r="S4702" s="227"/>
      <c r="T4702" s="228"/>
      <c r="AT4702" s="229" t="s">
        <v>247</v>
      </c>
      <c r="AU4702" s="229" t="s">
        <v>261</v>
      </c>
      <c r="AV4702" s="13" t="s">
        <v>81</v>
      </c>
      <c r="AW4702" s="13" t="s">
        <v>37</v>
      </c>
      <c r="AX4702" s="13" t="s">
        <v>22</v>
      </c>
      <c r="AY4702" s="229" t="s">
        <v>238</v>
      </c>
    </row>
    <row r="4703" spans="2:65" s="1" customFormat="1" ht="31.5" customHeight="1">
      <c r="B4703" s="35"/>
      <c r="C4703" s="194" t="s">
        <v>4318</v>
      </c>
      <c r="D4703" s="194" t="s">
        <v>240</v>
      </c>
      <c r="E4703" s="195" t="s">
        <v>4319</v>
      </c>
      <c r="F4703" s="196" t="s">
        <v>4320</v>
      </c>
      <c r="G4703" s="197" t="s">
        <v>651</v>
      </c>
      <c r="H4703" s="198">
        <v>1</v>
      </c>
      <c r="I4703" s="199"/>
      <c r="J4703" s="200">
        <f>ROUND(I4703*H4703,2)</f>
        <v>0</v>
      </c>
      <c r="K4703" s="196" t="s">
        <v>20</v>
      </c>
      <c r="L4703" s="55"/>
      <c r="M4703" s="201" t="s">
        <v>20</v>
      </c>
      <c r="N4703" s="202" t="s">
        <v>44</v>
      </c>
      <c r="O4703" s="36"/>
      <c r="P4703" s="203">
        <f>O4703*H4703</f>
        <v>0</v>
      </c>
      <c r="Q4703" s="203">
        <v>0</v>
      </c>
      <c r="R4703" s="203">
        <f>Q4703*H4703</f>
        <v>0</v>
      </c>
      <c r="S4703" s="203">
        <v>0</v>
      </c>
      <c r="T4703" s="204">
        <f>S4703*H4703</f>
        <v>0</v>
      </c>
      <c r="AR4703" s="18" t="s">
        <v>372</v>
      </c>
      <c r="AT4703" s="18" t="s">
        <v>240</v>
      </c>
      <c r="AU4703" s="18" t="s">
        <v>261</v>
      </c>
      <c r="AY4703" s="18" t="s">
        <v>238</v>
      </c>
      <c r="BE4703" s="205">
        <f>IF(N4703="základní",J4703,0)</f>
        <v>0</v>
      </c>
      <c r="BF4703" s="205">
        <f>IF(N4703="snížená",J4703,0)</f>
        <v>0</v>
      </c>
      <c r="BG4703" s="205">
        <f>IF(N4703="zákl. přenesená",J4703,0)</f>
        <v>0</v>
      </c>
      <c r="BH4703" s="205">
        <f>IF(N4703="sníž. přenesená",J4703,0)</f>
        <v>0</v>
      </c>
      <c r="BI4703" s="205">
        <f>IF(N4703="nulová",J4703,0)</f>
        <v>0</v>
      </c>
      <c r="BJ4703" s="18" t="s">
        <v>22</v>
      </c>
      <c r="BK4703" s="205">
        <f>ROUND(I4703*H4703,2)</f>
        <v>0</v>
      </c>
      <c r="BL4703" s="18" t="s">
        <v>372</v>
      </c>
      <c r="BM4703" s="18" t="s">
        <v>4321</v>
      </c>
    </row>
    <row r="4704" spans="2:65" s="12" customFormat="1" ht="27">
      <c r="B4704" s="206"/>
      <c r="C4704" s="207"/>
      <c r="D4704" s="208" t="s">
        <v>247</v>
      </c>
      <c r="E4704" s="209" t="s">
        <v>20</v>
      </c>
      <c r="F4704" s="210" t="s">
        <v>4301</v>
      </c>
      <c r="G4704" s="207"/>
      <c r="H4704" s="211" t="s">
        <v>20</v>
      </c>
      <c r="I4704" s="212"/>
      <c r="J4704" s="207"/>
      <c r="K4704" s="207"/>
      <c r="L4704" s="213"/>
      <c r="M4704" s="214"/>
      <c r="N4704" s="215"/>
      <c r="O4704" s="215"/>
      <c r="P4704" s="215"/>
      <c r="Q4704" s="215"/>
      <c r="R4704" s="215"/>
      <c r="S4704" s="215"/>
      <c r="T4704" s="216"/>
      <c r="AT4704" s="217" t="s">
        <v>247</v>
      </c>
      <c r="AU4704" s="217" t="s">
        <v>261</v>
      </c>
      <c r="AV4704" s="12" t="s">
        <v>22</v>
      </c>
      <c r="AW4704" s="12" t="s">
        <v>37</v>
      </c>
      <c r="AX4704" s="12" t="s">
        <v>73</v>
      </c>
      <c r="AY4704" s="217" t="s">
        <v>238</v>
      </c>
    </row>
    <row r="4705" spans="2:65" s="12" customFormat="1" ht="13.5">
      <c r="B4705" s="206"/>
      <c r="C4705" s="207"/>
      <c r="D4705" s="208" t="s">
        <v>247</v>
      </c>
      <c r="E4705" s="209" t="s">
        <v>20</v>
      </c>
      <c r="F4705" s="210" t="s">
        <v>249</v>
      </c>
      <c r="G4705" s="207"/>
      <c r="H4705" s="211" t="s">
        <v>20</v>
      </c>
      <c r="I4705" s="212"/>
      <c r="J4705" s="207"/>
      <c r="K4705" s="207"/>
      <c r="L4705" s="213"/>
      <c r="M4705" s="214"/>
      <c r="N4705" s="215"/>
      <c r="O4705" s="215"/>
      <c r="P4705" s="215"/>
      <c r="Q4705" s="215"/>
      <c r="R4705" s="215"/>
      <c r="S4705" s="215"/>
      <c r="T4705" s="216"/>
      <c r="AT4705" s="217" t="s">
        <v>247</v>
      </c>
      <c r="AU4705" s="217" t="s">
        <v>261</v>
      </c>
      <c r="AV4705" s="12" t="s">
        <v>22</v>
      </c>
      <c r="AW4705" s="12" t="s">
        <v>37</v>
      </c>
      <c r="AX4705" s="12" t="s">
        <v>73</v>
      </c>
      <c r="AY4705" s="217" t="s">
        <v>238</v>
      </c>
    </row>
    <row r="4706" spans="2:65" s="12" customFormat="1" ht="13.5">
      <c r="B4706" s="206"/>
      <c r="C4706" s="207"/>
      <c r="D4706" s="208" t="s">
        <v>247</v>
      </c>
      <c r="E4706" s="209" t="s">
        <v>20</v>
      </c>
      <c r="F4706" s="210" t="s">
        <v>3553</v>
      </c>
      <c r="G4706" s="207"/>
      <c r="H4706" s="211" t="s">
        <v>20</v>
      </c>
      <c r="I4706" s="212"/>
      <c r="J4706" s="207"/>
      <c r="K4706" s="207"/>
      <c r="L4706" s="213"/>
      <c r="M4706" s="214"/>
      <c r="N4706" s="215"/>
      <c r="O4706" s="215"/>
      <c r="P4706" s="215"/>
      <c r="Q4706" s="215"/>
      <c r="R4706" s="215"/>
      <c r="S4706" s="215"/>
      <c r="T4706" s="216"/>
      <c r="AT4706" s="217" t="s">
        <v>247</v>
      </c>
      <c r="AU4706" s="217" t="s">
        <v>261</v>
      </c>
      <c r="AV4706" s="12" t="s">
        <v>22</v>
      </c>
      <c r="AW4706" s="12" t="s">
        <v>37</v>
      </c>
      <c r="AX4706" s="12" t="s">
        <v>73</v>
      </c>
      <c r="AY4706" s="217" t="s">
        <v>238</v>
      </c>
    </row>
    <row r="4707" spans="2:65" s="13" customFormat="1" ht="13.5">
      <c r="B4707" s="218"/>
      <c r="C4707" s="219"/>
      <c r="D4707" s="220" t="s">
        <v>247</v>
      </c>
      <c r="E4707" s="221" t="s">
        <v>20</v>
      </c>
      <c r="F4707" s="222" t="s">
        <v>22</v>
      </c>
      <c r="G4707" s="219"/>
      <c r="H4707" s="223">
        <v>1</v>
      </c>
      <c r="I4707" s="224"/>
      <c r="J4707" s="219"/>
      <c r="K4707" s="219"/>
      <c r="L4707" s="225"/>
      <c r="M4707" s="226"/>
      <c r="N4707" s="227"/>
      <c r="O4707" s="227"/>
      <c r="P4707" s="227"/>
      <c r="Q4707" s="227"/>
      <c r="R4707" s="227"/>
      <c r="S4707" s="227"/>
      <c r="T4707" s="228"/>
      <c r="AT4707" s="229" t="s">
        <v>247</v>
      </c>
      <c r="AU4707" s="229" t="s">
        <v>261</v>
      </c>
      <c r="AV4707" s="13" t="s">
        <v>81</v>
      </c>
      <c r="AW4707" s="13" t="s">
        <v>37</v>
      </c>
      <c r="AX4707" s="13" t="s">
        <v>22</v>
      </c>
      <c r="AY4707" s="229" t="s">
        <v>238</v>
      </c>
    </row>
    <row r="4708" spans="2:65" s="1" customFormat="1" ht="31.5" customHeight="1">
      <c r="B4708" s="35"/>
      <c r="C4708" s="194" t="s">
        <v>4322</v>
      </c>
      <c r="D4708" s="194" t="s">
        <v>240</v>
      </c>
      <c r="E4708" s="195" t="s">
        <v>4323</v>
      </c>
      <c r="F4708" s="196" t="s">
        <v>4324</v>
      </c>
      <c r="G4708" s="197" t="s">
        <v>651</v>
      </c>
      <c r="H4708" s="198">
        <v>1</v>
      </c>
      <c r="I4708" s="199"/>
      <c r="J4708" s="200">
        <f>ROUND(I4708*H4708,2)</f>
        <v>0</v>
      </c>
      <c r="K4708" s="196" t="s">
        <v>20</v>
      </c>
      <c r="L4708" s="55"/>
      <c r="M4708" s="201" t="s">
        <v>20</v>
      </c>
      <c r="N4708" s="202" t="s">
        <v>44</v>
      </c>
      <c r="O4708" s="36"/>
      <c r="P4708" s="203">
        <f>O4708*H4708</f>
        <v>0</v>
      </c>
      <c r="Q4708" s="203">
        <v>0</v>
      </c>
      <c r="R4708" s="203">
        <f>Q4708*H4708</f>
        <v>0</v>
      </c>
      <c r="S4708" s="203">
        <v>0</v>
      </c>
      <c r="T4708" s="204">
        <f>S4708*H4708</f>
        <v>0</v>
      </c>
      <c r="AR4708" s="18" t="s">
        <v>372</v>
      </c>
      <c r="AT4708" s="18" t="s">
        <v>240</v>
      </c>
      <c r="AU4708" s="18" t="s">
        <v>261</v>
      </c>
      <c r="AY4708" s="18" t="s">
        <v>238</v>
      </c>
      <c r="BE4708" s="205">
        <f>IF(N4708="základní",J4708,0)</f>
        <v>0</v>
      </c>
      <c r="BF4708" s="205">
        <f>IF(N4708="snížená",J4708,0)</f>
        <v>0</v>
      </c>
      <c r="BG4708" s="205">
        <f>IF(N4708="zákl. přenesená",J4708,0)</f>
        <v>0</v>
      </c>
      <c r="BH4708" s="205">
        <f>IF(N4708="sníž. přenesená",J4708,0)</f>
        <v>0</v>
      </c>
      <c r="BI4708" s="205">
        <f>IF(N4708="nulová",J4708,0)</f>
        <v>0</v>
      </c>
      <c r="BJ4708" s="18" t="s">
        <v>22</v>
      </c>
      <c r="BK4708" s="205">
        <f>ROUND(I4708*H4708,2)</f>
        <v>0</v>
      </c>
      <c r="BL4708" s="18" t="s">
        <v>372</v>
      </c>
      <c r="BM4708" s="18" t="s">
        <v>4325</v>
      </c>
    </row>
    <row r="4709" spans="2:65" s="12" customFormat="1" ht="27">
      <c r="B4709" s="206"/>
      <c r="C4709" s="207"/>
      <c r="D4709" s="208" t="s">
        <v>247</v>
      </c>
      <c r="E4709" s="209" t="s">
        <v>20</v>
      </c>
      <c r="F4709" s="210" t="s">
        <v>4301</v>
      </c>
      <c r="G4709" s="207"/>
      <c r="H4709" s="211" t="s">
        <v>20</v>
      </c>
      <c r="I4709" s="212"/>
      <c r="J4709" s="207"/>
      <c r="K4709" s="207"/>
      <c r="L4709" s="213"/>
      <c r="M4709" s="214"/>
      <c r="N4709" s="215"/>
      <c r="O4709" s="215"/>
      <c r="P4709" s="215"/>
      <c r="Q4709" s="215"/>
      <c r="R4709" s="215"/>
      <c r="S4709" s="215"/>
      <c r="T4709" s="216"/>
      <c r="AT4709" s="217" t="s">
        <v>247</v>
      </c>
      <c r="AU4709" s="217" t="s">
        <v>261</v>
      </c>
      <c r="AV4709" s="12" t="s">
        <v>22</v>
      </c>
      <c r="AW4709" s="12" t="s">
        <v>37</v>
      </c>
      <c r="AX4709" s="12" t="s">
        <v>73</v>
      </c>
      <c r="AY4709" s="217" t="s">
        <v>238</v>
      </c>
    </row>
    <row r="4710" spans="2:65" s="12" customFormat="1" ht="13.5">
      <c r="B4710" s="206"/>
      <c r="C4710" s="207"/>
      <c r="D4710" s="208" t="s">
        <v>247</v>
      </c>
      <c r="E4710" s="209" t="s">
        <v>20</v>
      </c>
      <c r="F4710" s="210" t="s">
        <v>249</v>
      </c>
      <c r="G4710" s="207"/>
      <c r="H4710" s="211" t="s">
        <v>20</v>
      </c>
      <c r="I4710" s="212"/>
      <c r="J4710" s="207"/>
      <c r="K4710" s="207"/>
      <c r="L4710" s="213"/>
      <c r="M4710" s="214"/>
      <c r="N4710" s="215"/>
      <c r="O4710" s="215"/>
      <c r="P4710" s="215"/>
      <c r="Q4710" s="215"/>
      <c r="R4710" s="215"/>
      <c r="S4710" s="215"/>
      <c r="T4710" s="216"/>
      <c r="AT4710" s="217" t="s">
        <v>247</v>
      </c>
      <c r="AU4710" s="217" t="s">
        <v>261</v>
      </c>
      <c r="AV4710" s="12" t="s">
        <v>22</v>
      </c>
      <c r="AW4710" s="12" t="s">
        <v>37</v>
      </c>
      <c r="AX4710" s="12" t="s">
        <v>73</v>
      </c>
      <c r="AY4710" s="217" t="s">
        <v>238</v>
      </c>
    </row>
    <row r="4711" spans="2:65" s="12" customFormat="1" ht="13.5">
      <c r="B4711" s="206"/>
      <c r="C4711" s="207"/>
      <c r="D4711" s="208" t="s">
        <v>247</v>
      </c>
      <c r="E4711" s="209" t="s">
        <v>20</v>
      </c>
      <c r="F4711" s="210" t="s">
        <v>3553</v>
      </c>
      <c r="G4711" s="207"/>
      <c r="H4711" s="211" t="s">
        <v>20</v>
      </c>
      <c r="I4711" s="212"/>
      <c r="J4711" s="207"/>
      <c r="K4711" s="207"/>
      <c r="L4711" s="213"/>
      <c r="M4711" s="214"/>
      <c r="N4711" s="215"/>
      <c r="O4711" s="215"/>
      <c r="P4711" s="215"/>
      <c r="Q4711" s="215"/>
      <c r="R4711" s="215"/>
      <c r="S4711" s="215"/>
      <c r="T4711" s="216"/>
      <c r="AT4711" s="217" t="s">
        <v>247</v>
      </c>
      <c r="AU4711" s="217" t="s">
        <v>261</v>
      </c>
      <c r="AV4711" s="12" t="s">
        <v>22</v>
      </c>
      <c r="AW4711" s="12" t="s">
        <v>37</v>
      </c>
      <c r="AX4711" s="12" t="s">
        <v>73</v>
      </c>
      <c r="AY4711" s="217" t="s">
        <v>238</v>
      </c>
    </row>
    <row r="4712" spans="2:65" s="13" customFormat="1" ht="13.5">
      <c r="B4712" s="218"/>
      <c r="C4712" s="219"/>
      <c r="D4712" s="220" t="s">
        <v>247</v>
      </c>
      <c r="E4712" s="221" t="s">
        <v>20</v>
      </c>
      <c r="F4712" s="222" t="s">
        <v>22</v>
      </c>
      <c r="G4712" s="219"/>
      <c r="H4712" s="223">
        <v>1</v>
      </c>
      <c r="I4712" s="224"/>
      <c r="J4712" s="219"/>
      <c r="K4712" s="219"/>
      <c r="L4712" s="225"/>
      <c r="M4712" s="226"/>
      <c r="N4712" s="227"/>
      <c r="O4712" s="227"/>
      <c r="P4712" s="227"/>
      <c r="Q4712" s="227"/>
      <c r="R4712" s="227"/>
      <c r="S4712" s="227"/>
      <c r="T4712" s="228"/>
      <c r="AT4712" s="229" t="s">
        <v>247</v>
      </c>
      <c r="AU4712" s="229" t="s">
        <v>261</v>
      </c>
      <c r="AV4712" s="13" t="s">
        <v>81</v>
      </c>
      <c r="AW4712" s="13" t="s">
        <v>37</v>
      </c>
      <c r="AX4712" s="13" t="s">
        <v>22</v>
      </c>
      <c r="AY4712" s="229" t="s">
        <v>238</v>
      </c>
    </row>
    <row r="4713" spans="2:65" s="1" customFormat="1" ht="31.5" customHeight="1">
      <c r="B4713" s="35"/>
      <c r="C4713" s="194" t="s">
        <v>4326</v>
      </c>
      <c r="D4713" s="194" t="s">
        <v>240</v>
      </c>
      <c r="E4713" s="195" t="s">
        <v>4327</v>
      </c>
      <c r="F4713" s="196" t="s">
        <v>4328</v>
      </c>
      <c r="G4713" s="197" t="s">
        <v>651</v>
      </c>
      <c r="H4713" s="198">
        <v>1</v>
      </c>
      <c r="I4713" s="199"/>
      <c r="J4713" s="200">
        <f>ROUND(I4713*H4713,2)</f>
        <v>0</v>
      </c>
      <c r="K4713" s="196" t="s">
        <v>20</v>
      </c>
      <c r="L4713" s="55"/>
      <c r="M4713" s="201" t="s">
        <v>20</v>
      </c>
      <c r="N4713" s="202" t="s">
        <v>44</v>
      </c>
      <c r="O4713" s="36"/>
      <c r="P4713" s="203">
        <f>O4713*H4713</f>
        <v>0</v>
      </c>
      <c r="Q4713" s="203">
        <v>0</v>
      </c>
      <c r="R4713" s="203">
        <f>Q4713*H4713</f>
        <v>0</v>
      </c>
      <c r="S4713" s="203">
        <v>0</v>
      </c>
      <c r="T4713" s="204">
        <f>S4713*H4713</f>
        <v>0</v>
      </c>
      <c r="AR4713" s="18" t="s">
        <v>372</v>
      </c>
      <c r="AT4713" s="18" t="s">
        <v>240</v>
      </c>
      <c r="AU4713" s="18" t="s">
        <v>261</v>
      </c>
      <c r="AY4713" s="18" t="s">
        <v>238</v>
      </c>
      <c r="BE4713" s="205">
        <f>IF(N4713="základní",J4713,0)</f>
        <v>0</v>
      </c>
      <c r="BF4713" s="205">
        <f>IF(N4713="snížená",J4713,0)</f>
        <v>0</v>
      </c>
      <c r="BG4713" s="205">
        <f>IF(N4713="zákl. přenesená",J4713,0)</f>
        <v>0</v>
      </c>
      <c r="BH4713" s="205">
        <f>IF(N4713="sníž. přenesená",J4713,0)</f>
        <v>0</v>
      </c>
      <c r="BI4713" s="205">
        <f>IF(N4713="nulová",J4713,0)</f>
        <v>0</v>
      </c>
      <c r="BJ4713" s="18" t="s">
        <v>22</v>
      </c>
      <c r="BK4713" s="205">
        <f>ROUND(I4713*H4713,2)</f>
        <v>0</v>
      </c>
      <c r="BL4713" s="18" t="s">
        <v>372</v>
      </c>
      <c r="BM4713" s="18" t="s">
        <v>4329</v>
      </c>
    </row>
    <row r="4714" spans="2:65" s="12" customFormat="1" ht="27">
      <c r="B4714" s="206"/>
      <c r="C4714" s="207"/>
      <c r="D4714" s="208" t="s">
        <v>247</v>
      </c>
      <c r="E4714" s="209" t="s">
        <v>20</v>
      </c>
      <c r="F4714" s="210" t="s">
        <v>4301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2" customFormat="1" ht="13.5">
      <c r="B4715" s="206"/>
      <c r="C4715" s="207"/>
      <c r="D4715" s="208" t="s">
        <v>247</v>
      </c>
      <c r="E4715" s="209" t="s">
        <v>20</v>
      </c>
      <c r="F4715" s="210" t="s">
        <v>249</v>
      </c>
      <c r="G4715" s="207"/>
      <c r="H4715" s="211" t="s">
        <v>20</v>
      </c>
      <c r="I4715" s="212"/>
      <c r="J4715" s="207"/>
      <c r="K4715" s="207"/>
      <c r="L4715" s="213"/>
      <c r="M4715" s="214"/>
      <c r="N4715" s="215"/>
      <c r="O4715" s="215"/>
      <c r="P4715" s="215"/>
      <c r="Q4715" s="215"/>
      <c r="R4715" s="215"/>
      <c r="S4715" s="215"/>
      <c r="T4715" s="216"/>
      <c r="AT4715" s="217" t="s">
        <v>247</v>
      </c>
      <c r="AU4715" s="217" t="s">
        <v>261</v>
      </c>
      <c r="AV4715" s="12" t="s">
        <v>22</v>
      </c>
      <c r="AW4715" s="12" t="s">
        <v>37</v>
      </c>
      <c r="AX4715" s="12" t="s">
        <v>73</v>
      </c>
      <c r="AY4715" s="217" t="s">
        <v>238</v>
      </c>
    </row>
    <row r="4716" spans="2:65" s="12" customFormat="1" ht="13.5">
      <c r="B4716" s="206"/>
      <c r="C4716" s="207"/>
      <c r="D4716" s="208" t="s">
        <v>247</v>
      </c>
      <c r="E4716" s="209" t="s">
        <v>20</v>
      </c>
      <c r="F4716" s="210" t="s">
        <v>3553</v>
      </c>
      <c r="G4716" s="207"/>
      <c r="H4716" s="211" t="s">
        <v>20</v>
      </c>
      <c r="I4716" s="212"/>
      <c r="J4716" s="207"/>
      <c r="K4716" s="207"/>
      <c r="L4716" s="213"/>
      <c r="M4716" s="214"/>
      <c r="N4716" s="215"/>
      <c r="O4716" s="215"/>
      <c r="P4716" s="215"/>
      <c r="Q4716" s="215"/>
      <c r="R4716" s="215"/>
      <c r="S4716" s="215"/>
      <c r="T4716" s="216"/>
      <c r="AT4716" s="217" t="s">
        <v>247</v>
      </c>
      <c r="AU4716" s="217" t="s">
        <v>261</v>
      </c>
      <c r="AV4716" s="12" t="s">
        <v>22</v>
      </c>
      <c r="AW4716" s="12" t="s">
        <v>37</v>
      </c>
      <c r="AX4716" s="12" t="s">
        <v>73</v>
      </c>
      <c r="AY4716" s="217" t="s">
        <v>238</v>
      </c>
    </row>
    <row r="4717" spans="2:65" s="13" customFormat="1" ht="13.5">
      <c r="B4717" s="218"/>
      <c r="C4717" s="219"/>
      <c r="D4717" s="220" t="s">
        <v>247</v>
      </c>
      <c r="E4717" s="221" t="s">
        <v>20</v>
      </c>
      <c r="F4717" s="222" t="s">
        <v>22</v>
      </c>
      <c r="G4717" s="219"/>
      <c r="H4717" s="223">
        <v>1</v>
      </c>
      <c r="I4717" s="224"/>
      <c r="J4717" s="219"/>
      <c r="K4717" s="219"/>
      <c r="L4717" s="225"/>
      <c r="M4717" s="226"/>
      <c r="N4717" s="227"/>
      <c r="O4717" s="227"/>
      <c r="P4717" s="227"/>
      <c r="Q4717" s="227"/>
      <c r="R4717" s="227"/>
      <c r="S4717" s="227"/>
      <c r="T4717" s="228"/>
      <c r="AT4717" s="229" t="s">
        <v>247</v>
      </c>
      <c r="AU4717" s="229" t="s">
        <v>261</v>
      </c>
      <c r="AV4717" s="13" t="s">
        <v>81</v>
      </c>
      <c r="AW4717" s="13" t="s">
        <v>37</v>
      </c>
      <c r="AX4717" s="13" t="s">
        <v>22</v>
      </c>
      <c r="AY4717" s="229" t="s">
        <v>238</v>
      </c>
    </row>
    <row r="4718" spans="2:65" s="1" customFormat="1" ht="22.5" customHeight="1">
      <c r="B4718" s="35"/>
      <c r="C4718" s="194" t="s">
        <v>4330</v>
      </c>
      <c r="D4718" s="194" t="s">
        <v>240</v>
      </c>
      <c r="E4718" s="195" t="s">
        <v>4331</v>
      </c>
      <c r="F4718" s="196" t="s">
        <v>4332</v>
      </c>
      <c r="G4718" s="197" t="s">
        <v>651</v>
      </c>
      <c r="H4718" s="198">
        <v>1</v>
      </c>
      <c r="I4718" s="199"/>
      <c r="J4718" s="200">
        <f>ROUND(I4718*H4718,2)</f>
        <v>0</v>
      </c>
      <c r="K4718" s="196" t="s">
        <v>20</v>
      </c>
      <c r="L4718" s="55"/>
      <c r="M4718" s="201" t="s">
        <v>20</v>
      </c>
      <c r="N4718" s="202" t="s">
        <v>44</v>
      </c>
      <c r="O4718" s="36"/>
      <c r="P4718" s="203">
        <f>O4718*H4718</f>
        <v>0</v>
      </c>
      <c r="Q4718" s="203">
        <v>0</v>
      </c>
      <c r="R4718" s="203">
        <f>Q4718*H4718</f>
        <v>0</v>
      </c>
      <c r="S4718" s="203">
        <v>0</v>
      </c>
      <c r="T4718" s="204">
        <f>S4718*H4718</f>
        <v>0</v>
      </c>
      <c r="AR4718" s="18" t="s">
        <v>372</v>
      </c>
      <c r="AT4718" s="18" t="s">
        <v>240</v>
      </c>
      <c r="AU4718" s="18" t="s">
        <v>261</v>
      </c>
      <c r="AY4718" s="18" t="s">
        <v>238</v>
      </c>
      <c r="BE4718" s="205">
        <f>IF(N4718="základní",J4718,0)</f>
        <v>0</v>
      </c>
      <c r="BF4718" s="205">
        <f>IF(N4718="snížená",J4718,0)</f>
        <v>0</v>
      </c>
      <c r="BG4718" s="205">
        <f>IF(N4718="zákl. přenesená",J4718,0)</f>
        <v>0</v>
      </c>
      <c r="BH4718" s="205">
        <f>IF(N4718="sníž. přenesená",J4718,0)</f>
        <v>0</v>
      </c>
      <c r="BI4718" s="205">
        <f>IF(N4718="nulová",J4718,0)</f>
        <v>0</v>
      </c>
      <c r="BJ4718" s="18" t="s">
        <v>22</v>
      </c>
      <c r="BK4718" s="205">
        <f>ROUND(I4718*H4718,2)</f>
        <v>0</v>
      </c>
      <c r="BL4718" s="18" t="s">
        <v>372</v>
      </c>
      <c r="BM4718" s="18" t="s">
        <v>4333</v>
      </c>
    </row>
    <row r="4719" spans="2:65" s="12" customFormat="1" ht="27">
      <c r="B4719" s="206"/>
      <c r="C4719" s="207"/>
      <c r="D4719" s="208" t="s">
        <v>247</v>
      </c>
      <c r="E4719" s="209" t="s">
        <v>20</v>
      </c>
      <c r="F4719" s="210" t="s">
        <v>4301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2" customFormat="1" ht="13.5">
      <c r="B4720" s="206"/>
      <c r="C4720" s="207"/>
      <c r="D4720" s="208" t="s">
        <v>247</v>
      </c>
      <c r="E4720" s="209" t="s">
        <v>20</v>
      </c>
      <c r="F4720" s="210" t="s">
        <v>249</v>
      </c>
      <c r="G4720" s="207"/>
      <c r="H4720" s="211" t="s">
        <v>20</v>
      </c>
      <c r="I4720" s="212"/>
      <c r="J4720" s="207"/>
      <c r="K4720" s="207"/>
      <c r="L4720" s="213"/>
      <c r="M4720" s="214"/>
      <c r="N4720" s="215"/>
      <c r="O4720" s="215"/>
      <c r="P4720" s="215"/>
      <c r="Q4720" s="215"/>
      <c r="R4720" s="215"/>
      <c r="S4720" s="215"/>
      <c r="T4720" s="216"/>
      <c r="AT4720" s="217" t="s">
        <v>247</v>
      </c>
      <c r="AU4720" s="217" t="s">
        <v>261</v>
      </c>
      <c r="AV4720" s="12" t="s">
        <v>22</v>
      </c>
      <c r="AW4720" s="12" t="s">
        <v>37</v>
      </c>
      <c r="AX4720" s="12" t="s">
        <v>73</v>
      </c>
      <c r="AY4720" s="217" t="s">
        <v>238</v>
      </c>
    </row>
    <row r="4721" spans="2:65" s="12" customFormat="1" ht="13.5">
      <c r="B4721" s="206"/>
      <c r="C4721" s="207"/>
      <c r="D4721" s="208" t="s">
        <v>247</v>
      </c>
      <c r="E4721" s="209" t="s">
        <v>20</v>
      </c>
      <c r="F4721" s="210" t="s">
        <v>3553</v>
      </c>
      <c r="G4721" s="207"/>
      <c r="H4721" s="211" t="s">
        <v>20</v>
      </c>
      <c r="I4721" s="212"/>
      <c r="J4721" s="207"/>
      <c r="K4721" s="207"/>
      <c r="L4721" s="213"/>
      <c r="M4721" s="214"/>
      <c r="N4721" s="215"/>
      <c r="O4721" s="215"/>
      <c r="P4721" s="215"/>
      <c r="Q4721" s="215"/>
      <c r="R4721" s="215"/>
      <c r="S4721" s="215"/>
      <c r="T4721" s="216"/>
      <c r="AT4721" s="217" t="s">
        <v>247</v>
      </c>
      <c r="AU4721" s="217" t="s">
        <v>261</v>
      </c>
      <c r="AV4721" s="12" t="s">
        <v>22</v>
      </c>
      <c r="AW4721" s="12" t="s">
        <v>37</v>
      </c>
      <c r="AX4721" s="12" t="s">
        <v>73</v>
      </c>
      <c r="AY4721" s="217" t="s">
        <v>238</v>
      </c>
    </row>
    <row r="4722" spans="2:65" s="13" customFormat="1" ht="13.5">
      <c r="B4722" s="218"/>
      <c r="C4722" s="219"/>
      <c r="D4722" s="220" t="s">
        <v>247</v>
      </c>
      <c r="E4722" s="221" t="s">
        <v>20</v>
      </c>
      <c r="F4722" s="222" t="s">
        <v>22</v>
      </c>
      <c r="G4722" s="219"/>
      <c r="H4722" s="223">
        <v>1</v>
      </c>
      <c r="I4722" s="224"/>
      <c r="J4722" s="219"/>
      <c r="K4722" s="219"/>
      <c r="L4722" s="225"/>
      <c r="M4722" s="226"/>
      <c r="N4722" s="227"/>
      <c r="O4722" s="227"/>
      <c r="P4722" s="227"/>
      <c r="Q4722" s="227"/>
      <c r="R4722" s="227"/>
      <c r="S4722" s="227"/>
      <c r="T4722" s="228"/>
      <c r="AT4722" s="229" t="s">
        <v>247</v>
      </c>
      <c r="AU4722" s="229" t="s">
        <v>261</v>
      </c>
      <c r="AV4722" s="13" t="s">
        <v>81</v>
      </c>
      <c r="AW4722" s="13" t="s">
        <v>37</v>
      </c>
      <c r="AX4722" s="13" t="s">
        <v>22</v>
      </c>
      <c r="AY4722" s="229" t="s">
        <v>238</v>
      </c>
    </row>
    <row r="4723" spans="2:65" s="1" customFormat="1" ht="22.5" customHeight="1">
      <c r="B4723" s="35"/>
      <c r="C4723" s="194" t="s">
        <v>4334</v>
      </c>
      <c r="D4723" s="194" t="s">
        <v>240</v>
      </c>
      <c r="E4723" s="195" t="s">
        <v>4335</v>
      </c>
      <c r="F4723" s="196" t="s">
        <v>4336</v>
      </c>
      <c r="G4723" s="197" t="s">
        <v>651</v>
      </c>
      <c r="H4723" s="198">
        <v>1</v>
      </c>
      <c r="I4723" s="199"/>
      <c r="J4723" s="200">
        <f>ROUND(I4723*H4723,2)</f>
        <v>0</v>
      </c>
      <c r="K4723" s="196" t="s">
        <v>20</v>
      </c>
      <c r="L4723" s="55"/>
      <c r="M4723" s="201" t="s">
        <v>20</v>
      </c>
      <c r="N4723" s="202" t="s">
        <v>44</v>
      </c>
      <c r="O4723" s="36"/>
      <c r="P4723" s="203">
        <f>O4723*H4723</f>
        <v>0</v>
      </c>
      <c r="Q4723" s="203">
        <v>0</v>
      </c>
      <c r="R4723" s="203">
        <f>Q4723*H4723</f>
        <v>0</v>
      </c>
      <c r="S4723" s="203">
        <v>0</v>
      </c>
      <c r="T4723" s="204">
        <f>S4723*H4723</f>
        <v>0</v>
      </c>
      <c r="AR4723" s="18" t="s">
        <v>372</v>
      </c>
      <c r="AT4723" s="18" t="s">
        <v>240</v>
      </c>
      <c r="AU4723" s="18" t="s">
        <v>261</v>
      </c>
      <c r="AY4723" s="18" t="s">
        <v>238</v>
      </c>
      <c r="BE4723" s="205">
        <f>IF(N4723="základní",J4723,0)</f>
        <v>0</v>
      </c>
      <c r="BF4723" s="205">
        <f>IF(N4723="snížená",J4723,0)</f>
        <v>0</v>
      </c>
      <c r="BG4723" s="205">
        <f>IF(N4723="zákl. přenesená",J4723,0)</f>
        <v>0</v>
      </c>
      <c r="BH4723" s="205">
        <f>IF(N4723="sníž. přenesená",J4723,0)</f>
        <v>0</v>
      </c>
      <c r="BI4723" s="205">
        <f>IF(N4723="nulová",J4723,0)</f>
        <v>0</v>
      </c>
      <c r="BJ4723" s="18" t="s">
        <v>22</v>
      </c>
      <c r="BK4723" s="205">
        <f>ROUND(I4723*H4723,2)</f>
        <v>0</v>
      </c>
      <c r="BL4723" s="18" t="s">
        <v>372</v>
      </c>
      <c r="BM4723" s="18" t="s">
        <v>4337</v>
      </c>
    </row>
    <row r="4724" spans="2:65" s="12" customFormat="1" ht="27">
      <c r="B4724" s="206"/>
      <c r="C4724" s="207"/>
      <c r="D4724" s="208" t="s">
        <v>247</v>
      </c>
      <c r="E4724" s="209" t="s">
        <v>20</v>
      </c>
      <c r="F4724" s="210" t="s">
        <v>4301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2" customFormat="1" ht="13.5">
      <c r="B4725" s="206"/>
      <c r="C4725" s="207"/>
      <c r="D4725" s="208" t="s">
        <v>247</v>
      </c>
      <c r="E4725" s="209" t="s">
        <v>20</v>
      </c>
      <c r="F4725" s="210" t="s">
        <v>249</v>
      </c>
      <c r="G4725" s="207"/>
      <c r="H4725" s="211" t="s">
        <v>20</v>
      </c>
      <c r="I4725" s="212"/>
      <c r="J4725" s="207"/>
      <c r="K4725" s="207"/>
      <c r="L4725" s="213"/>
      <c r="M4725" s="214"/>
      <c r="N4725" s="215"/>
      <c r="O4725" s="215"/>
      <c r="P4725" s="215"/>
      <c r="Q4725" s="215"/>
      <c r="R4725" s="215"/>
      <c r="S4725" s="215"/>
      <c r="T4725" s="216"/>
      <c r="AT4725" s="217" t="s">
        <v>247</v>
      </c>
      <c r="AU4725" s="217" t="s">
        <v>261</v>
      </c>
      <c r="AV4725" s="12" t="s">
        <v>22</v>
      </c>
      <c r="AW4725" s="12" t="s">
        <v>37</v>
      </c>
      <c r="AX4725" s="12" t="s">
        <v>73</v>
      </c>
      <c r="AY4725" s="217" t="s">
        <v>238</v>
      </c>
    </row>
    <row r="4726" spans="2:65" s="12" customFormat="1" ht="13.5">
      <c r="B4726" s="206"/>
      <c r="C4726" s="207"/>
      <c r="D4726" s="208" t="s">
        <v>247</v>
      </c>
      <c r="E4726" s="209" t="s">
        <v>20</v>
      </c>
      <c r="F4726" s="210" t="s">
        <v>3553</v>
      </c>
      <c r="G4726" s="207"/>
      <c r="H4726" s="211" t="s">
        <v>20</v>
      </c>
      <c r="I4726" s="212"/>
      <c r="J4726" s="207"/>
      <c r="K4726" s="207"/>
      <c r="L4726" s="213"/>
      <c r="M4726" s="214"/>
      <c r="N4726" s="215"/>
      <c r="O4726" s="215"/>
      <c r="P4726" s="215"/>
      <c r="Q4726" s="215"/>
      <c r="R4726" s="215"/>
      <c r="S4726" s="215"/>
      <c r="T4726" s="216"/>
      <c r="AT4726" s="217" t="s">
        <v>247</v>
      </c>
      <c r="AU4726" s="217" t="s">
        <v>261</v>
      </c>
      <c r="AV4726" s="12" t="s">
        <v>22</v>
      </c>
      <c r="AW4726" s="12" t="s">
        <v>37</v>
      </c>
      <c r="AX4726" s="12" t="s">
        <v>73</v>
      </c>
      <c r="AY4726" s="217" t="s">
        <v>238</v>
      </c>
    </row>
    <row r="4727" spans="2:65" s="13" customFormat="1" ht="13.5">
      <c r="B4727" s="218"/>
      <c r="C4727" s="219"/>
      <c r="D4727" s="220" t="s">
        <v>247</v>
      </c>
      <c r="E4727" s="221" t="s">
        <v>20</v>
      </c>
      <c r="F4727" s="222" t="s">
        <v>22</v>
      </c>
      <c r="G4727" s="219"/>
      <c r="H4727" s="223">
        <v>1</v>
      </c>
      <c r="I4727" s="224"/>
      <c r="J4727" s="219"/>
      <c r="K4727" s="219"/>
      <c r="L4727" s="225"/>
      <c r="M4727" s="226"/>
      <c r="N4727" s="227"/>
      <c r="O4727" s="227"/>
      <c r="P4727" s="227"/>
      <c r="Q4727" s="227"/>
      <c r="R4727" s="227"/>
      <c r="S4727" s="227"/>
      <c r="T4727" s="228"/>
      <c r="AT4727" s="229" t="s">
        <v>247</v>
      </c>
      <c r="AU4727" s="229" t="s">
        <v>261</v>
      </c>
      <c r="AV4727" s="13" t="s">
        <v>81</v>
      </c>
      <c r="AW4727" s="13" t="s">
        <v>37</v>
      </c>
      <c r="AX4727" s="13" t="s">
        <v>22</v>
      </c>
      <c r="AY4727" s="229" t="s">
        <v>238</v>
      </c>
    </row>
    <row r="4728" spans="2:65" s="1" customFormat="1" ht="22.5" customHeight="1">
      <c r="B4728" s="35"/>
      <c r="C4728" s="194" t="s">
        <v>4338</v>
      </c>
      <c r="D4728" s="194" t="s">
        <v>240</v>
      </c>
      <c r="E4728" s="195" t="s">
        <v>4339</v>
      </c>
      <c r="F4728" s="196" t="s">
        <v>4340</v>
      </c>
      <c r="G4728" s="197" t="s">
        <v>651</v>
      </c>
      <c r="H4728" s="198">
        <v>1</v>
      </c>
      <c r="I4728" s="199"/>
      <c r="J4728" s="200">
        <f>ROUND(I4728*H4728,2)</f>
        <v>0</v>
      </c>
      <c r="K4728" s="196" t="s">
        <v>20</v>
      </c>
      <c r="L4728" s="55"/>
      <c r="M4728" s="201" t="s">
        <v>20</v>
      </c>
      <c r="N4728" s="202" t="s">
        <v>44</v>
      </c>
      <c r="O4728" s="36"/>
      <c r="P4728" s="203">
        <f>O4728*H4728</f>
        <v>0</v>
      </c>
      <c r="Q4728" s="203">
        <v>0</v>
      </c>
      <c r="R4728" s="203">
        <f>Q4728*H4728</f>
        <v>0</v>
      </c>
      <c r="S4728" s="203">
        <v>0</v>
      </c>
      <c r="T4728" s="204">
        <f>S4728*H4728</f>
        <v>0</v>
      </c>
      <c r="AR4728" s="18" t="s">
        <v>372</v>
      </c>
      <c r="AT4728" s="18" t="s">
        <v>240</v>
      </c>
      <c r="AU4728" s="18" t="s">
        <v>261</v>
      </c>
      <c r="AY4728" s="18" t="s">
        <v>238</v>
      </c>
      <c r="BE4728" s="205">
        <f>IF(N4728="základní",J4728,0)</f>
        <v>0</v>
      </c>
      <c r="BF4728" s="205">
        <f>IF(N4728="snížená",J4728,0)</f>
        <v>0</v>
      </c>
      <c r="BG4728" s="205">
        <f>IF(N4728="zákl. přenesená",J4728,0)</f>
        <v>0</v>
      </c>
      <c r="BH4728" s="205">
        <f>IF(N4728="sníž. přenesená",J4728,0)</f>
        <v>0</v>
      </c>
      <c r="BI4728" s="205">
        <f>IF(N4728="nulová",J4728,0)</f>
        <v>0</v>
      </c>
      <c r="BJ4728" s="18" t="s">
        <v>22</v>
      </c>
      <c r="BK4728" s="205">
        <f>ROUND(I4728*H4728,2)</f>
        <v>0</v>
      </c>
      <c r="BL4728" s="18" t="s">
        <v>372</v>
      </c>
      <c r="BM4728" s="18" t="s">
        <v>4341</v>
      </c>
    </row>
    <row r="4729" spans="2:65" s="12" customFormat="1" ht="27">
      <c r="B4729" s="206"/>
      <c r="C4729" s="207"/>
      <c r="D4729" s="208" t="s">
        <v>247</v>
      </c>
      <c r="E4729" s="209" t="s">
        <v>20</v>
      </c>
      <c r="F4729" s="210" t="s">
        <v>4301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2" customFormat="1" ht="13.5">
      <c r="B4730" s="206"/>
      <c r="C4730" s="207"/>
      <c r="D4730" s="208" t="s">
        <v>247</v>
      </c>
      <c r="E4730" s="209" t="s">
        <v>20</v>
      </c>
      <c r="F4730" s="210" t="s">
        <v>249</v>
      </c>
      <c r="G4730" s="207"/>
      <c r="H4730" s="211" t="s">
        <v>20</v>
      </c>
      <c r="I4730" s="212"/>
      <c r="J4730" s="207"/>
      <c r="K4730" s="207"/>
      <c r="L4730" s="213"/>
      <c r="M4730" s="214"/>
      <c r="N4730" s="215"/>
      <c r="O4730" s="215"/>
      <c r="P4730" s="215"/>
      <c r="Q4730" s="215"/>
      <c r="R4730" s="215"/>
      <c r="S4730" s="215"/>
      <c r="T4730" s="216"/>
      <c r="AT4730" s="217" t="s">
        <v>247</v>
      </c>
      <c r="AU4730" s="217" t="s">
        <v>261</v>
      </c>
      <c r="AV4730" s="12" t="s">
        <v>22</v>
      </c>
      <c r="AW4730" s="12" t="s">
        <v>37</v>
      </c>
      <c r="AX4730" s="12" t="s">
        <v>73</v>
      </c>
      <c r="AY4730" s="217" t="s">
        <v>238</v>
      </c>
    </row>
    <row r="4731" spans="2:65" s="12" customFormat="1" ht="13.5">
      <c r="B4731" s="206"/>
      <c r="C4731" s="207"/>
      <c r="D4731" s="208" t="s">
        <v>247</v>
      </c>
      <c r="E4731" s="209" t="s">
        <v>20</v>
      </c>
      <c r="F4731" s="210" t="s">
        <v>3553</v>
      </c>
      <c r="G4731" s="207"/>
      <c r="H4731" s="211" t="s">
        <v>20</v>
      </c>
      <c r="I4731" s="212"/>
      <c r="J4731" s="207"/>
      <c r="K4731" s="207"/>
      <c r="L4731" s="213"/>
      <c r="M4731" s="214"/>
      <c r="N4731" s="215"/>
      <c r="O4731" s="215"/>
      <c r="P4731" s="215"/>
      <c r="Q4731" s="215"/>
      <c r="R4731" s="215"/>
      <c r="S4731" s="215"/>
      <c r="T4731" s="216"/>
      <c r="AT4731" s="217" t="s">
        <v>247</v>
      </c>
      <c r="AU4731" s="217" t="s">
        <v>261</v>
      </c>
      <c r="AV4731" s="12" t="s">
        <v>22</v>
      </c>
      <c r="AW4731" s="12" t="s">
        <v>37</v>
      </c>
      <c r="AX4731" s="12" t="s">
        <v>73</v>
      </c>
      <c r="AY4731" s="217" t="s">
        <v>238</v>
      </c>
    </row>
    <row r="4732" spans="2:65" s="13" customFormat="1" ht="13.5">
      <c r="B4732" s="218"/>
      <c r="C4732" s="219"/>
      <c r="D4732" s="220" t="s">
        <v>247</v>
      </c>
      <c r="E4732" s="221" t="s">
        <v>20</v>
      </c>
      <c r="F4732" s="222" t="s">
        <v>22</v>
      </c>
      <c r="G4732" s="219"/>
      <c r="H4732" s="223">
        <v>1</v>
      </c>
      <c r="I4732" s="224"/>
      <c r="J4732" s="219"/>
      <c r="K4732" s="219"/>
      <c r="L4732" s="225"/>
      <c r="M4732" s="226"/>
      <c r="N4732" s="227"/>
      <c r="O4732" s="227"/>
      <c r="P4732" s="227"/>
      <c r="Q4732" s="227"/>
      <c r="R4732" s="227"/>
      <c r="S4732" s="227"/>
      <c r="T4732" s="228"/>
      <c r="AT4732" s="229" t="s">
        <v>247</v>
      </c>
      <c r="AU4732" s="229" t="s">
        <v>261</v>
      </c>
      <c r="AV4732" s="13" t="s">
        <v>81</v>
      </c>
      <c r="AW4732" s="13" t="s">
        <v>37</v>
      </c>
      <c r="AX4732" s="13" t="s">
        <v>22</v>
      </c>
      <c r="AY4732" s="229" t="s">
        <v>238</v>
      </c>
    </row>
    <row r="4733" spans="2:65" s="1" customFormat="1" ht="31.5" customHeight="1">
      <c r="B4733" s="35"/>
      <c r="C4733" s="194" t="s">
        <v>4342</v>
      </c>
      <c r="D4733" s="194" t="s">
        <v>240</v>
      </c>
      <c r="E4733" s="195" t="s">
        <v>4343</v>
      </c>
      <c r="F4733" s="196" t="s">
        <v>4344</v>
      </c>
      <c r="G4733" s="197" t="s">
        <v>651</v>
      </c>
      <c r="H4733" s="198">
        <v>1</v>
      </c>
      <c r="I4733" s="199"/>
      <c r="J4733" s="200">
        <f>ROUND(I4733*H4733,2)</f>
        <v>0</v>
      </c>
      <c r="K4733" s="196" t="s">
        <v>20</v>
      </c>
      <c r="L4733" s="55"/>
      <c r="M4733" s="201" t="s">
        <v>20</v>
      </c>
      <c r="N4733" s="202" t="s">
        <v>44</v>
      </c>
      <c r="O4733" s="36"/>
      <c r="P4733" s="203">
        <f>O4733*H4733</f>
        <v>0</v>
      </c>
      <c r="Q4733" s="203">
        <v>0</v>
      </c>
      <c r="R4733" s="203">
        <f>Q4733*H4733</f>
        <v>0</v>
      </c>
      <c r="S4733" s="203">
        <v>0</v>
      </c>
      <c r="T4733" s="204">
        <f>S4733*H4733</f>
        <v>0</v>
      </c>
      <c r="AR4733" s="18" t="s">
        <v>372</v>
      </c>
      <c r="AT4733" s="18" t="s">
        <v>240</v>
      </c>
      <c r="AU4733" s="18" t="s">
        <v>261</v>
      </c>
      <c r="AY4733" s="18" t="s">
        <v>238</v>
      </c>
      <c r="BE4733" s="205">
        <f>IF(N4733="základní",J4733,0)</f>
        <v>0</v>
      </c>
      <c r="BF4733" s="205">
        <f>IF(N4733="snížená",J4733,0)</f>
        <v>0</v>
      </c>
      <c r="BG4733" s="205">
        <f>IF(N4733="zákl. přenesená",J4733,0)</f>
        <v>0</v>
      </c>
      <c r="BH4733" s="205">
        <f>IF(N4733="sníž. přenesená",J4733,0)</f>
        <v>0</v>
      </c>
      <c r="BI4733" s="205">
        <f>IF(N4733="nulová",J4733,0)</f>
        <v>0</v>
      </c>
      <c r="BJ4733" s="18" t="s">
        <v>22</v>
      </c>
      <c r="BK4733" s="205">
        <f>ROUND(I4733*H4733,2)</f>
        <v>0</v>
      </c>
      <c r="BL4733" s="18" t="s">
        <v>372</v>
      </c>
      <c r="BM4733" s="18" t="s">
        <v>4345</v>
      </c>
    </row>
    <row r="4734" spans="2:65" s="12" customFormat="1" ht="27">
      <c r="B4734" s="206"/>
      <c r="C4734" s="207"/>
      <c r="D4734" s="208" t="s">
        <v>247</v>
      </c>
      <c r="E4734" s="209" t="s">
        <v>20</v>
      </c>
      <c r="F4734" s="210" t="s">
        <v>4301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2" customFormat="1" ht="13.5">
      <c r="B4735" s="206"/>
      <c r="C4735" s="207"/>
      <c r="D4735" s="208" t="s">
        <v>247</v>
      </c>
      <c r="E4735" s="209" t="s">
        <v>20</v>
      </c>
      <c r="F4735" s="210" t="s">
        <v>249</v>
      </c>
      <c r="G4735" s="207"/>
      <c r="H4735" s="211" t="s">
        <v>20</v>
      </c>
      <c r="I4735" s="212"/>
      <c r="J4735" s="207"/>
      <c r="K4735" s="207"/>
      <c r="L4735" s="213"/>
      <c r="M4735" s="214"/>
      <c r="N4735" s="215"/>
      <c r="O4735" s="215"/>
      <c r="P4735" s="215"/>
      <c r="Q4735" s="215"/>
      <c r="R4735" s="215"/>
      <c r="S4735" s="215"/>
      <c r="T4735" s="216"/>
      <c r="AT4735" s="217" t="s">
        <v>247</v>
      </c>
      <c r="AU4735" s="217" t="s">
        <v>261</v>
      </c>
      <c r="AV4735" s="12" t="s">
        <v>22</v>
      </c>
      <c r="AW4735" s="12" t="s">
        <v>37</v>
      </c>
      <c r="AX4735" s="12" t="s">
        <v>73</v>
      </c>
      <c r="AY4735" s="217" t="s">
        <v>238</v>
      </c>
    </row>
    <row r="4736" spans="2:65" s="12" customFormat="1" ht="13.5">
      <c r="B4736" s="206"/>
      <c r="C4736" s="207"/>
      <c r="D4736" s="208" t="s">
        <v>247</v>
      </c>
      <c r="E4736" s="209" t="s">
        <v>20</v>
      </c>
      <c r="F4736" s="210" t="s">
        <v>3553</v>
      </c>
      <c r="G4736" s="207"/>
      <c r="H4736" s="211" t="s">
        <v>20</v>
      </c>
      <c r="I4736" s="212"/>
      <c r="J4736" s="207"/>
      <c r="K4736" s="207"/>
      <c r="L4736" s="213"/>
      <c r="M4736" s="214"/>
      <c r="N4736" s="215"/>
      <c r="O4736" s="215"/>
      <c r="P4736" s="215"/>
      <c r="Q4736" s="215"/>
      <c r="R4736" s="215"/>
      <c r="S4736" s="215"/>
      <c r="T4736" s="216"/>
      <c r="AT4736" s="217" t="s">
        <v>247</v>
      </c>
      <c r="AU4736" s="217" t="s">
        <v>261</v>
      </c>
      <c r="AV4736" s="12" t="s">
        <v>22</v>
      </c>
      <c r="AW4736" s="12" t="s">
        <v>37</v>
      </c>
      <c r="AX4736" s="12" t="s">
        <v>73</v>
      </c>
      <c r="AY4736" s="217" t="s">
        <v>238</v>
      </c>
    </row>
    <row r="4737" spans="2:65" s="13" customFormat="1" ht="13.5">
      <c r="B4737" s="218"/>
      <c r="C4737" s="219"/>
      <c r="D4737" s="208" t="s">
        <v>247</v>
      </c>
      <c r="E4737" s="230" t="s">
        <v>20</v>
      </c>
      <c r="F4737" s="231" t="s">
        <v>22</v>
      </c>
      <c r="G4737" s="219"/>
      <c r="H4737" s="232">
        <v>1</v>
      </c>
      <c r="I4737" s="224"/>
      <c r="J4737" s="219"/>
      <c r="K4737" s="219"/>
      <c r="L4737" s="225"/>
      <c r="M4737" s="226"/>
      <c r="N4737" s="227"/>
      <c r="O4737" s="227"/>
      <c r="P4737" s="227"/>
      <c r="Q4737" s="227"/>
      <c r="R4737" s="227"/>
      <c r="S4737" s="227"/>
      <c r="T4737" s="228"/>
      <c r="AT4737" s="229" t="s">
        <v>247</v>
      </c>
      <c r="AU4737" s="229" t="s">
        <v>261</v>
      </c>
      <c r="AV4737" s="13" t="s">
        <v>81</v>
      </c>
      <c r="AW4737" s="13" t="s">
        <v>37</v>
      </c>
      <c r="AX4737" s="13" t="s">
        <v>22</v>
      </c>
      <c r="AY4737" s="229" t="s">
        <v>238</v>
      </c>
    </row>
    <row r="4738" spans="2:65" s="11" customFormat="1" ht="22.35" customHeight="1">
      <c r="B4738" s="177"/>
      <c r="C4738" s="178"/>
      <c r="D4738" s="191" t="s">
        <v>72</v>
      </c>
      <c r="E4738" s="192" t="s">
        <v>4346</v>
      </c>
      <c r="F4738" s="192" t="s">
        <v>4347</v>
      </c>
      <c r="G4738" s="178"/>
      <c r="H4738" s="178"/>
      <c r="I4738" s="181"/>
      <c r="J4738" s="193">
        <f>BK4738</f>
        <v>0</v>
      </c>
      <c r="K4738" s="178"/>
      <c r="L4738" s="183"/>
      <c r="M4738" s="184"/>
      <c r="N4738" s="185"/>
      <c r="O4738" s="185"/>
      <c r="P4738" s="186">
        <f>SUM(P4739:P4758)</f>
        <v>0</v>
      </c>
      <c r="Q4738" s="185"/>
      <c r="R4738" s="186">
        <f>SUM(R4739:R4758)</f>
        <v>0</v>
      </c>
      <c r="S4738" s="185"/>
      <c r="T4738" s="187">
        <f>SUM(T4739:T4758)</f>
        <v>0</v>
      </c>
      <c r="AR4738" s="188" t="s">
        <v>81</v>
      </c>
      <c r="AT4738" s="189" t="s">
        <v>72</v>
      </c>
      <c r="AU4738" s="189" t="s">
        <v>81</v>
      </c>
      <c r="AY4738" s="188" t="s">
        <v>238</v>
      </c>
      <c r="BK4738" s="190">
        <f>SUM(BK4739:BK4758)</f>
        <v>0</v>
      </c>
    </row>
    <row r="4739" spans="2:65" s="1" customFormat="1" ht="31.5" customHeight="1">
      <c r="B4739" s="35"/>
      <c r="C4739" s="194" t="s">
        <v>4348</v>
      </c>
      <c r="D4739" s="194" t="s">
        <v>240</v>
      </c>
      <c r="E4739" s="195" t="s">
        <v>4349</v>
      </c>
      <c r="F4739" s="196" t="s">
        <v>4350</v>
      </c>
      <c r="G4739" s="197" t="s">
        <v>651</v>
      </c>
      <c r="H4739" s="198">
        <v>1</v>
      </c>
      <c r="I4739" s="199"/>
      <c r="J4739" s="200">
        <f>ROUND(I4739*H4739,2)</f>
        <v>0</v>
      </c>
      <c r="K4739" s="196" t="s">
        <v>20</v>
      </c>
      <c r="L4739" s="55"/>
      <c r="M4739" s="201" t="s">
        <v>20</v>
      </c>
      <c r="N4739" s="202" t="s">
        <v>44</v>
      </c>
      <c r="O4739" s="36"/>
      <c r="P4739" s="203">
        <f>O4739*H4739</f>
        <v>0</v>
      </c>
      <c r="Q4739" s="203">
        <v>0</v>
      </c>
      <c r="R4739" s="203">
        <f>Q4739*H4739</f>
        <v>0</v>
      </c>
      <c r="S4739" s="203">
        <v>0</v>
      </c>
      <c r="T4739" s="204">
        <f>S4739*H4739</f>
        <v>0</v>
      </c>
      <c r="AR4739" s="18" t="s">
        <v>372</v>
      </c>
      <c r="AT4739" s="18" t="s">
        <v>240</v>
      </c>
      <c r="AU4739" s="18" t="s">
        <v>261</v>
      </c>
      <c r="AY4739" s="18" t="s">
        <v>238</v>
      </c>
      <c r="BE4739" s="205">
        <f>IF(N4739="základní",J4739,0)</f>
        <v>0</v>
      </c>
      <c r="BF4739" s="205">
        <f>IF(N4739="snížená",J4739,0)</f>
        <v>0</v>
      </c>
      <c r="BG4739" s="205">
        <f>IF(N4739="zákl. přenesená",J4739,0)</f>
        <v>0</v>
      </c>
      <c r="BH4739" s="205">
        <f>IF(N4739="sníž. přenesená",J4739,0)</f>
        <v>0</v>
      </c>
      <c r="BI4739" s="205">
        <f>IF(N4739="nulová",J4739,0)</f>
        <v>0</v>
      </c>
      <c r="BJ4739" s="18" t="s">
        <v>22</v>
      </c>
      <c r="BK4739" s="205">
        <f>ROUND(I4739*H4739,2)</f>
        <v>0</v>
      </c>
      <c r="BL4739" s="18" t="s">
        <v>372</v>
      </c>
      <c r="BM4739" s="18" t="s">
        <v>4351</v>
      </c>
    </row>
    <row r="4740" spans="2:65" s="12" customFormat="1" ht="27">
      <c r="B4740" s="206"/>
      <c r="C4740" s="207"/>
      <c r="D4740" s="208" t="s">
        <v>247</v>
      </c>
      <c r="E4740" s="209" t="s">
        <v>20</v>
      </c>
      <c r="F4740" s="210" t="s">
        <v>4352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2" customFormat="1" ht="13.5">
      <c r="B4741" s="206"/>
      <c r="C4741" s="207"/>
      <c r="D4741" s="208" t="s">
        <v>247</v>
      </c>
      <c r="E4741" s="209" t="s">
        <v>20</v>
      </c>
      <c r="F4741" s="210" t="s">
        <v>249</v>
      </c>
      <c r="G4741" s="207"/>
      <c r="H4741" s="211" t="s">
        <v>20</v>
      </c>
      <c r="I4741" s="212"/>
      <c r="J4741" s="207"/>
      <c r="K4741" s="207"/>
      <c r="L4741" s="213"/>
      <c r="M4741" s="214"/>
      <c r="N4741" s="215"/>
      <c r="O4741" s="215"/>
      <c r="P4741" s="215"/>
      <c r="Q4741" s="215"/>
      <c r="R4741" s="215"/>
      <c r="S4741" s="215"/>
      <c r="T4741" s="216"/>
      <c r="AT4741" s="217" t="s">
        <v>247</v>
      </c>
      <c r="AU4741" s="217" t="s">
        <v>261</v>
      </c>
      <c r="AV4741" s="12" t="s">
        <v>22</v>
      </c>
      <c r="AW4741" s="12" t="s">
        <v>37</v>
      </c>
      <c r="AX4741" s="12" t="s">
        <v>73</v>
      </c>
      <c r="AY4741" s="217" t="s">
        <v>238</v>
      </c>
    </row>
    <row r="4742" spans="2:65" s="12" customFormat="1" ht="13.5">
      <c r="B4742" s="206"/>
      <c r="C4742" s="207"/>
      <c r="D4742" s="208" t="s">
        <v>247</v>
      </c>
      <c r="E4742" s="209" t="s">
        <v>20</v>
      </c>
      <c r="F4742" s="210" t="s">
        <v>3553</v>
      </c>
      <c r="G4742" s="207"/>
      <c r="H4742" s="211" t="s">
        <v>20</v>
      </c>
      <c r="I4742" s="212"/>
      <c r="J4742" s="207"/>
      <c r="K4742" s="207"/>
      <c r="L4742" s="213"/>
      <c r="M4742" s="214"/>
      <c r="N4742" s="215"/>
      <c r="O4742" s="215"/>
      <c r="P4742" s="215"/>
      <c r="Q4742" s="215"/>
      <c r="R4742" s="215"/>
      <c r="S4742" s="215"/>
      <c r="T4742" s="216"/>
      <c r="AT4742" s="217" t="s">
        <v>247</v>
      </c>
      <c r="AU4742" s="217" t="s">
        <v>261</v>
      </c>
      <c r="AV4742" s="12" t="s">
        <v>22</v>
      </c>
      <c r="AW4742" s="12" t="s">
        <v>37</v>
      </c>
      <c r="AX4742" s="12" t="s">
        <v>73</v>
      </c>
      <c r="AY4742" s="217" t="s">
        <v>238</v>
      </c>
    </row>
    <row r="4743" spans="2:65" s="13" customFormat="1" ht="13.5">
      <c r="B4743" s="218"/>
      <c r="C4743" s="219"/>
      <c r="D4743" s="220" t="s">
        <v>247</v>
      </c>
      <c r="E4743" s="221" t="s">
        <v>20</v>
      </c>
      <c r="F4743" s="222" t="s">
        <v>22</v>
      </c>
      <c r="G4743" s="219"/>
      <c r="H4743" s="223">
        <v>1</v>
      </c>
      <c r="I4743" s="224"/>
      <c r="J4743" s="219"/>
      <c r="K4743" s="219"/>
      <c r="L4743" s="225"/>
      <c r="M4743" s="226"/>
      <c r="N4743" s="227"/>
      <c r="O4743" s="227"/>
      <c r="P4743" s="227"/>
      <c r="Q4743" s="227"/>
      <c r="R4743" s="227"/>
      <c r="S4743" s="227"/>
      <c r="T4743" s="228"/>
      <c r="AT4743" s="229" t="s">
        <v>247</v>
      </c>
      <c r="AU4743" s="229" t="s">
        <v>261</v>
      </c>
      <c r="AV4743" s="13" t="s">
        <v>81</v>
      </c>
      <c r="AW4743" s="13" t="s">
        <v>37</v>
      </c>
      <c r="AX4743" s="13" t="s">
        <v>22</v>
      </c>
      <c r="AY4743" s="229" t="s">
        <v>238</v>
      </c>
    </row>
    <row r="4744" spans="2:65" s="1" customFormat="1" ht="31.5" customHeight="1">
      <c r="B4744" s="35"/>
      <c r="C4744" s="194" t="s">
        <v>4353</v>
      </c>
      <c r="D4744" s="194" t="s">
        <v>240</v>
      </c>
      <c r="E4744" s="195" t="s">
        <v>4354</v>
      </c>
      <c r="F4744" s="196" t="s">
        <v>4355</v>
      </c>
      <c r="G4744" s="197" t="s">
        <v>651</v>
      </c>
      <c r="H4744" s="198">
        <v>1</v>
      </c>
      <c r="I4744" s="199"/>
      <c r="J4744" s="200">
        <f>ROUND(I4744*H4744,2)</f>
        <v>0</v>
      </c>
      <c r="K4744" s="196" t="s">
        <v>20</v>
      </c>
      <c r="L4744" s="55"/>
      <c r="M4744" s="201" t="s">
        <v>20</v>
      </c>
      <c r="N4744" s="202" t="s">
        <v>44</v>
      </c>
      <c r="O4744" s="36"/>
      <c r="P4744" s="203">
        <f>O4744*H4744</f>
        <v>0</v>
      </c>
      <c r="Q4744" s="203">
        <v>0</v>
      </c>
      <c r="R4744" s="203">
        <f>Q4744*H4744</f>
        <v>0</v>
      </c>
      <c r="S4744" s="203">
        <v>0</v>
      </c>
      <c r="T4744" s="204">
        <f>S4744*H4744</f>
        <v>0</v>
      </c>
      <c r="AR4744" s="18" t="s">
        <v>372</v>
      </c>
      <c r="AT4744" s="18" t="s">
        <v>240</v>
      </c>
      <c r="AU4744" s="18" t="s">
        <v>261</v>
      </c>
      <c r="AY4744" s="18" t="s">
        <v>238</v>
      </c>
      <c r="BE4744" s="205">
        <f>IF(N4744="základní",J4744,0)</f>
        <v>0</v>
      </c>
      <c r="BF4744" s="205">
        <f>IF(N4744="snížená",J4744,0)</f>
        <v>0</v>
      </c>
      <c r="BG4744" s="205">
        <f>IF(N4744="zákl. přenesená",J4744,0)</f>
        <v>0</v>
      </c>
      <c r="BH4744" s="205">
        <f>IF(N4744="sníž. přenesená",J4744,0)</f>
        <v>0</v>
      </c>
      <c r="BI4744" s="205">
        <f>IF(N4744="nulová",J4744,0)</f>
        <v>0</v>
      </c>
      <c r="BJ4744" s="18" t="s">
        <v>22</v>
      </c>
      <c r="BK4744" s="205">
        <f>ROUND(I4744*H4744,2)</f>
        <v>0</v>
      </c>
      <c r="BL4744" s="18" t="s">
        <v>372</v>
      </c>
      <c r="BM4744" s="18" t="s">
        <v>4356</v>
      </c>
    </row>
    <row r="4745" spans="2:65" s="12" customFormat="1" ht="27">
      <c r="B4745" s="206"/>
      <c r="C4745" s="207"/>
      <c r="D4745" s="208" t="s">
        <v>247</v>
      </c>
      <c r="E4745" s="209" t="s">
        <v>20</v>
      </c>
      <c r="F4745" s="210" t="s">
        <v>4352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2" customFormat="1" ht="13.5">
      <c r="B4746" s="206"/>
      <c r="C4746" s="207"/>
      <c r="D4746" s="208" t="s">
        <v>247</v>
      </c>
      <c r="E4746" s="209" t="s">
        <v>20</v>
      </c>
      <c r="F4746" s="210" t="s">
        <v>249</v>
      </c>
      <c r="G4746" s="207"/>
      <c r="H4746" s="211" t="s">
        <v>20</v>
      </c>
      <c r="I4746" s="212"/>
      <c r="J4746" s="207"/>
      <c r="K4746" s="207"/>
      <c r="L4746" s="213"/>
      <c r="M4746" s="214"/>
      <c r="N4746" s="215"/>
      <c r="O4746" s="215"/>
      <c r="P4746" s="215"/>
      <c r="Q4746" s="215"/>
      <c r="R4746" s="215"/>
      <c r="S4746" s="215"/>
      <c r="T4746" s="216"/>
      <c r="AT4746" s="217" t="s">
        <v>247</v>
      </c>
      <c r="AU4746" s="217" t="s">
        <v>261</v>
      </c>
      <c r="AV4746" s="12" t="s">
        <v>22</v>
      </c>
      <c r="AW4746" s="12" t="s">
        <v>37</v>
      </c>
      <c r="AX4746" s="12" t="s">
        <v>73</v>
      </c>
      <c r="AY4746" s="217" t="s">
        <v>238</v>
      </c>
    </row>
    <row r="4747" spans="2:65" s="12" customFormat="1" ht="13.5">
      <c r="B4747" s="206"/>
      <c r="C4747" s="207"/>
      <c r="D4747" s="208" t="s">
        <v>247</v>
      </c>
      <c r="E4747" s="209" t="s">
        <v>20</v>
      </c>
      <c r="F4747" s="210" t="s">
        <v>3553</v>
      </c>
      <c r="G4747" s="207"/>
      <c r="H4747" s="211" t="s">
        <v>20</v>
      </c>
      <c r="I4747" s="212"/>
      <c r="J4747" s="207"/>
      <c r="K4747" s="207"/>
      <c r="L4747" s="213"/>
      <c r="M4747" s="214"/>
      <c r="N4747" s="215"/>
      <c r="O4747" s="215"/>
      <c r="P4747" s="215"/>
      <c r="Q4747" s="215"/>
      <c r="R4747" s="215"/>
      <c r="S4747" s="215"/>
      <c r="T4747" s="216"/>
      <c r="AT4747" s="217" t="s">
        <v>247</v>
      </c>
      <c r="AU4747" s="217" t="s">
        <v>261</v>
      </c>
      <c r="AV4747" s="12" t="s">
        <v>22</v>
      </c>
      <c r="AW4747" s="12" t="s">
        <v>37</v>
      </c>
      <c r="AX4747" s="12" t="s">
        <v>73</v>
      </c>
      <c r="AY4747" s="217" t="s">
        <v>238</v>
      </c>
    </row>
    <row r="4748" spans="2:65" s="13" customFormat="1" ht="13.5">
      <c r="B4748" s="218"/>
      <c r="C4748" s="219"/>
      <c r="D4748" s="220" t="s">
        <v>247</v>
      </c>
      <c r="E4748" s="221" t="s">
        <v>20</v>
      </c>
      <c r="F4748" s="222" t="s">
        <v>22</v>
      </c>
      <c r="G4748" s="219"/>
      <c r="H4748" s="223">
        <v>1</v>
      </c>
      <c r="I4748" s="224"/>
      <c r="J4748" s="219"/>
      <c r="K4748" s="219"/>
      <c r="L4748" s="225"/>
      <c r="M4748" s="226"/>
      <c r="N4748" s="227"/>
      <c r="O4748" s="227"/>
      <c r="P4748" s="227"/>
      <c r="Q4748" s="227"/>
      <c r="R4748" s="227"/>
      <c r="S4748" s="227"/>
      <c r="T4748" s="228"/>
      <c r="AT4748" s="229" t="s">
        <v>247</v>
      </c>
      <c r="AU4748" s="229" t="s">
        <v>261</v>
      </c>
      <c r="AV4748" s="13" t="s">
        <v>81</v>
      </c>
      <c r="AW4748" s="13" t="s">
        <v>37</v>
      </c>
      <c r="AX4748" s="13" t="s">
        <v>22</v>
      </c>
      <c r="AY4748" s="229" t="s">
        <v>238</v>
      </c>
    </row>
    <row r="4749" spans="2:65" s="1" customFormat="1" ht="31.5" customHeight="1">
      <c r="B4749" s="35"/>
      <c r="C4749" s="194" t="s">
        <v>4357</v>
      </c>
      <c r="D4749" s="194" t="s">
        <v>240</v>
      </c>
      <c r="E4749" s="195" t="s">
        <v>4358</v>
      </c>
      <c r="F4749" s="196" t="s">
        <v>4359</v>
      </c>
      <c r="G4749" s="197" t="s">
        <v>651</v>
      </c>
      <c r="H4749" s="198">
        <v>1</v>
      </c>
      <c r="I4749" s="199"/>
      <c r="J4749" s="200">
        <f>ROUND(I4749*H4749,2)</f>
        <v>0</v>
      </c>
      <c r="K4749" s="196" t="s">
        <v>20</v>
      </c>
      <c r="L4749" s="55"/>
      <c r="M4749" s="201" t="s">
        <v>20</v>
      </c>
      <c r="N4749" s="202" t="s">
        <v>44</v>
      </c>
      <c r="O4749" s="36"/>
      <c r="P4749" s="203">
        <f>O4749*H4749</f>
        <v>0</v>
      </c>
      <c r="Q4749" s="203">
        <v>0</v>
      </c>
      <c r="R4749" s="203">
        <f>Q4749*H4749</f>
        <v>0</v>
      </c>
      <c r="S4749" s="203">
        <v>0</v>
      </c>
      <c r="T4749" s="204">
        <f>S4749*H4749</f>
        <v>0</v>
      </c>
      <c r="AR4749" s="18" t="s">
        <v>372</v>
      </c>
      <c r="AT4749" s="18" t="s">
        <v>240</v>
      </c>
      <c r="AU4749" s="18" t="s">
        <v>261</v>
      </c>
      <c r="AY4749" s="18" t="s">
        <v>238</v>
      </c>
      <c r="BE4749" s="205">
        <f>IF(N4749="základní",J4749,0)</f>
        <v>0</v>
      </c>
      <c r="BF4749" s="205">
        <f>IF(N4749="snížená",J4749,0)</f>
        <v>0</v>
      </c>
      <c r="BG4749" s="205">
        <f>IF(N4749="zákl. přenesená",J4749,0)</f>
        <v>0</v>
      </c>
      <c r="BH4749" s="205">
        <f>IF(N4749="sníž. přenesená",J4749,0)</f>
        <v>0</v>
      </c>
      <c r="BI4749" s="205">
        <f>IF(N4749="nulová",J4749,0)</f>
        <v>0</v>
      </c>
      <c r="BJ4749" s="18" t="s">
        <v>22</v>
      </c>
      <c r="BK4749" s="205">
        <f>ROUND(I4749*H4749,2)</f>
        <v>0</v>
      </c>
      <c r="BL4749" s="18" t="s">
        <v>372</v>
      </c>
      <c r="BM4749" s="18" t="s">
        <v>4360</v>
      </c>
    </row>
    <row r="4750" spans="2:65" s="12" customFormat="1" ht="27">
      <c r="B4750" s="206"/>
      <c r="C4750" s="207"/>
      <c r="D4750" s="208" t="s">
        <v>247</v>
      </c>
      <c r="E4750" s="209" t="s">
        <v>20</v>
      </c>
      <c r="F4750" s="210" t="s">
        <v>4352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2" customFormat="1" ht="13.5">
      <c r="B4751" s="206"/>
      <c r="C4751" s="207"/>
      <c r="D4751" s="208" t="s">
        <v>247</v>
      </c>
      <c r="E4751" s="209" t="s">
        <v>20</v>
      </c>
      <c r="F4751" s="210" t="s">
        <v>249</v>
      </c>
      <c r="G4751" s="207"/>
      <c r="H4751" s="211" t="s">
        <v>20</v>
      </c>
      <c r="I4751" s="212"/>
      <c r="J4751" s="207"/>
      <c r="K4751" s="207"/>
      <c r="L4751" s="213"/>
      <c r="M4751" s="214"/>
      <c r="N4751" s="215"/>
      <c r="O4751" s="215"/>
      <c r="P4751" s="215"/>
      <c r="Q4751" s="215"/>
      <c r="R4751" s="215"/>
      <c r="S4751" s="215"/>
      <c r="T4751" s="216"/>
      <c r="AT4751" s="217" t="s">
        <v>247</v>
      </c>
      <c r="AU4751" s="217" t="s">
        <v>261</v>
      </c>
      <c r="AV4751" s="12" t="s">
        <v>22</v>
      </c>
      <c r="AW4751" s="12" t="s">
        <v>37</v>
      </c>
      <c r="AX4751" s="12" t="s">
        <v>73</v>
      </c>
      <c r="AY4751" s="217" t="s">
        <v>238</v>
      </c>
    </row>
    <row r="4752" spans="2:65" s="12" customFormat="1" ht="13.5">
      <c r="B4752" s="206"/>
      <c r="C4752" s="207"/>
      <c r="D4752" s="208" t="s">
        <v>247</v>
      </c>
      <c r="E4752" s="209" t="s">
        <v>20</v>
      </c>
      <c r="F4752" s="210" t="s">
        <v>3553</v>
      </c>
      <c r="G4752" s="207"/>
      <c r="H4752" s="211" t="s">
        <v>20</v>
      </c>
      <c r="I4752" s="212"/>
      <c r="J4752" s="207"/>
      <c r="K4752" s="207"/>
      <c r="L4752" s="213"/>
      <c r="M4752" s="214"/>
      <c r="N4752" s="215"/>
      <c r="O4752" s="215"/>
      <c r="P4752" s="215"/>
      <c r="Q4752" s="215"/>
      <c r="R4752" s="215"/>
      <c r="S4752" s="215"/>
      <c r="T4752" s="216"/>
      <c r="AT4752" s="217" t="s">
        <v>247</v>
      </c>
      <c r="AU4752" s="217" t="s">
        <v>261</v>
      </c>
      <c r="AV4752" s="12" t="s">
        <v>22</v>
      </c>
      <c r="AW4752" s="12" t="s">
        <v>37</v>
      </c>
      <c r="AX4752" s="12" t="s">
        <v>73</v>
      </c>
      <c r="AY4752" s="217" t="s">
        <v>238</v>
      </c>
    </row>
    <row r="4753" spans="2:65" s="13" customFormat="1" ht="13.5">
      <c r="B4753" s="218"/>
      <c r="C4753" s="219"/>
      <c r="D4753" s="220" t="s">
        <v>247</v>
      </c>
      <c r="E4753" s="221" t="s">
        <v>20</v>
      </c>
      <c r="F4753" s="222" t="s">
        <v>22</v>
      </c>
      <c r="G4753" s="219"/>
      <c r="H4753" s="223">
        <v>1</v>
      </c>
      <c r="I4753" s="224"/>
      <c r="J4753" s="219"/>
      <c r="K4753" s="219"/>
      <c r="L4753" s="225"/>
      <c r="M4753" s="226"/>
      <c r="N4753" s="227"/>
      <c r="O4753" s="227"/>
      <c r="P4753" s="227"/>
      <c r="Q4753" s="227"/>
      <c r="R4753" s="227"/>
      <c r="S4753" s="227"/>
      <c r="T4753" s="228"/>
      <c r="AT4753" s="229" t="s">
        <v>247</v>
      </c>
      <c r="AU4753" s="229" t="s">
        <v>261</v>
      </c>
      <c r="AV4753" s="13" t="s">
        <v>81</v>
      </c>
      <c r="AW4753" s="13" t="s">
        <v>37</v>
      </c>
      <c r="AX4753" s="13" t="s">
        <v>22</v>
      </c>
      <c r="AY4753" s="229" t="s">
        <v>238</v>
      </c>
    </row>
    <row r="4754" spans="2:65" s="1" customFormat="1" ht="31.5" customHeight="1">
      <c r="B4754" s="35"/>
      <c r="C4754" s="194" t="s">
        <v>4361</v>
      </c>
      <c r="D4754" s="194" t="s">
        <v>240</v>
      </c>
      <c r="E4754" s="195" t="s">
        <v>4362</v>
      </c>
      <c r="F4754" s="196" t="s">
        <v>4363</v>
      </c>
      <c r="G4754" s="197" t="s">
        <v>651</v>
      </c>
      <c r="H4754" s="198">
        <v>1</v>
      </c>
      <c r="I4754" s="199"/>
      <c r="J4754" s="200">
        <f>ROUND(I4754*H4754,2)</f>
        <v>0</v>
      </c>
      <c r="K4754" s="196" t="s">
        <v>20</v>
      </c>
      <c r="L4754" s="55"/>
      <c r="M4754" s="201" t="s">
        <v>20</v>
      </c>
      <c r="N4754" s="202" t="s">
        <v>44</v>
      </c>
      <c r="O4754" s="36"/>
      <c r="P4754" s="203">
        <f>O4754*H4754</f>
        <v>0</v>
      </c>
      <c r="Q4754" s="203">
        <v>0</v>
      </c>
      <c r="R4754" s="203">
        <f>Q4754*H4754</f>
        <v>0</v>
      </c>
      <c r="S4754" s="203">
        <v>0</v>
      </c>
      <c r="T4754" s="204">
        <f>S4754*H4754</f>
        <v>0</v>
      </c>
      <c r="AR4754" s="18" t="s">
        <v>372</v>
      </c>
      <c r="AT4754" s="18" t="s">
        <v>240</v>
      </c>
      <c r="AU4754" s="18" t="s">
        <v>261</v>
      </c>
      <c r="AY4754" s="18" t="s">
        <v>238</v>
      </c>
      <c r="BE4754" s="205">
        <f>IF(N4754="základní",J4754,0)</f>
        <v>0</v>
      </c>
      <c r="BF4754" s="205">
        <f>IF(N4754="snížená",J4754,0)</f>
        <v>0</v>
      </c>
      <c r="BG4754" s="205">
        <f>IF(N4754="zákl. přenesená",J4754,0)</f>
        <v>0</v>
      </c>
      <c r="BH4754" s="205">
        <f>IF(N4754="sníž. přenesená",J4754,0)</f>
        <v>0</v>
      </c>
      <c r="BI4754" s="205">
        <f>IF(N4754="nulová",J4754,0)</f>
        <v>0</v>
      </c>
      <c r="BJ4754" s="18" t="s">
        <v>22</v>
      </c>
      <c r="BK4754" s="205">
        <f>ROUND(I4754*H4754,2)</f>
        <v>0</v>
      </c>
      <c r="BL4754" s="18" t="s">
        <v>372</v>
      </c>
      <c r="BM4754" s="18" t="s">
        <v>4364</v>
      </c>
    </row>
    <row r="4755" spans="2:65" s="12" customFormat="1" ht="27">
      <c r="B4755" s="206"/>
      <c r="C4755" s="207"/>
      <c r="D4755" s="208" t="s">
        <v>247</v>
      </c>
      <c r="E4755" s="209" t="s">
        <v>20</v>
      </c>
      <c r="F4755" s="210" t="s">
        <v>4352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2" customFormat="1" ht="13.5">
      <c r="B4756" s="206"/>
      <c r="C4756" s="207"/>
      <c r="D4756" s="208" t="s">
        <v>247</v>
      </c>
      <c r="E4756" s="209" t="s">
        <v>20</v>
      </c>
      <c r="F4756" s="210" t="s">
        <v>249</v>
      </c>
      <c r="G4756" s="207"/>
      <c r="H4756" s="211" t="s">
        <v>20</v>
      </c>
      <c r="I4756" s="212"/>
      <c r="J4756" s="207"/>
      <c r="K4756" s="207"/>
      <c r="L4756" s="213"/>
      <c r="M4756" s="214"/>
      <c r="N4756" s="215"/>
      <c r="O4756" s="215"/>
      <c r="P4756" s="215"/>
      <c r="Q4756" s="215"/>
      <c r="R4756" s="215"/>
      <c r="S4756" s="215"/>
      <c r="T4756" s="216"/>
      <c r="AT4756" s="217" t="s">
        <v>247</v>
      </c>
      <c r="AU4756" s="217" t="s">
        <v>261</v>
      </c>
      <c r="AV4756" s="12" t="s">
        <v>22</v>
      </c>
      <c r="AW4756" s="12" t="s">
        <v>37</v>
      </c>
      <c r="AX4756" s="12" t="s">
        <v>73</v>
      </c>
      <c r="AY4756" s="217" t="s">
        <v>238</v>
      </c>
    </row>
    <row r="4757" spans="2:65" s="12" customFormat="1" ht="13.5">
      <c r="B4757" s="206"/>
      <c r="C4757" s="207"/>
      <c r="D4757" s="208" t="s">
        <v>247</v>
      </c>
      <c r="E4757" s="209" t="s">
        <v>20</v>
      </c>
      <c r="F4757" s="210" t="s">
        <v>3553</v>
      </c>
      <c r="G4757" s="207"/>
      <c r="H4757" s="211" t="s">
        <v>20</v>
      </c>
      <c r="I4757" s="212"/>
      <c r="J4757" s="207"/>
      <c r="K4757" s="207"/>
      <c r="L4757" s="213"/>
      <c r="M4757" s="214"/>
      <c r="N4757" s="215"/>
      <c r="O4757" s="215"/>
      <c r="P4757" s="215"/>
      <c r="Q4757" s="215"/>
      <c r="R4757" s="215"/>
      <c r="S4757" s="215"/>
      <c r="T4757" s="216"/>
      <c r="AT4757" s="217" t="s">
        <v>247</v>
      </c>
      <c r="AU4757" s="217" t="s">
        <v>261</v>
      </c>
      <c r="AV4757" s="12" t="s">
        <v>22</v>
      </c>
      <c r="AW4757" s="12" t="s">
        <v>37</v>
      </c>
      <c r="AX4757" s="12" t="s">
        <v>73</v>
      </c>
      <c r="AY4757" s="217" t="s">
        <v>238</v>
      </c>
    </row>
    <row r="4758" spans="2:65" s="13" customFormat="1" ht="13.5">
      <c r="B4758" s="218"/>
      <c r="C4758" s="219"/>
      <c r="D4758" s="208" t="s">
        <v>247</v>
      </c>
      <c r="E4758" s="230" t="s">
        <v>20</v>
      </c>
      <c r="F4758" s="231" t="s">
        <v>22</v>
      </c>
      <c r="G4758" s="219"/>
      <c r="H4758" s="232">
        <v>1</v>
      </c>
      <c r="I4758" s="224"/>
      <c r="J4758" s="219"/>
      <c r="K4758" s="219"/>
      <c r="L4758" s="225"/>
      <c r="M4758" s="226"/>
      <c r="N4758" s="227"/>
      <c r="O4758" s="227"/>
      <c r="P4758" s="227"/>
      <c r="Q4758" s="227"/>
      <c r="R4758" s="227"/>
      <c r="S4758" s="227"/>
      <c r="T4758" s="228"/>
      <c r="AT4758" s="229" t="s">
        <v>247</v>
      </c>
      <c r="AU4758" s="229" t="s">
        <v>261</v>
      </c>
      <c r="AV4758" s="13" t="s">
        <v>81</v>
      </c>
      <c r="AW4758" s="13" t="s">
        <v>37</v>
      </c>
      <c r="AX4758" s="13" t="s">
        <v>22</v>
      </c>
      <c r="AY4758" s="229" t="s">
        <v>238</v>
      </c>
    </row>
    <row r="4759" spans="2:65" s="11" customFormat="1" ht="22.35" customHeight="1">
      <c r="B4759" s="177"/>
      <c r="C4759" s="178"/>
      <c r="D4759" s="191" t="s">
        <v>72</v>
      </c>
      <c r="E4759" s="192" t="s">
        <v>4365</v>
      </c>
      <c r="F4759" s="192" t="s">
        <v>4366</v>
      </c>
      <c r="G4759" s="178"/>
      <c r="H4759" s="178"/>
      <c r="I4759" s="181"/>
      <c r="J4759" s="193">
        <f>BK4759</f>
        <v>0</v>
      </c>
      <c r="K4759" s="178"/>
      <c r="L4759" s="183"/>
      <c r="M4759" s="184"/>
      <c r="N4759" s="185"/>
      <c r="O4759" s="185"/>
      <c r="P4759" s="186">
        <f>SUM(P4760:P4869)</f>
        <v>0</v>
      </c>
      <c r="Q4759" s="185"/>
      <c r="R4759" s="186">
        <f>SUM(R4760:R4869)</f>
        <v>5.9999999999999995E-4</v>
      </c>
      <c r="S4759" s="185"/>
      <c r="T4759" s="187">
        <f>SUM(T4760:T4869)</f>
        <v>0</v>
      </c>
      <c r="AR4759" s="188" t="s">
        <v>81</v>
      </c>
      <c r="AT4759" s="189" t="s">
        <v>72</v>
      </c>
      <c r="AU4759" s="189" t="s">
        <v>81</v>
      </c>
      <c r="AY4759" s="188" t="s">
        <v>238</v>
      </c>
      <c r="BK4759" s="190">
        <f>SUM(BK4760:BK4869)</f>
        <v>0</v>
      </c>
    </row>
    <row r="4760" spans="2:65" s="1" customFormat="1" ht="22.5" customHeight="1">
      <c r="B4760" s="35"/>
      <c r="C4760" s="194" t="s">
        <v>4367</v>
      </c>
      <c r="D4760" s="194" t="s">
        <v>240</v>
      </c>
      <c r="E4760" s="195" t="s">
        <v>4368</v>
      </c>
      <c r="F4760" s="196" t="s">
        <v>4369</v>
      </c>
      <c r="G4760" s="197" t="s">
        <v>651</v>
      </c>
      <c r="H4760" s="198">
        <v>1</v>
      </c>
      <c r="I4760" s="199"/>
      <c r="J4760" s="200">
        <f>ROUND(I4760*H4760,2)</f>
        <v>0</v>
      </c>
      <c r="K4760" s="196" t="s">
        <v>20</v>
      </c>
      <c r="L4760" s="55"/>
      <c r="M4760" s="201" t="s">
        <v>20</v>
      </c>
      <c r="N4760" s="202" t="s">
        <v>44</v>
      </c>
      <c r="O4760" s="36"/>
      <c r="P4760" s="203">
        <f>O4760*H4760</f>
        <v>0</v>
      </c>
      <c r="Q4760" s="203">
        <v>0</v>
      </c>
      <c r="R4760" s="203">
        <f>Q4760*H4760</f>
        <v>0</v>
      </c>
      <c r="S4760" s="203">
        <v>0</v>
      </c>
      <c r="T4760" s="204">
        <f>S4760*H4760</f>
        <v>0</v>
      </c>
      <c r="AR4760" s="18" t="s">
        <v>372</v>
      </c>
      <c r="AT4760" s="18" t="s">
        <v>240</v>
      </c>
      <c r="AU4760" s="18" t="s">
        <v>261</v>
      </c>
      <c r="AY4760" s="18" t="s">
        <v>238</v>
      </c>
      <c r="BE4760" s="205">
        <f>IF(N4760="základní",J4760,0)</f>
        <v>0</v>
      </c>
      <c r="BF4760" s="205">
        <f>IF(N4760="snížená",J4760,0)</f>
        <v>0</v>
      </c>
      <c r="BG4760" s="205">
        <f>IF(N4760="zákl. přenesená",J4760,0)</f>
        <v>0</v>
      </c>
      <c r="BH4760" s="205">
        <f>IF(N4760="sníž. přenesená",J4760,0)</f>
        <v>0</v>
      </c>
      <c r="BI4760" s="205">
        <f>IF(N4760="nulová",J4760,0)</f>
        <v>0</v>
      </c>
      <c r="BJ4760" s="18" t="s">
        <v>22</v>
      </c>
      <c r="BK4760" s="205">
        <f>ROUND(I4760*H4760,2)</f>
        <v>0</v>
      </c>
      <c r="BL4760" s="18" t="s">
        <v>372</v>
      </c>
      <c r="BM4760" s="18" t="s">
        <v>4370</v>
      </c>
    </row>
    <row r="4761" spans="2:65" s="12" customFormat="1" ht="27">
      <c r="B4761" s="206"/>
      <c r="C4761" s="207"/>
      <c r="D4761" s="208" t="s">
        <v>247</v>
      </c>
      <c r="E4761" s="209" t="s">
        <v>20</v>
      </c>
      <c r="F4761" s="210" t="s">
        <v>4371</v>
      </c>
      <c r="G4761" s="207"/>
      <c r="H4761" s="211" t="s">
        <v>20</v>
      </c>
      <c r="I4761" s="212"/>
      <c r="J4761" s="207"/>
      <c r="K4761" s="207"/>
      <c r="L4761" s="213"/>
      <c r="M4761" s="214"/>
      <c r="N4761" s="215"/>
      <c r="O4761" s="215"/>
      <c r="P4761" s="215"/>
      <c r="Q4761" s="215"/>
      <c r="R4761" s="215"/>
      <c r="S4761" s="215"/>
      <c r="T4761" s="216"/>
      <c r="AT4761" s="217" t="s">
        <v>247</v>
      </c>
      <c r="AU4761" s="217" t="s">
        <v>261</v>
      </c>
      <c r="AV4761" s="12" t="s">
        <v>22</v>
      </c>
      <c r="AW4761" s="12" t="s">
        <v>37</v>
      </c>
      <c r="AX4761" s="12" t="s">
        <v>73</v>
      </c>
      <c r="AY4761" s="217" t="s">
        <v>238</v>
      </c>
    </row>
    <row r="4762" spans="2:65" s="12" customFormat="1" ht="13.5">
      <c r="B4762" s="206"/>
      <c r="C4762" s="207"/>
      <c r="D4762" s="208" t="s">
        <v>247</v>
      </c>
      <c r="E4762" s="209" t="s">
        <v>20</v>
      </c>
      <c r="F4762" s="210" t="s">
        <v>249</v>
      </c>
      <c r="G4762" s="207"/>
      <c r="H4762" s="211" t="s">
        <v>20</v>
      </c>
      <c r="I4762" s="212"/>
      <c r="J4762" s="207"/>
      <c r="K4762" s="207"/>
      <c r="L4762" s="213"/>
      <c r="M4762" s="214"/>
      <c r="N4762" s="215"/>
      <c r="O4762" s="215"/>
      <c r="P4762" s="215"/>
      <c r="Q4762" s="215"/>
      <c r="R4762" s="215"/>
      <c r="S4762" s="215"/>
      <c r="T4762" s="216"/>
      <c r="AT4762" s="217" t="s">
        <v>247</v>
      </c>
      <c r="AU4762" s="217" t="s">
        <v>261</v>
      </c>
      <c r="AV4762" s="12" t="s">
        <v>22</v>
      </c>
      <c r="AW4762" s="12" t="s">
        <v>37</v>
      </c>
      <c r="AX4762" s="12" t="s">
        <v>73</v>
      </c>
      <c r="AY4762" s="217" t="s">
        <v>238</v>
      </c>
    </row>
    <row r="4763" spans="2:65" s="12" customFormat="1" ht="13.5">
      <c r="B4763" s="206"/>
      <c r="C4763" s="207"/>
      <c r="D4763" s="208" t="s">
        <v>247</v>
      </c>
      <c r="E4763" s="209" t="s">
        <v>20</v>
      </c>
      <c r="F4763" s="210" t="s">
        <v>3553</v>
      </c>
      <c r="G4763" s="207"/>
      <c r="H4763" s="211" t="s">
        <v>20</v>
      </c>
      <c r="I4763" s="212"/>
      <c r="J4763" s="207"/>
      <c r="K4763" s="207"/>
      <c r="L4763" s="213"/>
      <c r="M4763" s="214"/>
      <c r="N4763" s="215"/>
      <c r="O4763" s="215"/>
      <c r="P4763" s="215"/>
      <c r="Q4763" s="215"/>
      <c r="R4763" s="215"/>
      <c r="S4763" s="215"/>
      <c r="T4763" s="216"/>
      <c r="AT4763" s="217" t="s">
        <v>247</v>
      </c>
      <c r="AU4763" s="217" t="s">
        <v>261</v>
      </c>
      <c r="AV4763" s="12" t="s">
        <v>22</v>
      </c>
      <c r="AW4763" s="12" t="s">
        <v>37</v>
      </c>
      <c r="AX4763" s="12" t="s">
        <v>73</v>
      </c>
      <c r="AY4763" s="217" t="s">
        <v>238</v>
      </c>
    </row>
    <row r="4764" spans="2:65" s="13" customFormat="1" ht="13.5">
      <c r="B4764" s="218"/>
      <c r="C4764" s="219"/>
      <c r="D4764" s="220" t="s">
        <v>247</v>
      </c>
      <c r="E4764" s="221" t="s">
        <v>20</v>
      </c>
      <c r="F4764" s="222" t="s">
        <v>22</v>
      </c>
      <c r="G4764" s="219"/>
      <c r="H4764" s="223">
        <v>1</v>
      </c>
      <c r="I4764" s="224"/>
      <c r="J4764" s="219"/>
      <c r="K4764" s="219"/>
      <c r="L4764" s="225"/>
      <c r="M4764" s="226"/>
      <c r="N4764" s="227"/>
      <c r="O4764" s="227"/>
      <c r="P4764" s="227"/>
      <c r="Q4764" s="227"/>
      <c r="R4764" s="227"/>
      <c r="S4764" s="227"/>
      <c r="T4764" s="228"/>
      <c r="AT4764" s="229" t="s">
        <v>247</v>
      </c>
      <c r="AU4764" s="229" t="s">
        <v>261</v>
      </c>
      <c r="AV4764" s="13" t="s">
        <v>81</v>
      </c>
      <c r="AW4764" s="13" t="s">
        <v>37</v>
      </c>
      <c r="AX4764" s="13" t="s">
        <v>22</v>
      </c>
      <c r="AY4764" s="229" t="s">
        <v>238</v>
      </c>
    </row>
    <row r="4765" spans="2:65" s="1" customFormat="1" ht="22.5" customHeight="1">
      <c r="B4765" s="35"/>
      <c r="C4765" s="194" t="s">
        <v>4372</v>
      </c>
      <c r="D4765" s="194" t="s">
        <v>240</v>
      </c>
      <c r="E4765" s="195" t="s">
        <v>4373</v>
      </c>
      <c r="F4765" s="196" t="s">
        <v>4374</v>
      </c>
      <c r="G4765" s="197" t="s">
        <v>651</v>
      </c>
      <c r="H4765" s="198">
        <v>1</v>
      </c>
      <c r="I4765" s="199"/>
      <c r="J4765" s="200">
        <f>ROUND(I4765*H4765,2)</f>
        <v>0</v>
      </c>
      <c r="K4765" s="196" t="s">
        <v>20</v>
      </c>
      <c r="L4765" s="55"/>
      <c r="M4765" s="201" t="s">
        <v>20</v>
      </c>
      <c r="N4765" s="202" t="s">
        <v>44</v>
      </c>
      <c r="O4765" s="36"/>
      <c r="P4765" s="203">
        <f>O4765*H4765</f>
        <v>0</v>
      </c>
      <c r="Q4765" s="203">
        <v>0</v>
      </c>
      <c r="R4765" s="203">
        <f>Q4765*H4765</f>
        <v>0</v>
      </c>
      <c r="S4765" s="203">
        <v>0</v>
      </c>
      <c r="T4765" s="204">
        <f>S4765*H4765</f>
        <v>0</v>
      </c>
      <c r="AR4765" s="18" t="s">
        <v>372</v>
      </c>
      <c r="AT4765" s="18" t="s">
        <v>240</v>
      </c>
      <c r="AU4765" s="18" t="s">
        <v>261</v>
      </c>
      <c r="AY4765" s="18" t="s">
        <v>238</v>
      </c>
      <c r="BE4765" s="205">
        <f>IF(N4765="základní",J4765,0)</f>
        <v>0</v>
      </c>
      <c r="BF4765" s="205">
        <f>IF(N4765="snížená",J4765,0)</f>
        <v>0</v>
      </c>
      <c r="BG4765" s="205">
        <f>IF(N4765="zákl. přenesená",J4765,0)</f>
        <v>0</v>
      </c>
      <c r="BH4765" s="205">
        <f>IF(N4765="sníž. přenesená",J4765,0)</f>
        <v>0</v>
      </c>
      <c r="BI4765" s="205">
        <f>IF(N4765="nulová",J4765,0)</f>
        <v>0</v>
      </c>
      <c r="BJ4765" s="18" t="s">
        <v>22</v>
      </c>
      <c r="BK4765" s="205">
        <f>ROUND(I4765*H4765,2)</f>
        <v>0</v>
      </c>
      <c r="BL4765" s="18" t="s">
        <v>372</v>
      </c>
      <c r="BM4765" s="18" t="s">
        <v>4375</v>
      </c>
    </row>
    <row r="4766" spans="2:65" s="12" customFormat="1" ht="27">
      <c r="B4766" s="206"/>
      <c r="C4766" s="207"/>
      <c r="D4766" s="208" t="s">
        <v>247</v>
      </c>
      <c r="E4766" s="209" t="s">
        <v>20</v>
      </c>
      <c r="F4766" s="210" t="s">
        <v>4371</v>
      </c>
      <c r="G4766" s="207"/>
      <c r="H4766" s="211" t="s">
        <v>20</v>
      </c>
      <c r="I4766" s="212"/>
      <c r="J4766" s="207"/>
      <c r="K4766" s="207"/>
      <c r="L4766" s="213"/>
      <c r="M4766" s="214"/>
      <c r="N4766" s="215"/>
      <c r="O4766" s="215"/>
      <c r="P4766" s="215"/>
      <c r="Q4766" s="215"/>
      <c r="R4766" s="215"/>
      <c r="S4766" s="215"/>
      <c r="T4766" s="216"/>
      <c r="AT4766" s="217" t="s">
        <v>247</v>
      </c>
      <c r="AU4766" s="217" t="s">
        <v>261</v>
      </c>
      <c r="AV4766" s="12" t="s">
        <v>22</v>
      </c>
      <c r="AW4766" s="12" t="s">
        <v>37</v>
      </c>
      <c r="AX4766" s="12" t="s">
        <v>73</v>
      </c>
      <c r="AY4766" s="217" t="s">
        <v>238</v>
      </c>
    </row>
    <row r="4767" spans="2:65" s="12" customFormat="1" ht="13.5">
      <c r="B4767" s="206"/>
      <c r="C4767" s="207"/>
      <c r="D4767" s="208" t="s">
        <v>247</v>
      </c>
      <c r="E4767" s="209" t="s">
        <v>20</v>
      </c>
      <c r="F4767" s="210" t="s">
        <v>249</v>
      </c>
      <c r="G4767" s="207"/>
      <c r="H4767" s="211" t="s">
        <v>20</v>
      </c>
      <c r="I4767" s="212"/>
      <c r="J4767" s="207"/>
      <c r="K4767" s="207"/>
      <c r="L4767" s="213"/>
      <c r="M4767" s="214"/>
      <c r="N4767" s="215"/>
      <c r="O4767" s="215"/>
      <c r="P4767" s="215"/>
      <c r="Q4767" s="215"/>
      <c r="R4767" s="215"/>
      <c r="S4767" s="215"/>
      <c r="T4767" s="216"/>
      <c r="AT4767" s="217" t="s">
        <v>247</v>
      </c>
      <c r="AU4767" s="217" t="s">
        <v>261</v>
      </c>
      <c r="AV4767" s="12" t="s">
        <v>22</v>
      </c>
      <c r="AW4767" s="12" t="s">
        <v>37</v>
      </c>
      <c r="AX4767" s="12" t="s">
        <v>73</v>
      </c>
      <c r="AY4767" s="217" t="s">
        <v>238</v>
      </c>
    </row>
    <row r="4768" spans="2:65" s="12" customFormat="1" ht="13.5">
      <c r="B4768" s="206"/>
      <c r="C4768" s="207"/>
      <c r="D4768" s="208" t="s">
        <v>247</v>
      </c>
      <c r="E4768" s="209" t="s">
        <v>20</v>
      </c>
      <c r="F4768" s="210" t="s">
        <v>3553</v>
      </c>
      <c r="G4768" s="207"/>
      <c r="H4768" s="211" t="s">
        <v>20</v>
      </c>
      <c r="I4768" s="212"/>
      <c r="J4768" s="207"/>
      <c r="K4768" s="207"/>
      <c r="L4768" s="213"/>
      <c r="M4768" s="214"/>
      <c r="N4768" s="215"/>
      <c r="O4768" s="215"/>
      <c r="P4768" s="215"/>
      <c r="Q4768" s="215"/>
      <c r="R4768" s="215"/>
      <c r="S4768" s="215"/>
      <c r="T4768" s="216"/>
      <c r="AT4768" s="217" t="s">
        <v>247</v>
      </c>
      <c r="AU4768" s="217" t="s">
        <v>261</v>
      </c>
      <c r="AV4768" s="12" t="s">
        <v>22</v>
      </c>
      <c r="AW4768" s="12" t="s">
        <v>37</v>
      </c>
      <c r="AX4768" s="12" t="s">
        <v>73</v>
      </c>
      <c r="AY4768" s="217" t="s">
        <v>238</v>
      </c>
    </row>
    <row r="4769" spans="2:65" s="13" customFormat="1" ht="13.5">
      <c r="B4769" s="218"/>
      <c r="C4769" s="219"/>
      <c r="D4769" s="220" t="s">
        <v>247</v>
      </c>
      <c r="E4769" s="221" t="s">
        <v>20</v>
      </c>
      <c r="F4769" s="222" t="s">
        <v>22</v>
      </c>
      <c r="G4769" s="219"/>
      <c r="H4769" s="223">
        <v>1</v>
      </c>
      <c r="I4769" s="224"/>
      <c r="J4769" s="219"/>
      <c r="K4769" s="219"/>
      <c r="L4769" s="225"/>
      <c r="M4769" s="226"/>
      <c r="N4769" s="227"/>
      <c r="O4769" s="227"/>
      <c r="P4769" s="227"/>
      <c r="Q4769" s="227"/>
      <c r="R4769" s="227"/>
      <c r="S4769" s="227"/>
      <c r="T4769" s="228"/>
      <c r="AT4769" s="229" t="s">
        <v>247</v>
      </c>
      <c r="AU4769" s="229" t="s">
        <v>261</v>
      </c>
      <c r="AV4769" s="13" t="s">
        <v>81</v>
      </c>
      <c r="AW4769" s="13" t="s">
        <v>37</v>
      </c>
      <c r="AX4769" s="13" t="s">
        <v>22</v>
      </c>
      <c r="AY4769" s="229" t="s">
        <v>238</v>
      </c>
    </row>
    <row r="4770" spans="2:65" s="1" customFormat="1" ht="22.5" customHeight="1">
      <c r="B4770" s="35"/>
      <c r="C4770" s="194" t="s">
        <v>4376</v>
      </c>
      <c r="D4770" s="194" t="s">
        <v>240</v>
      </c>
      <c r="E4770" s="195" t="s">
        <v>4377</v>
      </c>
      <c r="F4770" s="196" t="s">
        <v>4378</v>
      </c>
      <c r="G4770" s="197" t="s">
        <v>651</v>
      </c>
      <c r="H4770" s="198">
        <v>1</v>
      </c>
      <c r="I4770" s="199"/>
      <c r="J4770" s="200">
        <f>ROUND(I4770*H4770,2)</f>
        <v>0</v>
      </c>
      <c r="K4770" s="196" t="s">
        <v>20</v>
      </c>
      <c r="L4770" s="55"/>
      <c r="M4770" s="201" t="s">
        <v>20</v>
      </c>
      <c r="N4770" s="202" t="s">
        <v>44</v>
      </c>
      <c r="O4770" s="36"/>
      <c r="P4770" s="203">
        <f>O4770*H4770</f>
        <v>0</v>
      </c>
      <c r="Q4770" s="203">
        <v>0</v>
      </c>
      <c r="R4770" s="203">
        <f>Q4770*H4770</f>
        <v>0</v>
      </c>
      <c r="S4770" s="203">
        <v>0</v>
      </c>
      <c r="T4770" s="204">
        <f>S4770*H4770</f>
        <v>0</v>
      </c>
      <c r="AR4770" s="18" t="s">
        <v>372</v>
      </c>
      <c r="AT4770" s="18" t="s">
        <v>240</v>
      </c>
      <c r="AU4770" s="18" t="s">
        <v>261</v>
      </c>
      <c r="AY4770" s="18" t="s">
        <v>238</v>
      </c>
      <c r="BE4770" s="205">
        <f>IF(N4770="základní",J4770,0)</f>
        <v>0</v>
      </c>
      <c r="BF4770" s="205">
        <f>IF(N4770="snížená",J4770,0)</f>
        <v>0</v>
      </c>
      <c r="BG4770" s="205">
        <f>IF(N4770="zákl. přenesená",J4770,0)</f>
        <v>0</v>
      </c>
      <c r="BH4770" s="205">
        <f>IF(N4770="sníž. přenesená",J4770,0)</f>
        <v>0</v>
      </c>
      <c r="BI4770" s="205">
        <f>IF(N4770="nulová",J4770,0)</f>
        <v>0</v>
      </c>
      <c r="BJ4770" s="18" t="s">
        <v>22</v>
      </c>
      <c r="BK4770" s="205">
        <f>ROUND(I4770*H4770,2)</f>
        <v>0</v>
      </c>
      <c r="BL4770" s="18" t="s">
        <v>372</v>
      </c>
      <c r="BM4770" s="18" t="s">
        <v>4379</v>
      </c>
    </row>
    <row r="4771" spans="2:65" s="12" customFormat="1" ht="27">
      <c r="B4771" s="206"/>
      <c r="C4771" s="207"/>
      <c r="D4771" s="208" t="s">
        <v>247</v>
      </c>
      <c r="E4771" s="209" t="s">
        <v>20</v>
      </c>
      <c r="F4771" s="210" t="s">
        <v>4371</v>
      </c>
      <c r="G4771" s="207"/>
      <c r="H4771" s="211" t="s">
        <v>20</v>
      </c>
      <c r="I4771" s="212"/>
      <c r="J4771" s="207"/>
      <c r="K4771" s="207"/>
      <c r="L4771" s="213"/>
      <c r="M4771" s="214"/>
      <c r="N4771" s="215"/>
      <c r="O4771" s="215"/>
      <c r="P4771" s="215"/>
      <c r="Q4771" s="215"/>
      <c r="R4771" s="215"/>
      <c r="S4771" s="215"/>
      <c r="T4771" s="216"/>
      <c r="AT4771" s="217" t="s">
        <v>247</v>
      </c>
      <c r="AU4771" s="217" t="s">
        <v>261</v>
      </c>
      <c r="AV4771" s="12" t="s">
        <v>22</v>
      </c>
      <c r="AW4771" s="12" t="s">
        <v>37</v>
      </c>
      <c r="AX4771" s="12" t="s">
        <v>73</v>
      </c>
      <c r="AY4771" s="217" t="s">
        <v>238</v>
      </c>
    </row>
    <row r="4772" spans="2:65" s="12" customFormat="1" ht="13.5">
      <c r="B4772" s="206"/>
      <c r="C4772" s="207"/>
      <c r="D4772" s="208" t="s">
        <v>247</v>
      </c>
      <c r="E4772" s="209" t="s">
        <v>20</v>
      </c>
      <c r="F4772" s="210" t="s">
        <v>249</v>
      </c>
      <c r="G4772" s="207"/>
      <c r="H4772" s="211" t="s">
        <v>20</v>
      </c>
      <c r="I4772" s="212"/>
      <c r="J4772" s="207"/>
      <c r="K4772" s="207"/>
      <c r="L4772" s="213"/>
      <c r="M4772" s="214"/>
      <c r="N4772" s="215"/>
      <c r="O4772" s="215"/>
      <c r="P4772" s="215"/>
      <c r="Q4772" s="215"/>
      <c r="R4772" s="215"/>
      <c r="S4772" s="215"/>
      <c r="T4772" s="216"/>
      <c r="AT4772" s="217" t="s">
        <v>247</v>
      </c>
      <c r="AU4772" s="217" t="s">
        <v>261</v>
      </c>
      <c r="AV4772" s="12" t="s">
        <v>22</v>
      </c>
      <c r="AW4772" s="12" t="s">
        <v>37</v>
      </c>
      <c r="AX4772" s="12" t="s">
        <v>73</v>
      </c>
      <c r="AY4772" s="217" t="s">
        <v>238</v>
      </c>
    </row>
    <row r="4773" spans="2:65" s="12" customFormat="1" ht="13.5">
      <c r="B4773" s="206"/>
      <c r="C4773" s="207"/>
      <c r="D4773" s="208" t="s">
        <v>247</v>
      </c>
      <c r="E4773" s="209" t="s">
        <v>20</v>
      </c>
      <c r="F4773" s="210" t="s">
        <v>3553</v>
      </c>
      <c r="G4773" s="207"/>
      <c r="H4773" s="211" t="s">
        <v>20</v>
      </c>
      <c r="I4773" s="212"/>
      <c r="J4773" s="207"/>
      <c r="K4773" s="207"/>
      <c r="L4773" s="213"/>
      <c r="M4773" s="214"/>
      <c r="N4773" s="215"/>
      <c r="O4773" s="215"/>
      <c r="P4773" s="215"/>
      <c r="Q4773" s="215"/>
      <c r="R4773" s="215"/>
      <c r="S4773" s="215"/>
      <c r="T4773" s="216"/>
      <c r="AT4773" s="217" t="s">
        <v>247</v>
      </c>
      <c r="AU4773" s="217" t="s">
        <v>261</v>
      </c>
      <c r="AV4773" s="12" t="s">
        <v>22</v>
      </c>
      <c r="AW4773" s="12" t="s">
        <v>37</v>
      </c>
      <c r="AX4773" s="12" t="s">
        <v>73</v>
      </c>
      <c r="AY4773" s="217" t="s">
        <v>238</v>
      </c>
    </row>
    <row r="4774" spans="2:65" s="13" customFormat="1" ht="13.5">
      <c r="B4774" s="218"/>
      <c r="C4774" s="219"/>
      <c r="D4774" s="220" t="s">
        <v>247</v>
      </c>
      <c r="E4774" s="221" t="s">
        <v>20</v>
      </c>
      <c r="F4774" s="222" t="s">
        <v>22</v>
      </c>
      <c r="G4774" s="219"/>
      <c r="H4774" s="223">
        <v>1</v>
      </c>
      <c r="I4774" s="224"/>
      <c r="J4774" s="219"/>
      <c r="K4774" s="219"/>
      <c r="L4774" s="225"/>
      <c r="M4774" s="226"/>
      <c r="N4774" s="227"/>
      <c r="O4774" s="227"/>
      <c r="P4774" s="227"/>
      <c r="Q4774" s="227"/>
      <c r="R4774" s="227"/>
      <c r="S4774" s="227"/>
      <c r="T4774" s="228"/>
      <c r="AT4774" s="229" t="s">
        <v>247</v>
      </c>
      <c r="AU4774" s="229" t="s">
        <v>261</v>
      </c>
      <c r="AV4774" s="13" t="s">
        <v>81</v>
      </c>
      <c r="AW4774" s="13" t="s">
        <v>37</v>
      </c>
      <c r="AX4774" s="13" t="s">
        <v>22</v>
      </c>
      <c r="AY4774" s="229" t="s">
        <v>238</v>
      </c>
    </row>
    <row r="4775" spans="2:65" s="1" customFormat="1" ht="22.5" customHeight="1">
      <c r="B4775" s="35"/>
      <c r="C4775" s="194" t="s">
        <v>4380</v>
      </c>
      <c r="D4775" s="194" t="s">
        <v>240</v>
      </c>
      <c r="E4775" s="195" t="s">
        <v>4381</v>
      </c>
      <c r="F4775" s="196" t="s">
        <v>4382</v>
      </c>
      <c r="G4775" s="197" t="s">
        <v>651</v>
      </c>
      <c r="H4775" s="198">
        <v>1</v>
      </c>
      <c r="I4775" s="199"/>
      <c r="J4775" s="200">
        <f>ROUND(I4775*H4775,2)</f>
        <v>0</v>
      </c>
      <c r="K4775" s="196" t="s">
        <v>20</v>
      </c>
      <c r="L4775" s="55"/>
      <c r="M4775" s="201" t="s">
        <v>20</v>
      </c>
      <c r="N4775" s="202" t="s">
        <v>44</v>
      </c>
      <c r="O4775" s="36"/>
      <c r="P4775" s="203">
        <f>O4775*H4775</f>
        <v>0</v>
      </c>
      <c r="Q4775" s="203">
        <v>0</v>
      </c>
      <c r="R4775" s="203">
        <f>Q4775*H4775</f>
        <v>0</v>
      </c>
      <c r="S4775" s="203">
        <v>0</v>
      </c>
      <c r="T4775" s="204">
        <f>S4775*H4775</f>
        <v>0</v>
      </c>
      <c r="AR4775" s="18" t="s">
        <v>372</v>
      </c>
      <c r="AT4775" s="18" t="s">
        <v>240</v>
      </c>
      <c r="AU4775" s="18" t="s">
        <v>261</v>
      </c>
      <c r="AY4775" s="18" t="s">
        <v>238</v>
      </c>
      <c r="BE4775" s="205">
        <f>IF(N4775="základní",J4775,0)</f>
        <v>0</v>
      </c>
      <c r="BF4775" s="205">
        <f>IF(N4775="snížená",J4775,0)</f>
        <v>0</v>
      </c>
      <c r="BG4775" s="205">
        <f>IF(N4775="zákl. přenesená",J4775,0)</f>
        <v>0</v>
      </c>
      <c r="BH4775" s="205">
        <f>IF(N4775="sníž. přenesená",J4775,0)</f>
        <v>0</v>
      </c>
      <c r="BI4775" s="205">
        <f>IF(N4775="nulová",J4775,0)</f>
        <v>0</v>
      </c>
      <c r="BJ4775" s="18" t="s">
        <v>22</v>
      </c>
      <c r="BK4775" s="205">
        <f>ROUND(I4775*H4775,2)</f>
        <v>0</v>
      </c>
      <c r="BL4775" s="18" t="s">
        <v>372</v>
      </c>
      <c r="BM4775" s="18" t="s">
        <v>4383</v>
      </c>
    </row>
    <row r="4776" spans="2:65" s="12" customFormat="1" ht="27">
      <c r="B4776" s="206"/>
      <c r="C4776" s="207"/>
      <c r="D4776" s="208" t="s">
        <v>247</v>
      </c>
      <c r="E4776" s="209" t="s">
        <v>20</v>
      </c>
      <c r="F4776" s="210" t="s">
        <v>4371</v>
      </c>
      <c r="G4776" s="207"/>
      <c r="H4776" s="211" t="s">
        <v>20</v>
      </c>
      <c r="I4776" s="212"/>
      <c r="J4776" s="207"/>
      <c r="K4776" s="207"/>
      <c r="L4776" s="213"/>
      <c r="M4776" s="214"/>
      <c r="N4776" s="215"/>
      <c r="O4776" s="215"/>
      <c r="P4776" s="215"/>
      <c r="Q4776" s="215"/>
      <c r="R4776" s="215"/>
      <c r="S4776" s="215"/>
      <c r="T4776" s="216"/>
      <c r="AT4776" s="217" t="s">
        <v>247</v>
      </c>
      <c r="AU4776" s="217" t="s">
        <v>261</v>
      </c>
      <c r="AV4776" s="12" t="s">
        <v>22</v>
      </c>
      <c r="AW4776" s="12" t="s">
        <v>37</v>
      </c>
      <c r="AX4776" s="12" t="s">
        <v>73</v>
      </c>
      <c r="AY4776" s="217" t="s">
        <v>238</v>
      </c>
    </row>
    <row r="4777" spans="2:65" s="12" customFormat="1" ht="13.5">
      <c r="B4777" s="206"/>
      <c r="C4777" s="207"/>
      <c r="D4777" s="208" t="s">
        <v>247</v>
      </c>
      <c r="E4777" s="209" t="s">
        <v>20</v>
      </c>
      <c r="F4777" s="210" t="s">
        <v>249</v>
      </c>
      <c r="G4777" s="207"/>
      <c r="H4777" s="211" t="s">
        <v>20</v>
      </c>
      <c r="I4777" s="212"/>
      <c r="J4777" s="207"/>
      <c r="K4777" s="207"/>
      <c r="L4777" s="213"/>
      <c r="M4777" s="214"/>
      <c r="N4777" s="215"/>
      <c r="O4777" s="215"/>
      <c r="P4777" s="215"/>
      <c r="Q4777" s="215"/>
      <c r="R4777" s="215"/>
      <c r="S4777" s="215"/>
      <c r="T4777" s="216"/>
      <c r="AT4777" s="217" t="s">
        <v>247</v>
      </c>
      <c r="AU4777" s="217" t="s">
        <v>261</v>
      </c>
      <c r="AV4777" s="12" t="s">
        <v>22</v>
      </c>
      <c r="AW4777" s="12" t="s">
        <v>37</v>
      </c>
      <c r="AX4777" s="12" t="s">
        <v>73</v>
      </c>
      <c r="AY4777" s="217" t="s">
        <v>238</v>
      </c>
    </row>
    <row r="4778" spans="2:65" s="12" customFormat="1" ht="13.5">
      <c r="B4778" s="206"/>
      <c r="C4778" s="207"/>
      <c r="D4778" s="208" t="s">
        <v>247</v>
      </c>
      <c r="E4778" s="209" t="s">
        <v>20</v>
      </c>
      <c r="F4778" s="210" t="s">
        <v>3553</v>
      </c>
      <c r="G4778" s="207"/>
      <c r="H4778" s="211" t="s">
        <v>20</v>
      </c>
      <c r="I4778" s="212"/>
      <c r="J4778" s="207"/>
      <c r="K4778" s="207"/>
      <c r="L4778" s="213"/>
      <c r="M4778" s="214"/>
      <c r="N4778" s="215"/>
      <c r="O4778" s="215"/>
      <c r="P4778" s="215"/>
      <c r="Q4778" s="215"/>
      <c r="R4778" s="215"/>
      <c r="S4778" s="215"/>
      <c r="T4778" s="216"/>
      <c r="AT4778" s="217" t="s">
        <v>247</v>
      </c>
      <c r="AU4778" s="217" t="s">
        <v>261</v>
      </c>
      <c r="AV4778" s="12" t="s">
        <v>22</v>
      </c>
      <c r="AW4778" s="12" t="s">
        <v>37</v>
      </c>
      <c r="AX4778" s="12" t="s">
        <v>73</v>
      </c>
      <c r="AY4778" s="217" t="s">
        <v>238</v>
      </c>
    </row>
    <row r="4779" spans="2:65" s="13" customFormat="1" ht="13.5">
      <c r="B4779" s="218"/>
      <c r="C4779" s="219"/>
      <c r="D4779" s="220" t="s">
        <v>247</v>
      </c>
      <c r="E4779" s="221" t="s">
        <v>20</v>
      </c>
      <c r="F4779" s="222" t="s">
        <v>22</v>
      </c>
      <c r="G4779" s="219"/>
      <c r="H4779" s="223">
        <v>1</v>
      </c>
      <c r="I4779" s="224"/>
      <c r="J4779" s="219"/>
      <c r="K4779" s="219"/>
      <c r="L4779" s="225"/>
      <c r="M4779" s="226"/>
      <c r="N4779" s="227"/>
      <c r="O4779" s="227"/>
      <c r="P4779" s="227"/>
      <c r="Q4779" s="227"/>
      <c r="R4779" s="227"/>
      <c r="S4779" s="227"/>
      <c r="T4779" s="228"/>
      <c r="AT4779" s="229" t="s">
        <v>247</v>
      </c>
      <c r="AU4779" s="229" t="s">
        <v>261</v>
      </c>
      <c r="AV4779" s="13" t="s">
        <v>81</v>
      </c>
      <c r="AW4779" s="13" t="s">
        <v>37</v>
      </c>
      <c r="AX4779" s="13" t="s">
        <v>22</v>
      </c>
      <c r="AY4779" s="229" t="s">
        <v>238</v>
      </c>
    </row>
    <row r="4780" spans="2:65" s="1" customFormat="1" ht="22.5" customHeight="1">
      <c r="B4780" s="35"/>
      <c r="C4780" s="194" t="s">
        <v>4384</v>
      </c>
      <c r="D4780" s="194" t="s">
        <v>240</v>
      </c>
      <c r="E4780" s="195" t="s">
        <v>4385</v>
      </c>
      <c r="F4780" s="196" t="s">
        <v>4386</v>
      </c>
      <c r="G4780" s="197" t="s">
        <v>651</v>
      </c>
      <c r="H4780" s="198">
        <v>1</v>
      </c>
      <c r="I4780" s="199"/>
      <c r="J4780" s="200">
        <f>ROUND(I4780*H4780,2)</f>
        <v>0</v>
      </c>
      <c r="K4780" s="196" t="s">
        <v>20</v>
      </c>
      <c r="L4780" s="55"/>
      <c r="M4780" s="201" t="s">
        <v>20</v>
      </c>
      <c r="N4780" s="202" t="s">
        <v>44</v>
      </c>
      <c r="O4780" s="36"/>
      <c r="P4780" s="203">
        <f>O4780*H4780</f>
        <v>0</v>
      </c>
      <c r="Q4780" s="203">
        <v>0</v>
      </c>
      <c r="R4780" s="203">
        <f>Q4780*H4780</f>
        <v>0</v>
      </c>
      <c r="S4780" s="203">
        <v>0</v>
      </c>
      <c r="T4780" s="204">
        <f>S4780*H4780</f>
        <v>0</v>
      </c>
      <c r="AR4780" s="18" t="s">
        <v>372</v>
      </c>
      <c r="AT4780" s="18" t="s">
        <v>240</v>
      </c>
      <c r="AU4780" s="18" t="s">
        <v>261</v>
      </c>
      <c r="AY4780" s="18" t="s">
        <v>238</v>
      </c>
      <c r="BE4780" s="205">
        <f>IF(N4780="základní",J4780,0)</f>
        <v>0</v>
      </c>
      <c r="BF4780" s="205">
        <f>IF(N4780="snížená",J4780,0)</f>
        <v>0</v>
      </c>
      <c r="BG4780" s="205">
        <f>IF(N4780="zákl. přenesená",J4780,0)</f>
        <v>0</v>
      </c>
      <c r="BH4780" s="205">
        <f>IF(N4780="sníž. přenesená",J4780,0)</f>
        <v>0</v>
      </c>
      <c r="BI4780" s="205">
        <f>IF(N4780="nulová",J4780,0)</f>
        <v>0</v>
      </c>
      <c r="BJ4780" s="18" t="s">
        <v>22</v>
      </c>
      <c r="BK4780" s="205">
        <f>ROUND(I4780*H4780,2)</f>
        <v>0</v>
      </c>
      <c r="BL4780" s="18" t="s">
        <v>372</v>
      </c>
      <c r="BM4780" s="18" t="s">
        <v>4387</v>
      </c>
    </row>
    <row r="4781" spans="2:65" s="12" customFormat="1" ht="27">
      <c r="B4781" s="206"/>
      <c r="C4781" s="207"/>
      <c r="D4781" s="208" t="s">
        <v>247</v>
      </c>
      <c r="E4781" s="209" t="s">
        <v>20</v>
      </c>
      <c r="F4781" s="210" t="s">
        <v>4371</v>
      </c>
      <c r="G4781" s="207"/>
      <c r="H4781" s="211" t="s">
        <v>20</v>
      </c>
      <c r="I4781" s="212"/>
      <c r="J4781" s="207"/>
      <c r="K4781" s="207"/>
      <c r="L4781" s="213"/>
      <c r="M4781" s="214"/>
      <c r="N4781" s="215"/>
      <c r="O4781" s="215"/>
      <c r="P4781" s="215"/>
      <c r="Q4781" s="215"/>
      <c r="R4781" s="215"/>
      <c r="S4781" s="215"/>
      <c r="T4781" s="216"/>
      <c r="AT4781" s="217" t="s">
        <v>247</v>
      </c>
      <c r="AU4781" s="217" t="s">
        <v>261</v>
      </c>
      <c r="AV4781" s="12" t="s">
        <v>22</v>
      </c>
      <c r="AW4781" s="12" t="s">
        <v>37</v>
      </c>
      <c r="AX4781" s="12" t="s">
        <v>73</v>
      </c>
      <c r="AY4781" s="217" t="s">
        <v>238</v>
      </c>
    </row>
    <row r="4782" spans="2:65" s="12" customFormat="1" ht="13.5">
      <c r="B4782" s="206"/>
      <c r="C4782" s="207"/>
      <c r="D4782" s="208" t="s">
        <v>247</v>
      </c>
      <c r="E4782" s="209" t="s">
        <v>20</v>
      </c>
      <c r="F4782" s="210" t="s">
        <v>249</v>
      </c>
      <c r="G4782" s="207"/>
      <c r="H4782" s="211" t="s">
        <v>20</v>
      </c>
      <c r="I4782" s="212"/>
      <c r="J4782" s="207"/>
      <c r="K4782" s="207"/>
      <c r="L4782" s="213"/>
      <c r="M4782" s="214"/>
      <c r="N4782" s="215"/>
      <c r="O4782" s="215"/>
      <c r="P4782" s="215"/>
      <c r="Q4782" s="215"/>
      <c r="R4782" s="215"/>
      <c r="S4782" s="215"/>
      <c r="T4782" s="216"/>
      <c r="AT4782" s="217" t="s">
        <v>247</v>
      </c>
      <c r="AU4782" s="217" t="s">
        <v>261</v>
      </c>
      <c r="AV4782" s="12" t="s">
        <v>22</v>
      </c>
      <c r="AW4782" s="12" t="s">
        <v>37</v>
      </c>
      <c r="AX4782" s="12" t="s">
        <v>73</v>
      </c>
      <c r="AY4782" s="217" t="s">
        <v>238</v>
      </c>
    </row>
    <row r="4783" spans="2:65" s="12" customFormat="1" ht="13.5">
      <c r="B4783" s="206"/>
      <c r="C4783" s="207"/>
      <c r="D4783" s="208" t="s">
        <v>247</v>
      </c>
      <c r="E4783" s="209" t="s">
        <v>20</v>
      </c>
      <c r="F4783" s="210" t="s">
        <v>3553</v>
      </c>
      <c r="G4783" s="207"/>
      <c r="H4783" s="211" t="s">
        <v>20</v>
      </c>
      <c r="I4783" s="212"/>
      <c r="J4783" s="207"/>
      <c r="K4783" s="207"/>
      <c r="L4783" s="213"/>
      <c r="M4783" s="214"/>
      <c r="N4783" s="215"/>
      <c r="O4783" s="215"/>
      <c r="P4783" s="215"/>
      <c r="Q4783" s="215"/>
      <c r="R4783" s="215"/>
      <c r="S4783" s="215"/>
      <c r="T4783" s="216"/>
      <c r="AT4783" s="217" t="s">
        <v>247</v>
      </c>
      <c r="AU4783" s="217" t="s">
        <v>261</v>
      </c>
      <c r="AV4783" s="12" t="s">
        <v>22</v>
      </c>
      <c r="AW4783" s="12" t="s">
        <v>37</v>
      </c>
      <c r="AX4783" s="12" t="s">
        <v>73</v>
      </c>
      <c r="AY4783" s="217" t="s">
        <v>238</v>
      </c>
    </row>
    <row r="4784" spans="2:65" s="13" customFormat="1" ht="13.5">
      <c r="B4784" s="218"/>
      <c r="C4784" s="219"/>
      <c r="D4784" s="220" t="s">
        <v>247</v>
      </c>
      <c r="E4784" s="221" t="s">
        <v>20</v>
      </c>
      <c r="F4784" s="222" t="s">
        <v>22</v>
      </c>
      <c r="G4784" s="219"/>
      <c r="H4784" s="223">
        <v>1</v>
      </c>
      <c r="I4784" s="224"/>
      <c r="J4784" s="219"/>
      <c r="K4784" s="219"/>
      <c r="L4784" s="225"/>
      <c r="M4784" s="226"/>
      <c r="N4784" s="227"/>
      <c r="O4784" s="227"/>
      <c r="P4784" s="227"/>
      <c r="Q4784" s="227"/>
      <c r="R4784" s="227"/>
      <c r="S4784" s="227"/>
      <c r="T4784" s="228"/>
      <c r="AT4784" s="229" t="s">
        <v>247</v>
      </c>
      <c r="AU4784" s="229" t="s">
        <v>261</v>
      </c>
      <c r="AV4784" s="13" t="s">
        <v>81</v>
      </c>
      <c r="AW4784" s="13" t="s">
        <v>37</v>
      </c>
      <c r="AX4784" s="13" t="s">
        <v>22</v>
      </c>
      <c r="AY4784" s="229" t="s">
        <v>238</v>
      </c>
    </row>
    <row r="4785" spans="2:65" s="1" customFormat="1" ht="22.5" customHeight="1">
      <c r="B4785" s="35"/>
      <c r="C4785" s="194" t="s">
        <v>4388</v>
      </c>
      <c r="D4785" s="194" t="s">
        <v>240</v>
      </c>
      <c r="E4785" s="195" t="s">
        <v>4389</v>
      </c>
      <c r="F4785" s="196" t="s">
        <v>4390</v>
      </c>
      <c r="G4785" s="197" t="s">
        <v>651</v>
      </c>
      <c r="H4785" s="198">
        <v>1</v>
      </c>
      <c r="I4785" s="199"/>
      <c r="J4785" s="200">
        <f>ROUND(I4785*H4785,2)</f>
        <v>0</v>
      </c>
      <c r="K4785" s="196" t="s">
        <v>20</v>
      </c>
      <c r="L4785" s="55"/>
      <c r="M4785" s="201" t="s">
        <v>20</v>
      </c>
      <c r="N4785" s="202" t="s">
        <v>44</v>
      </c>
      <c r="O4785" s="36"/>
      <c r="P4785" s="203">
        <f>O4785*H4785</f>
        <v>0</v>
      </c>
      <c r="Q4785" s="203">
        <v>0</v>
      </c>
      <c r="R4785" s="203">
        <f>Q4785*H4785</f>
        <v>0</v>
      </c>
      <c r="S4785" s="203">
        <v>0</v>
      </c>
      <c r="T4785" s="204">
        <f>S4785*H4785</f>
        <v>0</v>
      </c>
      <c r="AR4785" s="18" t="s">
        <v>372</v>
      </c>
      <c r="AT4785" s="18" t="s">
        <v>240</v>
      </c>
      <c r="AU4785" s="18" t="s">
        <v>261</v>
      </c>
      <c r="AY4785" s="18" t="s">
        <v>238</v>
      </c>
      <c r="BE4785" s="205">
        <f>IF(N4785="základní",J4785,0)</f>
        <v>0</v>
      </c>
      <c r="BF4785" s="205">
        <f>IF(N4785="snížená",J4785,0)</f>
        <v>0</v>
      </c>
      <c r="BG4785" s="205">
        <f>IF(N4785="zákl. přenesená",J4785,0)</f>
        <v>0</v>
      </c>
      <c r="BH4785" s="205">
        <f>IF(N4785="sníž. přenesená",J4785,0)</f>
        <v>0</v>
      </c>
      <c r="BI4785" s="205">
        <f>IF(N4785="nulová",J4785,0)</f>
        <v>0</v>
      </c>
      <c r="BJ4785" s="18" t="s">
        <v>22</v>
      </c>
      <c r="BK4785" s="205">
        <f>ROUND(I4785*H4785,2)</f>
        <v>0</v>
      </c>
      <c r="BL4785" s="18" t="s">
        <v>372</v>
      </c>
      <c r="BM4785" s="18" t="s">
        <v>4391</v>
      </c>
    </row>
    <row r="4786" spans="2:65" s="12" customFormat="1" ht="27">
      <c r="B4786" s="206"/>
      <c r="C4786" s="207"/>
      <c r="D4786" s="208" t="s">
        <v>247</v>
      </c>
      <c r="E4786" s="209" t="s">
        <v>20</v>
      </c>
      <c r="F4786" s="210" t="s">
        <v>4371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2" customFormat="1" ht="13.5">
      <c r="B4787" s="206"/>
      <c r="C4787" s="207"/>
      <c r="D4787" s="208" t="s">
        <v>247</v>
      </c>
      <c r="E4787" s="209" t="s">
        <v>20</v>
      </c>
      <c r="F4787" s="210" t="s">
        <v>249</v>
      </c>
      <c r="G4787" s="207"/>
      <c r="H4787" s="211" t="s">
        <v>20</v>
      </c>
      <c r="I4787" s="212"/>
      <c r="J4787" s="207"/>
      <c r="K4787" s="207"/>
      <c r="L4787" s="213"/>
      <c r="M4787" s="214"/>
      <c r="N4787" s="215"/>
      <c r="O4787" s="215"/>
      <c r="P4787" s="215"/>
      <c r="Q4787" s="215"/>
      <c r="R4787" s="215"/>
      <c r="S4787" s="215"/>
      <c r="T4787" s="216"/>
      <c r="AT4787" s="217" t="s">
        <v>247</v>
      </c>
      <c r="AU4787" s="217" t="s">
        <v>261</v>
      </c>
      <c r="AV4787" s="12" t="s">
        <v>22</v>
      </c>
      <c r="AW4787" s="12" t="s">
        <v>37</v>
      </c>
      <c r="AX4787" s="12" t="s">
        <v>73</v>
      </c>
      <c r="AY4787" s="217" t="s">
        <v>238</v>
      </c>
    </row>
    <row r="4788" spans="2:65" s="12" customFormat="1" ht="13.5">
      <c r="B4788" s="206"/>
      <c r="C4788" s="207"/>
      <c r="D4788" s="208" t="s">
        <v>247</v>
      </c>
      <c r="E4788" s="209" t="s">
        <v>20</v>
      </c>
      <c r="F4788" s="210" t="s">
        <v>3553</v>
      </c>
      <c r="G4788" s="207"/>
      <c r="H4788" s="211" t="s">
        <v>20</v>
      </c>
      <c r="I4788" s="212"/>
      <c r="J4788" s="207"/>
      <c r="K4788" s="207"/>
      <c r="L4788" s="213"/>
      <c r="M4788" s="214"/>
      <c r="N4788" s="215"/>
      <c r="O4788" s="215"/>
      <c r="P4788" s="215"/>
      <c r="Q4788" s="215"/>
      <c r="R4788" s="215"/>
      <c r="S4788" s="215"/>
      <c r="T4788" s="216"/>
      <c r="AT4788" s="217" t="s">
        <v>247</v>
      </c>
      <c r="AU4788" s="217" t="s">
        <v>261</v>
      </c>
      <c r="AV4788" s="12" t="s">
        <v>22</v>
      </c>
      <c r="AW4788" s="12" t="s">
        <v>37</v>
      </c>
      <c r="AX4788" s="12" t="s">
        <v>73</v>
      </c>
      <c r="AY4788" s="217" t="s">
        <v>238</v>
      </c>
    </row>
    <row r="4789" spans="2:65" s="13" customFormat="1" ht="13.5">
      <c r="B4789" s="218"/>
      <c r="C4789" s="219"/>
      <c r="D4789" s="220" t="s">
        <v>247</v>
      </c>
      <c r="E4789" s="221" t="s">
        <v>20</v>
      </c>
      <c r="F4789" s="222" t="s">
        <v>22</v>
      </c>
      <c r="G4789" s="219"/>
      <c r="H4789" s="223">
        <v>1</v>
      </c>
      <c r="I4789" s="224"/>
      <c r="J4789" s="219"/>
      <c r="K4789" s="219"/>
      <c r="L4789" s="225"/>
      <c r="M4789" s="226"/>
      <c r="N4789" s="227"/>
      <c r="O4789" s="227"/>
      <c r="P4789" s="227"/>
      <c r="Q4789" s="227"/>
      <c r="R4789" s="227"/>
      <c r="S4789" s="227"/>
      <c r="T4789" s="228"/>
      <c r="AT4789" s="229" t="s">
        <v>247</v>
      </c>
      <c r="AU4789" s="229" t="s">
        <v>261</v>
      </c>
      <c r="AV4789" s="13" t="s">
        <v>81</v>
      </c>
      <c r="AW4789" s="13" t="s">
        <v>37</v>
      </c>
      <c r="AX4789" s="13" t="s">
        <v>22</v>
      </c>
      <c r="AY4789" s="229" t="s">
        <v>238</v>
      </c>
    </row>
    <row r="4790" spans="2:65" s="1" customFormat="1" ht="22.5" customHeight="1">
      <c r="B4790" s="35"/>
      <c r="C4790" s="194" t="s">
        <v>4392</v>
      </c>
      <c r="D4790" s="194" t="s">
        <v>240</v>
      </c>
      <c r="E4790" s="195" t="s">
        <v>4393</v>
      </c>
      <c r="F4790" s="196" t="s">
        <v>4394</v>
      </c>
      <c r="G4790" s="197" t="s">
        <v>651</v>
      </c>
      <c r="H4790" s="198">
        <v>1</v>
      </c>
      <c r="I4790" s="199"/>
      <c r="J4790" s="200">
        <f>ROUND(I4790*H4790,2)</f>
        <v>0</v>
      </c>
      <c r="K4790" s="196" t="s">
        <v>20</v>
      </c>
      <c r="L4790" s="55"/>
      <c r="M4790" s="201" t="s">
        <v>20</v>
      </c>
      <c r="N4790" s="202" t="s">
        <v>44</v>
      </c>
      <c r="O4790" s="36"/>
      <c r="P4790" s="203">
        <f>O4790*H4790</f>
        <v>0</v>
      </c>
      <c r="Q4790" s="203">
        <v>0</v>
      </c>
      <c r="R4790" s="203">
        <f>Q4790*H4790</f>
        <v>0</v>
      </c>
      <c r="S4790" s="203">
        <v>0</v>
      </c>
      <c r="T4790" s="204">
        <f>S4790*H4790</f>
        <v>0</v>
      </c>
      <c r="AR4790" s="18" t="s">
        <v>372</v>
      </c>
      <c r="AT4790" s="18" t="s">
        <v>240</v>
      </c>
      <c r="AU4790" s="18" t="s">
        <v>261</v>
      </c>
      <c r="AY4790" s="18" t="s">
        <v>238</v>
      </c>
      <c r="BE4790" s="205">
        <f>IF(N4790="základní",J4790,0)</f>
        <v>0</v>
      </c>
      <c r="BF4790" s="205">
        <f>IF(N4790="snížená",J4790,0)</f>
        <v>0</v>
      </c>
      <c r="BG4790" s="205">
        <f>IF(N4790="zákl. přenesená",J4790,0)</f>
        <v>0</v>
      </c>
      <c r="BH4790" s="205">
        <f>IF(N4790="sníž. přenesená",J4790,0)</f>
        <v>0</v>
      </c>
      <c r="BI4790" s="205">
        <f>IF(N4790="nulová",J4790,0)</f>
        <v>0</v>
      </c>
      <c r="BJ4790" s="18" t="s">
        <v>22</v>
      </c>
      <c r="BK4790" s="205">
        <f>ROUND(I4790*H4790,2)</f>
        <v>0</v>
      </c>
      <c r="BL4790" s="18" t="s">
        <v>372</v>
      </c>
      <c r="BM4790" s="18" t="s">
        <v>4395</v>
      </c>
    </row>
    <row r="4791" spans="2:65" s="12" customFormat="1" ht="27">
      <c r="B4791" s="206"/>
      <c r="C4791" s="207"/>
      <c r="D4791" s="208" t="s">
        <v>247</v>
      </c>
      <c r="E4791" s="209" t="s">
        <v>20</v>
      </c>
      <c r="F4791" s="210" t="s">
        <v>4371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2" customFormat="1" ht="13.5">
      <c r="B4792" s="206"/>
      <c r="C4792" s="207"/>
      <c r="D4792" s="208" t="s">
        <v>247</v>
      </c>
      <c r="E4792" s="209" t="s">
        <v>20</v>
      </c>
      <c r="F4792" s="210" t="s">
        <v>249</v>
      </c>
      <c r="G4792" s="207"/>
      <c r="H4792" s="211" t="s">
        <v>20</v>
      </c>
      <c r="I4792" s="212"/>
      <c r="J4792" s="207"/>
      <c r="K4792" s="207"/>
      <c r="L4792" s="213"/>
      <c r="M4792" s="214"/>
      <c r="N4792" s="215"/>
      <c r="O4792" s="215"/>
      <c r="P4792" s="215"/>
      <c r="Q4792" s="215"/>
      <c r="R4792" s="215"/>
      <c r="S4792" s="215"/>
      <c r="T4792" s="216"/>
      <c r="AT4792" s="217" t="s">
        <v>247</v>
      </c>
      <c r="AU4792" s="217" t="s">
        <v>261</v>
      </c>
      <c r="AV4792" s="12" t="s">
        <v>22</v>
      </c>
      <c r="AW4792" s="12" t="s">
        <v>37</v>
      </c>
      <c r="AX4792" s="12" t="s">
        <v>73</v>
      </c>
      <c r="AY4792" s="217" t="s">
        <v>238</v>
      </c>
    </row>
    <row r="4793" spans="2:65" s="12" customFormat="1" ht="13.5">
      <c r="B4793" s="206"/>
      <c r="C4793" s="207"/>
      <c r="D4793" s="208" t="s">
        <v>247</v>
      </c>
      <c r="E4793" s="209" t="s">
        <v>20</v>
      </c>
      <c r="F4793" s="210" t="s">
        <v>3553</v>
      </c>
      <c r="G4793" s="207"/>
      <c r="H4793" s="211" t="s">
        <v>20</v>
      </c>
      <c r="I4793" s="212"/>
      <c r="J4793" s="207"/>
      <c r="K4793" s="207"/>
      <c r="L4793" s="213"/>
      <c r="M4793" s="214"/>
      <c r="N4793" s="215"/>
      <c r="O4793" s="215"/>
      <c r="P4793" s="215"/>
      <c r="Q4793" s="215"/>
      <c r="R4793" s="215"/>
      <c r="S4793" s="215"/>
      <c r="T4793" s="216"/>
      <c r="AT4793" s="217" t="s">
        <v>247</v>
      </c>
      <c r="AU4793" s="217" t="s">
        <v>261</v>
      </c>
      <c r="AV4793" s="12" t="s">
        <v>22</v>
      </c>
      <c r="AW4793" s="12" t="s">
        <v>37</v>
      </c>
      <c r="AX4793" s="12" t="s">
        <v>73</v>
      </c>
      <c r="AY4793" s="217" t="s">
        <v>238</v>
      </c>
    </row>
    <row r="4794" spans="2:65" s="13" customFormat="1" ht="13.5">
      <c r="B4794" s="218"/>
      <c r="C4794" s="219"/>
      <c r="D4794" s="220" t="s">
        <v>247</v>
      </c>
      <c r="E4794" s="221" t="s">
        <v>20</v>
      </c>
      <c r="F4794" s="222" t="s">
        <v>22</v>
      </c>
      <c r="G4794" s="219"/>
      <c r="H4794" s="223">
        <v>1</v>
      </c>
      <c r="I4794" s="224"/>
      <c r="J4794" s="219"/>
      <c r="K4794" s="219"/>
      <c r="L4794" s="225"/>
      <c r="M4794" s="226"/>
      <c r="N4794" s="227"/>
      <c r="O4794" s="227"/>
      <c r="P4794" s="227"/>
      <c r="Q4794" s="227"/>
      <c r="R4794" s="227"/>
      <c r="S4794" s="227"/>
      <c r="T4794" s="228"/>
      <c r="AT4794" s="229" t="s">
        <v>247</v>
      </c>
      <c r="AU4794" s="229" t="s">
        <v>261</v>
      </c>
      <c r="AV4794" s="13" t="s">
        <v>81</v>
      </c>
      <c r="AW4794" s="13" t="s">
        <v>37</v>
      </c>
      <c r="AX4794" s="13" t="s">
        <v>22</v>
      </c>
      <c r="AY4794" s="229" t="s">
        <v>238</v>
      </c>
    </row>
    <row r="4795" spans="2:65" s="1" customFormat="1" ht="22.5" customHeight="1">
      <c r="B4795" s="35"/>
      <c r="C4795" s="194" t="s">
        <v>4396</v>
      </c>
      <c r="D4795" s="194" t="s">
        <v>240</v>
      </c>
      <c r="E4795" s="195" t="s">
        <v>4397</v>
      </c>
      <c r="F4795" s="196" t="s">
        <v>4398</v>
      </c>
      <c r="G4795" s="197" t="s">
        <v>651</v>
      </c>
      <c r="H4795" s="198">
        <v>9</v>
      </c>
      <c r="I4795" s="199"/>
      <c r="J4795" s="200">
        <f>ROUND(I4795*H4795,2)</f>
        <v>0</v>
      </c>
      <c r="K4795" s="196" t="s">
        <v>20</v>
      </c>
      <c r="L4795" s="55"/>
      <c r="M4795" s="201" t="s">
        <v>20</v>
      </c>
      <c r="N4795" s="202" t="s">
        <v>44</v>
      </c>
      <c r="O4795" s="36"/>
      <c r="P4795" s="203">
        <f>O4795*H4795</f>
        <v>0</v>
      </c>
      <c r="Q4795" s="203">
        <v>0</v>
      </c>
      <c r="R4795" s="203">
        <f>Q4795*H4795</f>
        <v>0</v>
      </c>
      <c r="S4795" s="203">
        <v>0</v>
      </c>
      <c r="T4795" s="204">
        <f>S4795*H4795</f>
        <v>0</v>
      </c>
      <c r="AR4795" s="18" t="s">
        <v>372</v>
      </c>
      <c r="AT4795" s="18" t="s">
        <v>240</v>
      </c>
      <c r="AU4795" s="18" t="s">
        <v>261</v>
      </c>
      <c r="AY4795" s="18" t="s">
        <v>238</v>
      </c>
      <c r="BE4795" s="205">
        <f>IF(N4795="základní",J4795,0)</f>
        <v>0</v>
      </c>
      <c r="BF4795" s="205">
        <f>IF(N4795="snížená",J4795,0)</f>
        <v>0</v>
      </c>
      <c r="BG4795" s="205">
        <f>IF(N4795="zákl. přenesená",J4795,0)</f>
        <v>0</v>
      </c>
      <c r="BH4795" s="205">
        <f>IF(N4795="sníž. přenesená",J4795,0)</f>
        <v>0</v>
      </c>
      <c r="BI4795" s="205">
        <f>IF(N4795="nulová",J4795,0)</f>
        <v>0</v>
      </c>
      <c r="BJ4795" s="18" t="s">
        <v>22</v>
      </c>
      <c r="BK4795" s="205">
        <f>ROUND(I4795*H4795,2)</f>
        <v>0</v>
      </c>
      <c r="BL4795" s="18" t="s">
        <v>372</v>
      </c>
      <c r="BM4795" s="18" t="s">
        <v>4399</v>
      </c>
    </row>
    <row r="4796" spans="2:65" s="12" customFormat="1" ht="27">
      <c r="B4796" s="206"/>
      <c r="C4796" s="207"/>
      <c r="D4796" s="208" t="s">
        <v>247</v>
      </c>
      <c r="E4796" s="209" t="s">
        <v>20</v>
      </c>
      <c r="F4796" s="210" t="s">
        <v>4371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2" customFormat="1" ht="13.5">
      <c r="B4797" s="206"/>
      <c r="C4797" s="207"/>
      <c r="D4797" s="208" t="s">
        <v>247</v>
      </c>
      <c r="E4797" s="209" t="s">
        <v>20</v>
      </c>
      <c r="F4797" s="210" t="s">
        <v>249</v>
      </c>
      <c r="G4797" s="207"/>
      <c r="H4797" s="211" t="s">
        <v>20</v>
      </c>
      <c r="I4797" s="212"/>
      <c r="J4797" s="207"/>
      <c r="K4797" s="207"/>
      <c r="L4797" s="213"/>
      <c r="M4797" s="214"/>
      <c r="N4797" s="215"/>
      <c r="O4797" s="215"/>
      <c r="P4797" s="215"/>
      <c r="Q4797" s="215"/>
      <c r="R4797" s="215"/>
      <c r="S4797" s="215"/>
      <c r="T4797" s="216"/>
      <c r="AT4797" s="217" t="s">
        <v>247</v>
      </c>
      <c r="AU4797" s="217" t="s">
        <v>261</v>
      </c>
      <c r="AV4797" s="12" t="s">
        <v>22</v>
      </c>
      <c r="AW4797" s="12" t="s">
        <v>37</v>
      </c>
      <c r="AX4797" s="12" t="s">
        <v>73</v>
      </c>
      <c r="AY4797" s="217" t="s">
        <v>238</v>
      </c>
    </row>
    <row r="4798" spans="2:65" s="12" customFormat="1" ht="13.5">
      <c r="B4798" s="206"/>
      <c r="C4798" s="207"/>
      <c r="D4798" s="208" t="s">
        <v>247</v>
      </c>
      <c r="E4798" s="209" t="s">
        <v>20</v>
      </c>
      <c r="F4798" s="210" t="s">
        <v>3553</v>
      </c>
      <c r="G4798" s="207"/>
      <c r="H4798" s="211" t="s">
        <v>20</v>
      </c>
      <c r="I4798" s="212"/>
      <c r="J4798" s="207"/>
      <c r="K4798" s="207"/>
      <c r="L4798" s="213"/>
      <c r="M4798" s="214"/>
      <c r="N4798" s="215"/>
      <c r="O4798" s="215"/>
      <c r="P4798" s="215"/>
      <c r="Q4798" s="215"/>
      <c r="R4798" s="215"/>
      <c r="S4798" s="215"/>
      <c r="T4798" s="216"/>
      <c r="AT4798" s="217" t="s">
        <v>247</v>
      </c>
      <c r="AU4798" s="217" t="s">
        <v>261</v>
      </c>
      <c r="AV4798" s="12" t="s">
        <v>22</v>
      </c>
      <c r="AW4798" s="12" t="s">
        <v>37</v>
      </c>
      <c r="AX4798" s="12" t="s">
        <v>73</v>
      </c>
      <c r="AY4798" s="217" t="s">
        <v>238</v>
      </c>
    </row>
    <row r="4799" spans="2:65" s="13" customFormat="1" ht="13.5">
      <c r="B4799" s="218"/>
      <c r="C4799" s="219"/>
      <c r="D4799" s="220" t="s">
        <v>247</v>
      </c>
      <c r="E4799" s="221" t="s">
        <v>20</v>
      </c>
      <c r="F4799" s="222" t="s">
        <v>313</v>
      </c>
      <c r="G4799" s="219"/>
      <c r="H4799" s="223">
        <v>9</v>
      </c>
      <c r="I4799" s="224"/>
      <c r="J4799" s="219"/>
      <c r="K4799" s="219"/>
      <c r="L4799" s="225"/>
      <c r="M4799" s="226"/>
      <c r="N4799" s="227"/>
      <c r="O4799" s="227"/>
      <c r="P4799" s="227"/>
      <c r="Q4799" s="227"/>
      <c r="R4799" s="227"/>
      <c r="S4799" s="227"/>
      <c r="T4799" s="228"/>
      <c r="AT4799" s="229" t="s">
        <v>247</v>
      </c>
      <c r="AU4799" s="229" t="s">
        <v>261</v>
      </c>
      <c r="AV4799" s="13" t="s">
        <v>81</v>
      </c>
      <c r="AW4799" s="13" t="s">
        <v>37</v>
      </c>
      <c r="AX4799" s="13" t="s">
        <v>22</v>
      </c>
      <c r="AY4799" s="229" t="s">
        <v>238</v>
      </c>
    </row>
    <row r="4800" spans="2:65" s="1" customFormat="1" ht="22.5" customHeight="1">
      <c r="B4800" s="35"/>
      <c r="C4800" s="194" t="s">
        <v>4400</v>
      </c>
      <c r="D4800" s="194" t="s">
        <v>240</v>
      </c>
      <c r="E4800" s="195" t="s">
        <v>4401</v>
      </c>
      <c r="F4800" s="196" t="s">
        <v>4402</v>
      </c>
      <c r="G4800" s="197" t="s">
        <v>651</v>
      </c>
      <c r="H4800" s="198">
        <v>3</v>
      </c>
      <c r="I4800" s="199"/>
      <c r="J4800" s="200">
        <f>ROUND(I4800*H4800,2)</f>
        <v>0</v>
      </c>
      <c r="K4800" s="196" t="s">
        <v>20</v>
      </c>
      <c r="L4800" s="55"/>
      <c r="M4800" s="201" t="s">
        <v>20</v>
      </c>
      <c r="N4800" s="202" t="s">
        <v>44</v>
      </c>
      <c r="O4800" s="36"/>
      <c r="P4800" s="203">
        <f>O4800*H4800</f>
        <v>0</v>
      </c>
      <c r="Q4800" s="203">
        <v>0</v>
      </c>
      <c r="R4800" s="203">
        <f>Q4800*H4800</f>
        <v>0</v>
      </c>
      <c r="S4800" s="203">
        <v>0</v>
      </c>
      <c r="T4800" s="204">
        <f>S4800*H4800</f>
        <v>0</v>
      </c>
      <c r="AR4800" s="18" t="s">
        <v>372</v>
      </c>
      <c r="AT4800" s="18" t="s">
        <v>240</v>
      </c>
      <c r="AU4800" s="18" t="s">
        <v>261</v>
      </c>
      <c r="AY4800" s="18" t="s">
        <v>238</v>
      </c>
      <c r="BE4800" s="205">
        <f>IF(N4800="základní",J4800,0)</f>
        <v>0</v>
      </c>
      <c r="BF4800" s="205">
        <f>IF(N4800="snížená",J4800,0)</f>
        <v>0</v>
      </c>
      <c r="BG4800" s="205">
        <f>IF(N4800="zákl. přenesená",J4800,0)</f>
        <v>0</v>
      </c>
      <c r="BH4800" s="205">
        <f>IF(N4800="sníž. přenesená",J4800,0)</f>
        <v>0</v>
      </c>
      <c r="BI4800" s="205">
        <f>IF(N4800="nulová",J4800,0)</f>
        <v>0</v>
      </c>
      <c r="BJ4800" s="18" t="s">
        <v>22</v>
      </c>
      <c r="BK4800" s="205">
        <f>ROUND(I4800*H4800,2)</f>
        <v>0</v>
      </c>
      <c r="BL4800" s="18" t="s">
        <v>372</v>
      </c>
      <c r="BM4800" s="18" t="s">
        <v>4403</v>
      </c>
    </row>
    <row r="4801" spans="2:65" s="12" customFormat="1" ht="27">
      <c r="B4801" s="206"/>
      <c r="C4801" s="207"/>
      <c r="D4801" s="208" t="s">
        <v>247</v>
      </c>
      <c r="E4801" s="209" t="s">
        <v>20</v>
      </c>
      <c r="F4801" s="210" t="s">
        <v>4371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2" customFormat="1" ht="13.5">
      <c r="B4802" s="206"/>
      <c r="C4802" s="207"/>
      <c r="D4802" s="208" t="s">
        <v>247</v>
      </c>
      <c r="E4802" s="209" t="s">
        <v>20</v>
      </c>
      <c r="F4802" s="210" t="s">
        <v>249</v>
      </c>
      <c r="G4802" s="207"/>
      <c r="H4802" s="211" t="s">
        <v>20</v>
      </c>
      <c r="I4802" s="212"/>
      <c r="J4802" s="207"/>
      <c r="K4802" s="207"/>
      <c r="L4802" s="213"/>
      <c r="M4802" s="214"/>
      <c r="N4802" s="215"/>
      <c r="O4802" s="215"/>
      <c r="P4802" s="215"/>
      <c r="Q4802" s="215"/>
      <c r="R4802" s="215"/>
      <c r="S4802" s="215"/>
      <c r="T4802" s="216"/>
      <c r="AT4802" s="217" t="s">
        <v>247</v>
      </c>
      <c r="AU4802" s="217" t="s">
        <v>261</v>
      </c>
      <c r="AV4802" s="12" t="s">
        <v>22</v>
      </c>
      <c r="AW4802" s="12" t="s">
        <v>37</v>
      </c>
      <c r="AX4802" s="12" t="s">
        <v>73</v>
      </c>
      <c r="AY4802" s="217" t="s">
        <v>238</v>
      </c>
    </row>
    <row r="4803" spans="2:65" s="12" customFormat="1" ht="13.5">
      <c r="B4803" s="206"/>
      <c r="C4803" s="207"/>
      <c r="D4803" s="208" t="s">
        <v>247</v>
      </c>
      <c r="E4803" s="209" t="s">
        <v>20</v>
      </c>
      <c r="F4803" s="210" t="s">
        <v>3553</v>
      </c>
      <c r="G4803" s="207"/>
      <c r="H4803" s="211" t="s">
        <v>20</v>
      </c>
      <c r="I4803" s="212"/>
      <c r="J4803" s="207"/>
      <c r="K4803" s="207"/>
      <c r="L4803" s="213"/>
      <c r="M4803" s="214"/>
      <c r="N4803" s="215"/>
      <c r="O4803" s="215"/>
      <c r="P4803" s="215"/>
      <c r="Q4803" s="215"/>
      <c r="R4803" s="215"/>
      <c r="S4803" s="215"/>
      <c r="T4803" s="216"/>
      <c r="AT4803" s="217" t="s">
        <v>247</v>
      </c>
      <c r="AU4803" s="217" t="s">
        <v>261</v>
      </c>
      <c r="AV4803" s="12" t="s">
        <v>22</v>
      </c>
      <c r="AW4803" s="12" t="s">
        <v>37</v>
      </c>
      <c r="AX4803" s="12" t="s">
        <v>73</v>
      </c>
      <c r="AY4803" s="217" t="s">
        <v>238</v>
      </c>
    </row>
    <row r="4804" spans="2:65" s="13" customFormat="1" ht="13.5">
      <c r="B4804" s="218"/>
      <c r="C4804" s="219"/>
      <c r="D4804" s="220" t="s">
        <v>247</v>
      </c>
      <c r="E4804" s="221" t="s">
        <v>20</v>
      </c>
      <c r="F4804" s="222" t="s">
        <v>261</v>
      </c>
      <c r="G4804" s="219"/>
      <c r="H4804" s="223">
        <v>3</v>
      </c>
      <c r="I4804" s="224"/>
      <c r="J4804" s="219"/>
      <c r="K4804" s="219"/>
      <c r="L4804" s="225"/>
      <c r="M4804" s="226"/>
      <c r="N4804" s="227"/>
      <c r="O4804" s="227"/>
      <c r="P4804" s="227"/>
      <c r="Q4804" s="227"/>
      <c r="R4804" s="227"/>
      <c r="S4804" s="227"/>
      <c r="T4804" s="228"/>
      <c r="AT4804" s="229" t="s">
        <v>247</v>
      </c>
      <c r="AU4804" s="229" t="s">
        <v>261</v>
      </c>
      <c r="AV4804" s="13" t="s">
        <v>81</v>
      </c>
      <c r="AW4804" s="13" t="s">
        <v>37</v>
      </c>
      <c r="AX4804" s="13" t="s">
        <v>22</v>
      </c>
      <c r="AY4804" s="229" t="s">
        <v>238</v>
      </c>
    </row>
    <row r="4805" spans="2:65" s="1" customFormat="1" ht="22.5" customHeight="1">
      <c r="B4805" s="35"/>
      <c r="C4805" s="194" t="s">
        <v>4404</v>
      </c>
      <c r="D4805" s="194" t="s">
        <v>240</v>
      </c>
      <c r="E4805" s="195" t="s">
        <v>4405</v>
      </c>
      <c r="F4805" s="196" t="s">
        <v>4406</v>
      </c>
      <c r="G4805" s="197" t="s">
        <v>651</v>
      </c>
      <c r="H4805" s="198">
        <v>11</v>
      </c>
      <c r="I4805" s="199"/>
      <c r="J4805" s="200">
        <f>ROUND(I4805*H4805,2)</f>
        <v>0</v>
      </c>
      <c r="K4805" s="196" t="s">
        <v>20</v>
      </c>
      <c r="L4805" s="55"/>
      <c r="M4805" s="201" t="s">
        <v>20</v>
      </c>
      <c r="N4805" s="202" t="s">
        <v>44</v>
      </c>
      <c r="O4805" s="36"/>
      <c r="P4805" s="203">
        <f>O4805*H4805</f>
        <v>0</v>
      </c>
      <c r="Q4805" s="203">
        <v>0</v>
      </c>
      <c r="R4805" s="203">
        <f>Q4805*H4805</f>
        <v>0</v>
      </c>
      <c r="S4805" s="203">
        <v>0</v>
      </c>
      <c r="T4805" s="204">
        <f>S4805*H4805</f>
        <v>0</v>
      </c>
      <c r="AR4805" s="18" t="s">
        <v>372</v>
      </c>
      <c r="AT4805" s="18" t="s">
        <v>240</v>
      </c>
      <c r="AU4805" s="18" t="s">
        <v>261</v>
      </c>
      <c r="AY4805" s="18" t="s">
        <v>238</v>
      </c>
      <c r="BE4805" s="205">
        <f>IF(N4805="základní",J4805,0)</f>
        <v>0</v>
      </c>
      <c r="BF4805" s="205">
        <f>IF(N4805="snížená",J4805,0)</f>
        <v>0</v>
      </c>
      <c r="BG4805" s="205">
        <f>IF(N4805="zákl. přenesená",J4805,0)</f>
        <v>0</v>
      </c>
      <c r="BH4805" s="205">
        <f>IF(N4805="sníž. přenesená",J4805,0)</f>
        <v>0</v>
      </c>
      <c r="BI4805" s="205">
        <f>IF(N4805="nulová",J4805,0)</f>
        <v>0</v>
      </c>
      <c r="BJ4805" s="18" t="s">
        <v>22</v>
      </c>
      <c r="BK4805" s="205">
        <f>ROUND(I4805*H4805,2)</f>
        <v>0</v>
      </c>
      <c r="BL4805" s="18" t="s">
        <v>372</v>
      </c>
      <c r="BM4805" s="18" t="s">
        <v>4407</v>
      </c>
    </row>
    <row r="4806" spans="2:65" s="12" customFormat="1" ht="27">
      <c r="B4806" s="206"/>
      <c r="C4806" s="207"/>
      <c r="D4806" s="208" t="s">
        <v>247</v>
      </c>
      <c r="E4806" s="209" t="s">
        <v>20</v>
      </c>
      <c r="F4806" s="210" t="s">
        <v>4371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2" customFormat="1" ht="13.5">
      <c r="B4807" s="206"/>
      <c r="C4807" s="207"/>
      <c r="D4807" s="208" t="s">
        <v>247</v>
      </c>
      <c r="E4807" s="209" t="s">
        <v>20</v>
      </c>
      <c r="F4807" s="210" t="s">
        <v>249</v>
      </c>
      <c r="G4807" s="207"/>
      <c r="H4807" s="211" t="s">
        <v>20</v>
      </c>
      <c r="I4807" s="212"/>
      <c r="J4807" s="207"/>
      <c r="K4807" s="207"/>
      <c r="L4807" s="213"/>
      <c r="M4807" s="214"/>
      <c r="N4807" s="215"/>
      <c r="O4807" s="215"/>
      <c r="P4807" s="215"/>
      <c r="Q4807" s="215"/>
      <c r="R4807" s="215"/>
      <c r="S4807" s="215"/>
      <c r="T4807" s="216"/>
      <c r="AT4807" s="217" t="s">
        <v>247</v>
      </c>
      <c r="AU4807" s="217" t="s">
        <v>261</v>
      </c>
      <c r="AV4807" s="12" t="s">
        <v>22</v>
      </c>
      <c r="AW4807" s="12" t="s">
        <v>37</v>
      </c>
      <c r="AX4807" s="12" t="s">
        <v>73</v>
      </c>
      <c r="AY4807" s="217" t="s">
        <v>238</v>
      </c>
    </row>
    <row r="4808" spans="2:65" s="12" customFormat="1" ht="13.5">
      <c r="B4808" s="206"/>
      <c r="C4808" s="207"/>
      <c r="D4808" s="208" t="s">
        <v>247</v>
      </c>
      <c r="E4808" s="209" t="s">
        <v>20</v>
      </c>
      <c r="F4808" s="210" t="s">
        <v>3553</v>
      </c>
      <c r="G4808" s="207"/>
      <c r="H4808" s="211" t="s">
        <v>20</v>
      </c>
      <c r="I4808" s="212"/>
      <c r="J4808" s="207"/>
      <c r="K4808" s="207"/>
      <c r="L4808" s="213"/>
      <c r="M4808" s="214"/>
      <c r="N4808" s="215"/>
      <c r="O4808" s="215"/>
      <c r="P4808" s="215"/>
      <c r="Q4808" s="215"/>
      <c r="R4808" s="215"/>
      <c r="S4808" s="215"/>
      <c r="T4808" s="216"/>
      <c r="AT4808" s="217" t="s">
        <v>247</v>
      </c>
      <c r="AU4808" s="217" t="s">
        <v>261</v>
      </c>
      <c r="AV4808" s="12" t="s">
        <v>22</v>
      </c>
      <c r="AW4808" s="12" t="s">
        <v>37</v>
      </c>
      <c r="AX4808" s="12" t="s">
        <v>73</v>
      </c>
      <c r="AY4808" s="217" t="s">
        <v>238</v>
      </c>
    </row>
    <row r="4809" spans="2:65" s="13" customFormat="1" ht="13.5">
      <c r="B4809" s="218"/>
      <c r="C4809" s="219"/>
      <c r="D4809" s="220" t="s">
        <v>247</v>
      </c>
      <c r="E4809" s="221" t="s">
        <v>20</v>
      </c>
      <c r="F4809" s="222" t="s">
        <v>329</v>
      </c>
      <c r="G4809" s="219"/>
      <c r="H4809" s="223">
        <v>11</v>
      </c>
      <c r="I4809" s="224"/>
      <c r="J4809" s="219"/>
      <c r="K4809" s="219"/>
      <c r="L4809" s="225"/>
      <c r="M4809" s="226"/>
      <c r="N4809" s="227"/>
      <c r="O4809" s="227"/>
      <c r="P4809" s="227"/>
      <c r="Q4809" s="227"/>
      <c r="R4809" s="227"/>
      <c r="S4809" s="227"/>
      <c r="T4809" s="228"/>
      <c r="AT4809" s="229" t="s">
        <v>247</v>
      </c>
      <c r="AU4809" s="229" t="s">
        <v>261</v>
      </c>
      <c r="AV4809" s="13" t="s">
        <v>81</v>
      </c>
      <c r="AW4809" s="13" t="s">
        <v>37</v>
      </c>
      <c r="AX4809" s="13" t="s">
        <v>22</v>
      </c>
      <c r="AY4809" s="229" t="s">
        <v>238</v>
      </c>
    </row>
    <row r="4810" spans="2:65" s="1" customFormat="1" ht="22.5" customHeight="1">
      <c r="B4810" s="35"/>
      <c r="C4810" s="194" t="s">
        <v>4408</v>
      </c>
      <c r="D4810" s="194" t="s">
        <v>240</v>
      </c>
      <c r="E4810" s="195" t="s">
        <v>4409</v>
      </c>
      <c r="F4810" s="196" t="s">
        <v>4410</v>
      </c>
      <c r="G4810" s="197" t="s">
        <v>651</v>
      </c>
      <c r="H4810" s="198">
        <v>1</v>
      </c>
      <c r="I4810" s="199"/>
      <c r="J4810" s="200">
        <f>ROUND(I4810*H4810,2)</f>
        <v>0</v>
      </c>
      <c r="K4810" s="196" t="s">
        <v>20</v>
      </c>
      <c r="L4810" s="55"/>
      <c r="M4810" s="201" t="s">
        <v>20</v>
      </c>
      <c r="N4810" s="202" t="s">
        <v>44</v>
      </c>
      <c r="O4810" s="36"/>
      <c r="P4810" s="203">
        <f>O4810*H4810</f>
        <v>0</v>
      </c>
      <c r="Q4810" s="203">
        <v>0</v>
      </c>
      <c r="R4810" s="203">
        <f>Q4810*H4810</f>
        <v>0</v>
      </c>
      <c r="S4810" s="203">
        <v>0</v>
      </c>
      <c r="T4810" s="204">
        <f>S4810*H4810</f>
        <v>0</v>
      </c>
      <c r="AR4810" s="18" t="s">
        <v>372</v>
      </c>
      <c r="AT4810" s="18" t="s">
        <v>240</v>
      </c>
      <c r="AU4810" s="18" t="s">
        <v>261</v>
      </c>
      <c r="AY4810" s="18" t="s">
        <v>238</v>
      </c>
      <c r="BE4810" s="205">
        <f>IF(N4810="základní",J4810,0)</f>
        <v>0</v>
      </c>
      <c r="BF4810" s="205">
        <f>IF(N4810="snížená",J4810,0)</f>
        <v>0</v>
      </c>
      <c r="BG4810" s="205">
        <f>IF(N4810="zákl. přenesená",J4810,0)</f>
        <v>0</v>
      </c>
      <c r="BH4810" s="205">
        <f>IF(N4810="sníž. přenesená",J4810,0)</f>
        <v>0</v>
      </c>
      <c r="BI4810" s="205">
        <f>IF(N4810="nulová",J4810,0)</f>
        <v>0</v>
      </c>
      <c r="BJ4810" s="18" t="s">
        <v>22</v>
      </c>
      <c r="BK4810" s="205">
        <f>ROUND(I4810*H4810,2)</f>
        <v>0</v>
      </c>
      <c r="BL4810" s="18" t="s">
        <v>372</v>
      </c>
      <c r="BM4810" s="18" t="s">
        <v>4411</v>
      </c>
    </row>
    <row r="4811" spans="2:65" s="12" customFormat="1" ht="27">
      <c r="B4811" s="206"/>
      <c r="C4811" s="207"/>
      <c r="D4811" s="208" t="s">
        <v>247</v>
      </c>
      <c r="E4811" s="209" t="s">
        <v>20</v>
      </c>
      <c r="F4811" s="210" t="s">
        <v>4371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2" customFormat="1" ht="13.5">
      <c r="B4812" s="206"/>
      <c r="C4812" s="207"/>
      <c r="D4812" s="208" t="s">
        <v>247</v>
      </c>
      <c r="E4812" s="209" t="s">
        <v>20</v>
      </c>
      <c r="F4812" s="210" t="s">
        <v>249</v>
      </c>
      <c r="G4812" s="207"/>
      <c r="H4812" s="211" t="s">
        <v>20</v>
      </c>
      <c r="I4812" s="212"/>
      <c r="J4812" s="207"/>
      <c r="K4812" s="207"/>
      <c r="L4812" s="213"/>
      <c r="M4812" s="214"/>
      <c r="N4812" s="215"/>
      <c r="O4812" s="215"/>
      <c r="P4812" s="215"/>
      <c r="Q4812" s="215"/>
      <c r="R4812" s="215"/>
      <c r="S4812" s="215"/>
      <c r="T4812" s="216"/>
      <c r="AT4812" s="217" t="s">
        <v>247</v>
      </c>
      <c r="AU4812" s="217" t="s">
        <v>261</v>
      </c>
      <c r="AV4812" s="12" t="s">
        <v>22</v>
      </c>
      <c r="AW4812" s="12" t="s">
        <v>37</v>
      </c>
      <c r="AX4812" s="12" t="s">
        <v>73</v>
      </c>
      <c r="AY4812" s="217" t="s">
        <v>238</v>
      </c>
    </row>
    <row r="4813" spans="2:65" s="12" customFormat="1" ht="13.5">
      <c r="B4813" s="206"/>
      <c r="C4813" s="207"/>
      <c r="D4813" s="208" t="s">
        <v>247</v>
      </c>
      <c r="E4813" s="209" t="s">
        <v>20</v>
      </c>
      <c r="F4813" s="210" t="s">
        <v>3553</v>
      </c>
      <c r="G4813" s="207"/>
      <c r="H4813" s="211" t="s">
        <v>20</v>
      </c>
      <c r="I4813" s="212"/>
      <c r="J4813" s="207"/>
      <c r="K4813" s="207"/>
      <c r="L4813" s="213"/>
      <c r="M4813" s="214"/>
      <c r="N4813" s="215"/>
      <c r="O4813" s="215"/>
      <c r="P4813" s="215"/>
      <c r="Q4813" s="215"/>
      <c r="R4813" s="215"/>
      <c r="S4813" s="215"/>
      <c r="T4813" s="216"/>
      <c r="AT4813" s="217" t="s">
        <v>247</v>
      </c>
      <c r="AU4813" s="217" t="s">
        <v>261</v>
      </c>
      <c r="AV4813" s="12" t="s">
        <v>22</v>
      </c>
      <c r="AW4813" s="12" t="s">
        <v>37</v>
      </c>
      <c r="AX4813" s="12" t="s">
        <v>73</v>
      </c>
      <c r="AY4813" s="217" t="s">
        <v>238</v>
      </c>
    </row>
    <row r="4814" spans="2:65" s="13" customFormat="1" ht="13.5">
      <c r="B4814" s="218"/>
      <c r="C4814" s="219"/>
      <c r="D4814" s="220" t="s">
        <v>247</v>
      </c>
      <c r="E4814" s="221" t="s">
        <v>20</v>
      </c>
      <c r="F4814" s="222" t="s">
        <v>22</v>
      </c>
      <c r="G4814" s="219"/>
      <c r="H4814" s="223">
        <v>1</v>
      </c>
      <c r="I4814" s="224"/>
      <c r="J4814" s="219"/>
      <c r="K4814" s="219"/>
      <c r="L4814" s="225"/>
      <c r="M4814" s="226"/>
      <c r="N4814" s="227"/>
      <c r="O4814" s="227"/>
      <c r="P4814" s="227"/>
      <c r="Q4814" s="227"/>
      <c r="R4814" s="227"/>
      <c r="S4814" s="227"/>
      <c r="T4814" s="228"/>
      <c r="AT4814" s="229" t="s">
        <v>247</v>
      </c>
      <c r="AU4814" s="229" t="s">
        <v>261</v>
      </c>
      <c r="AV4814" s="13" t="s">
        <v>81</v>
      </c>
      <c r="AW4814" s="13" t="s">
        <v>37</v>
      </c>
      <c r="AX4814" s="13" t="s">
        <v>22</v>
      </c>
      <c r="AY4814" s="229" t="s">
        <v>238</v>
      </c>
    </row>
    <row r="4815" spans="2:65" s="1" customFormat="1" ht="22.5" customHeight="1">
      <c r="B4815" s="35"/>
      <c r="C4815" s="194" t="s">
        <v>4412</v>
      </c>
      <c r="D4815" s="194" t="s">
        <v>240</v>
      </c>
      <c r="E4815" s="195" t="s">
        <v>4413</v>
      </c>
      <c r="F4815" s="196" t="s">
        <v>4414</v>
      </c>
      <c r="G4815" s="197" t="s">
        <v>651</v>
      </c>
      <c r="H4815" s="198">
        <v>1</v>
      </c>
      <c r="I4815" s="199"/>
      <c r="J4815" s="200">
        <f>ROUND(I4815*H4815,2)</f>
        <v>0</v>
      </c>
      <c r="K4815" s="196" t="s">
        <v>20</v>
      </c>
      <c r="L4815" s="55"/>
      <c r="M4815" s="201" t="s">
        <v>20</v>
      </c>
      <c r="N4815" s="202" t="s">
        <v>44</v>
      </c>
      <c r="O4815" s="36"/>
      <c r="P4815" s="203">
        <f>O4815*H4815</f>
        <v>0</v>
      </c>
      <c r="Q4815" s="203">
        <v>0</v>
      </c>
      <c r="R4815" s="203">
        <f>Q4815*H4815</f>
        <v>0</v>
      </c>
      <c r="S4815" s="203">
        <v>0</v>
      </c>
      <c r="T4815" s="204">
        <f>S4815*H4815</f>
        <v>0</v>
      </c>
      <c r="AR4815" s="18" t="s">
        <v>372</v>
      </c>
      <c r="AT4815" s="18" t="s">
        <v>240</v>
      </c>
      <c r="AU4815" s="18" t="s">
        <v>261</v>
      </c>
      <c r="AY4815" s="18" t="s">
        <v>238</v>
      </c>
      <c r="BE4815" s="205">
        <f>IF(N4815="základní",J4815,0)</f>
        <v>0</v>
      </c>
      <c r="BF4815" s="205">
        <f>IF(N4815="snížená",J4815,0)</f>
        <v>0</v>
      </c>
      <c r="BG4815" s="205">
        <f>IF(N4815="zákl. přenesená",J4815,0)</f>
        <v>0</v>
      </c>
      <c r="BH4815" s="205">
        <f>IF(N4815="sníž. přenesená",J4815,0)</f>
        <v>0</v>
      </c>
      <c r="BI4815" s="205">
        <f>IF(N4815="nulová",J4815,0)</f>
        <v>0</v>
      </c>
      <c r="BJ4815" s="18" t="s">
        <v>22</v>
      </c>
      <c r="BK4815" s="205">
        <f>ROUND(I4815*H4815,2)</f>
        <v>0</v>
      </c>
      <c r="BL4815" s="18" t="s">
        <v>372</v>
      </c>
      <c r="BM4815" s="18" t="s">
        <v>4415</v>
      </c>
    </row>
    <row r="4816" spans="2:65" s="12" customFormat="1" ht="27">
      <c r="B4816" s="206"/>
      <c r="C4816" s="207"/>
      <c r="D4816" s="208" t="s">
        <v>247</v>
      </c>
      <c r="E4816" s="209" t="s">
        <v>20</v>
      </c>
      <c r="F4816" s="210" t="s">
        <v>4371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2" customFormat="1" ht="13.5">
      <c r="B4817" s="206"/>
      <c r="C4817" s="207"/>
      <c r="D4817" s="208" t="s">
        <v>247</v>
      </c>
      <c r="E4817" s="209" t="s">
        <v>20</v>
      </c>
      <c r="F4817" s="210" t="s">
        <v>249</v>
      </c>
      <c r="G4817" s="207"/>
      <c r="H4817" s="211" t="s">
        <v>20</v>
      </c>
      <c r="I4817" s="212"/>
      <c r="J4817" s="207"/>
      <c r="K4817" s="207"/>
      <c r="L4817" s="213"/>
      <c r="M4817" s="214"/>
      <c r="N4817" s="215"/>
      <c r="O4817" s="215"/>
      <c r="P4817" s="215"/>
      <c r="Q4817" s="215"/>
      <c r="R4817" s="215"/>
      <c r="S4817" s="215"/>
      <c r="T4817" s="216"/>
      <c r="AT4817" s="217" t="s">
        <v>247</v>
      </c>
      <c r="AU4817" s="217" t="s">
        <v>261</v>
      </c>
      <c r="AV4817" s="12" t="s">
        <v>22</v>
      </c>
      <c r="AW4817" s="12" t="s">
        <v>37</v>
      </c>
      <c r="AX4817" s="12" t="s">
        <v>73</v>
      </c>
      <c r="AY4817" s="217" t="s">
        <v>238</v>
      </c>
    </row>
    <row r="4818" spans="2:65" s="12" customFormat="1" ht="13.5">
      <c r="B4818" s="206"/>
      <c r="C4818" s="207"/>
      <c r="D4818" s="208" t="s">
        <v>247</v>
      </c>
      <c r="E4818" s="209" t="s">
        <v>20</v>
      </c>
      <c r="F4818" s="210" t="s">
        <v>3553</v>
      </c>
      <c r="G4818" s="207"/>
      <c r="H4818" s="211" t="s">
        <v>20</v>
      </c>
      <c r="I4818" s="212"/>
      <c r="J4818" s="207"/>
      <c r="K4818" s="207"/>
      <c r="L4818" s="213"/>
      <c r="M4818" s="214"/>
      <c r="N4818" s="215"/>
      <c r="O4818" s="215"/>
      <c r="P4818" s="215"/>
      <c r="Q4818" s="215"/>
      <c r="R4818" s="215"/>
      <c r="S4818" s="215"/>
      <c r="T4818" s="216"/>
      <c r="AT4818" s="217" t="s">
        <v>247</v>
      </c>
      <c r="AU4818" s="217" t="s">
        <v>261</v>
      </c>
      <c r="AV4818" s="12" t="s">
        <v>22</v>
      </c>
      <c r="AW4818" s="12" t="s">
        <v>37</v>
      </c>
      <c r="AX4818" s="12" t="s">
        <v>73</v>
      </c>
      <c r="AY4818" s="217" t="s">
        <v>238</v>
      </c>
    </row>
    <row r="4819" spans="2:65" s="13" customFormat="1" ht="13.5">
      <c r="B4819" s="218"/>
      <c r="C4819" s="219"/>
      <c r="D4819" s="220" t="s">
        <v>247</v>
      </c>
      <c r="E4819" s="221" t="s">
        <v>20</v>
      </c>
      <c r="F4819" s="222" t="s">
        <v>22</v>
      </c>
      <c r="G4819" s="219"/>
      <c r="H4819" s="223">
        <v>1</v>
      </c>
      <c r="I4819" s="224"/>
      <c r="J4819" s="219"/>
      <c r="K4819" s="219"/>
      <c r="L4819" s="225"/>
      <c r="M4819" s="226"/>
      <c r="N4819" s="227"/>
      <c r="O4819" s="227"/>
      <c r="P4819" s="227"/>
      <c r="Q4819" s="227"/>
      <c r="R4819" s="227"/>
      <c r="S4819" s="227"/>
      <c r="T4819" s="228"/>
      <c r="AT4819" s="229" t="s">
        <v>247</v>
      </c>
      <c r="AU4819" s="229" t="s">
        <v>261</v>
      </c>
      <c r="AV4819" s="13" t="s">
        <v>81</v>
      </c>
      <c r="AW4819" s="13" t="s">
        <v>37</v>
      </c>
      <c r="AX4819" s="13" t="s">
        <v>22</v>
      </c>
      <c r="AY4819" s="229" t="s">
        <v>238</v>
      </c>
    </row>
    <row r="4820" spans="2:65" s="1" customFormat="1" ht="22.5" customHeight="1">
      <c r="B4820" s="35"/>
      <c r="C4820" s="194" t="s">
        <v>4416</v>
      </c>
      <c r="D4820" s="194" t="s">
        <v>240</v>
      </c>
      <c r="E4820" s="195" t="s">
        <v>4417</v>
      </c>
      <c r="F4820" s="196" t="s">
        <v>4418</v>
      </c>
      <c r="G4820" s="197" t="s">
        <v>651</v>
      </c>
      <c r="H4820" s="198">
        <v>1</v>
      </c>
      <c r="I4820" s="199"/>
      <c r="J4820" s="200">
        <f>ROUND(I4820*H4820,2)</f>
        <v>0</v>
      </c>
      <c r="K4820" s="196" t="s">
        <v>20</v>
      </c>
      <c r="L4820" s="55"/>
      <c r="M4820" s="201" t="s">
        <v>20</v>
      </c>
      <c r="N4820" s="202" t="s">
        <v>44</v>
      </c>
      <c r="O4820" s="36"/>
      <c r="P4820" s="203">
        <f>O4820*H4820</f>
        <v>0</v>
      </c>
      <c r="Q4820" s="203">
        <v>0</v>
      </c>
      <c r="R4820" s="203">
        <f>Q4820*H4820</f>
        <v>0</v>
      </c>
      <c r="S4820" s="203">
        <v>0</v>
      </c>
      <c r="T4820" s="204">
        <f>S4820*H4820</f>
        <v>0</v>
      </c>
      <c r="AR4820" s="18" t="s">
        <v>372</v>
      </c>
      <c r="AT4820" s="18" t="s">
        <v>240</v>
      </c>
      <c r="AU4820" s="18" t="s">
        <v>261</v>
      </c>
      <c r="AY4820" s="18" t="s">
        <v>238</v>
      </c>
      <c r="BE4820" s="205">
        <f>IF(N4820="základní",J4820,0)</f>
        <v>0</v>
      </c>
      <c r="BF4820" s="205">
        <f>IF(N4820="snížená",J4820,0)</f>
        <v>0</v>
      </c>
      <c r="BG4820" s="205">
        <f>IF(N4820="zákl. přenesená",J4820,0)</f>
        <v>0</v>
      </c>
      <c r="BH4820" s="205">
        <f>IF(N4820="sníž. přenesená",J4820,0)</f>
        <v>0</v>
      </c>
      <c r="BI4820" s="205">
        <f>IF(N4820="nulová",J4820,0)</f>
        <v>0</v>
      </c>
      <c r="BJ4820" s="18" t="s">
        <v>22</v>
      </c>
      <c r="BK4820" s="205">
        <f>ROUND(I4820*H4820,2)</f>
        <v>0</v>
      </c>
      <c r="BL4820" s="18" t="s">
        <v>372</v>
      </c>
      <c r="BM4820" s="18" t="s">
        <v>4419</v>
      </c>
    </row>
    <row r="4821" spans="2:65" s="12" customFormat="1" ht="27">
      <c r="B4821" s="206"/>
      <c r="C4821" s="207"/>
      <c r="D4821" s="208" t="s">
        <v>247</v>
      </c>
      <c r="E4821" s="209" t="s">
        <v>20</v>
      </c>
      <c r="F4821" s="210" t="s">
        <v>4371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2" customFormat="1" ht="13.5">
      <c r="B4822" s="206"/>
      <c r="C4822" s="207"/>
      <c r="D4822" s="208" t="s">
        <v>247</v>
      </c>
      <c r="E4822" s="209" t="s">
        <v>20</v>
      </c>
      <c r="F4822" s="210" t="s">
        <v>249</v>
      </c>
      <c r="G4822" s="207"/>
      <c r="H4822" s="211" t="s">
        <v>20</v>
      </c>
      <c r="I4822" s="212"/>
      <c r="J4822" s="207"/>
      <c r="K4822" s="207"/>
      <c r="L4822" s="213"/>
      <c r="M4822" s="214"/>
      <c r="N4822" s="215"/>
      <c r="O4822" s="215"/>
      <c r="P4822" s="215"/>
      <c r="Q4822" s="215"/>
      <c r="R4822" s="215"/>
      <c r="S4822" s="215"/>
      <c r="T4822" s="216"/>
      <c r="AT4822" s="217" t="s">
        <v>247</v>
      </c>
      <c r="AU4822" s="217" t="s">
        <v>261</v>
      </c>
      <c r="AV4822" s="12" t="s">
        <v>22</v>
      </c>
      <c r="AW4822" s="12" t="s">
        <v>37</v>
      </c>
      <c r="AX4822" s="12" t="s">
        <v>73</v>
      </c>
      <c r="AY4822" s="217" t="s">
        <v>238</v>
      </c>
    </row>
    <row r="4823" spans="2:65" s="12" customFormat="1" ht="13.5">
      <c r="B4823" s="206"/>
      <c r="C4823" s="207"/>
      <c r="D4823" s="208" t="s">
        <v>247</v>
      </c>
      <c r="E4823" s="209" t="s">
        <v>20</v>
      </c>
      <c r="F4823" s="210" t="s">
        <v>3553</v>
      </c>
      <c r="G4823" s="207"/>
      <c r="H4823" s="211" t="s">
        <v>20</v>
      </c>
      <c r="I4823" s="212"/>
      <c r="J4823" s="207"/>
      <c r="K4823" s="207"/>
      <c r="L4823" s="213"/>
      <c r="M4823" s="214"/>
      <c r="N4823" s="215"/>
      <c r="O4823" s="215"/>
      <c r="P4823" s="215"/>
      <c r="Q4823" s="215"/>
      <c r="R4823" s="215"/>
      <c r="S4823" s="215"/>
      <c r="T4823" s="216"/>
      <c r="AT4823" s="217" t="s">
        <v>247</v>
      </c>
      <c r="AU4823" s="217" t="s">
        <v>261</v>
      </c>
      <c r="AV4823" s="12" t="s">
        <v>22</v>
      </c>
      <c r="AW4823" s="12" t="s">
        <v>37</v>
      </c>
      <c r="AX4823" s="12" t="s">
        <v>73</v>
      </c>
      <c r="AY4823" s="217" t="s">
        <v>238</v>
      </c>
    </row>
    <row r="4824" spans="2:65" s="13" customFormat="1" ht="13.5">
      <c r="B4824" s="218"/>
      <c r="C4824" s="219"/>
      <c r="D4824" s="220" t="s">
        <v>247</v>
      </c>
      <c r="E4824" s="221" t="s">
        <v>20</v>
      </c>
      <c r="F4824" s="222" t="s">
        <v>22</v>
      </c>
      <c r="G4824" s="219"/>
      <c r="H4824" s="223">
        <v>1</v>
      </c>
      <c r="I4824" s="224"/>
      <c r="J4824" s="219"/>
      <c r="K4824" s="219"/>
      <c r="L4824" s="225"/>
      <c r="M4824" s="226"/>
      <c r="N4824" s="227"/>
      <c r="O4824" s="227"/>
      <c r="P4824" s="227"/>
      <c r="Q4824" s="227"/>
      <c r="R4824" s="227"/>
      <c r="S4824" s="227"/>
      <c r="T4824" s="228"/>
      <c r="AT4824" s="229" t="s">
        <v>247</v>
      </c>
      <c r="AU4824" s="229" t="s">
        <v>261</v>
      </c>
      <c r="AV4824" s="13" t="s">
        <v>81</v>
      </c>
      <c r="AW4824" s="13" t="s">
        <v>37</v>
      </c>
      <c r="AX4824" s="13" t="s">
        <v>22</v>
      </c>
      <c r="AY4824" s="229" t="s">
        <v>238</v>
      </c>
    </row>
    <row r="4825" spans="2:65" s="1" customFormat="1" ht="22.5" customHeight="1">
      <c r="B4825" s="35"/>
      <c r="C4825" s="194" t="s">
        <v>4420</v>
      </c>
      <c r="D4825" s="194" t="s">
        <v>240</v>
      </c>
      <c r="E4825" s="195" t="s">
        <v>4421</v>
      </c>
      <c r="F4825" s="196" t="s">
        <v>4422</v>
      </c>
      <c r="G4825" s="197" t="s">
        <v>651</v>
      </c>
      <c r="H4825" s="198">
        <v>2</v>
      </c>
      <c r="I4825" s="199"/>
      <c r="J4825" s="200">
        <f>ROUND(I4825*H4825,2)</f>
        <v>0</v>
      </c>
      <c r="K4825" s="196" t="s">
        <v>20</v>
      </c>
      <c r="L4825" s="55"/>
      <c r="M4825" s="201" t="s">
        <v>20</v>
      </c>
      <c r="N4825" s="202" t="s">
        <v>44</v>
      </c>
      <c r="O4825" s="36"/>
      <c r="P4825" s="203">
        <f>O4825*H4825</f>
        <v>0</v>
      </c>
      <c r="Q4825" s="203">
        <v>0</v>
      </c>
      <c r="R4825" s="203">
        <f>Q4825*H4825</f>
        <v>0</v>
      </c>
      <c r="S4825" s="203">
        <v>0</v>
      </c>
      <c r="T4825" s="204">
        <f>S4825*H4825</f>
        <v>0</v>
      </c>
      <c r="AR4825" s="18" t="s">
        <v>372</v>
      </c>
      <c r="AT4825" s="18" t="s">
        <v>240</v>
      </c>
      <c r="AU4825" s="18" t="s">
        <v>261</v>
      </c>
      <c r="AY4825" s="18" t="s">
        <v>238</v>
      </c>
      <c r="BE4825" s="205">
        <f>IF(N4825="základní",J4825,0)</f>
        <v>0</v>
      </c>
      <c r="BF4825" s="205">
        <f>IF(N4825="snížená",J4825,0)</f>
        <v>0</v>
      </c>
      <c r="BG4825" s="205">
        <f>IF(N4825="zákl. přenesená",J4825,0)</f>
        <v>0</v>
      </c>
      <c r="BH4825" s="205">
        <f>IF(N4825="sníž. přenesená",J4825,0)</f>
        <v>0</v>
      </c>
      <c r="BI4825" s="205">
        <f>IF(N4825="nulová",J4825,0)</f>
        <v>0</v>
      </c>
      <c r="BJ4825" s="18" t="s">
        <v>22</v>
      </c>
      <c r="BK4825" s="205">
        <f>ROUND(I4825*H4825,2)</f>
        <v>0</v>
      </c>
      <c r="BL4825" s="18" t="s">
        <v>372</v>
      </c>
      <c r="BM4825" s="18" t="s">
        <v>4423</v>
      </c>
    </row>
    <row r="4826" spans="2:65" s="12" customFormat="1" ht="27">
      <c r="B4826" s="206"/>
      <c r="C4826" s="207"/>
      <c r="D4826" s="208" t="s">
        <v>247</v>
      </c>
      <c r="E4826" s="209" t="s">
        <v>20</v>
      </c>
      <c r="F4826" s="210" t="s">
        <v>4371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2" customFormat="1" ht="13.5">
      <c r="B4827" s="206"/>
      <c r="C4827" s="207"/>
      <c r="D4827" s="208" t="s">
        <v>247</v>
      </c>
      <c r="E4827" s="209" t="s">
        <v>20</v>
      </c>
      <c r="F4827" s="210" t="s">
        <v>249</v>
      </c>
      <c r="G4827" s="207"/>
      <c r="H4827" s="211" t="s">
        <v>20</v>
      </c>
      <c r="I4827" s="212"/>
      <c r="J4827" s="207"/>
      <c r="K4827" s="207"/>
      <c r="L4827" s="213"/>
      <c r="M4827" s="214"/>
      <c r="N4827" s="215"/>
      <c r="O4827" s="215"/>
      <c r="P4827" s="215"/>
      <c r="Q4827" s="215"/>
      <c r="R4827" s="215"/>
      <c r="S4827" s="215"/>
      <c r="T4827" s="216"/>
      <c r="AT4827" s="217" t="s">
        <v>247</v>
      </c>
      <c r="AU4827" s="217" t="s">
        <v>261</v>
      </c>
      <c r="AV4827" s="12" t="s">
        <v>22</v>
      </c>
      <c r="AW4827" s="12" t="s">
        <v>37</v>
      </c>
      <c r="AX4827" s="12" t="s">
        <v>73</v>
      </c>
      <c r="AY4827" s="217" t="s">
        <v>238</v>
      </c>
    </row>
    <row r="4828" spans="2:65" s="12" customFormat="1" ht="13.5">
      <c r="B4828" s="206"/>
      <c r="C4828" s="207"/>
      <c r="D4828" s="208" t="s">
        <v>247</v>
      </c>
      <c r="E4828" s="209" t="s">
        <v>20</v>
      </c>
      <c r="F4828" s="210" t="s">
        <v>3553</v>
      </c>
      <c r="G4828" s="207"/>
      <c r="H4828" s="211" t="s">
        <v>20</v>
      </c>
      <c r="I4828" s="212"/>
      <c r="J4828" s="207"/>
      <c r="K4828" s="207"/>
      <c r="L4828" s="213"/>
      <c r="M4828" s="214"/>
      <c r="N4828" s="215"/>
      <c r="O4828" s="215"/>
      <c r="P4828" s="215"/>
      <c r="Q4828" s="215"/>
      <c r="R4828" s="215"/>
      <c r="S4828" s="215"/>
      <c r="T4828" s="216"/>
      <c r="AT4828" s="217" t="s">
        <v>247</v>
      </c>
      <c r="AU4828" s="217" t="s">
        <v>261</v>
      </c>
      <c r="AV4828" s="12" t="s">
        <v>22</v>
      </c>
      <c r="AW4828" s="12" t="s">
        <v>37</v>
      </c>
      <c r="AX4828" s="12" t="s">
        <v>73</v>
      </c>
      <c r="AY4828" s="217" t="s">
        <v>238</v>
      </c>
    </row>
    <row r="4829" spans="2:65" s="13" customFormat="1" ht="13.5">
      <c r="B4829" s="218"/>
      <c r="C4829" s="219"/>
      <c r="D4829" s="220" t="s">
        <v>247</v>
      </c>
      <c r="E4829" s="221" t="s">
        <v>20</v>
      </c>
      <c r="F4829" s="222" t="s">
        <v>81</v>
      </c>
      <c r="G4829" s="219"/>
      <c r="H4829" s="223">
        <v>2</v>
      </c>
      <c r="I4829" s="224"/>
      <c r="J4829" s="219"/>
      <c r="K4829" s="219"/>
      <c r="L4829" s="225"/>
      <c r="M4829" s="226"/>
      <c r="N4829" s="227"/>
      <c r="O4829" s="227"/>
      <c r="P4829" s="227"/>
      <c r="Q4829" s="227"/>
      <c r="R4829" s="227"/>
      <c r="S4829" s="227"/>
      <c r="T4829" s="228"/>
      <c r="AT4829" s="229" t="s">
        <v>247</v>
      </c>
      <c r="AU4829" s="229" t="s">
        <v>261</v>
      </c>
      <c r="AV4829" s="13" t="s">
        <v>81</v>
      </c>
      <c r="AW4829" s="13" t="s">
        <v>37</v>
      </c>
      <c r="AX4829" s="13" t="s">
        <v>22</v>
      </c>
      <c r="AY4829" s="229" t="s">
        <v>238</v>
      </c>
    </row>
    <row r="4830" spans="2:65" s="1" customFormat="1" ht="22.5" customHeight="1">
      <c r="B4830" s="35"/>
      <c r="C4830" s="194" t="s">
        <v>4424</v>
      </c>
      <c r="D4830" s="194" t="s">
        <v>240</v>
      </c>
      <c r="E4830" s="195" t="s">
        <v>4425</v>
      </c>
      <c r="F4830" s="196" t="s">
        <v>4426</v>
      </c>
      <c r="G4830" s="197" t="s">
        <v>651</v>
      </c>
      <c r="H4830" s="198">
        <v>1</v>
      </c>
      <c r="I4830" s="199"/>
      <c r="J4830" s="200">
        <f>ROUND(I4830*H4830,2)</f>
        <v>0</v>
      </c>
      <c r="K4830" s="196" t="s">
        <v>20</v>
      </c>
      <c r="L4830" s="55"/>
      <c r="M4830" s="201" t="s">
        <v>20</v>
      </c>
      <c r="N4830" s="202" t="s">
        <v>44</v>
      </c>
      <c r="O4830" s="36"/>
      <c r="P4830" s="203">
        <f>O4830*H4830</f>
        <v>0</v>
      </c>
      <c r="Q4830" s="203">
        <v>0</v>
      </c>
      <c r="R4830" s="203">
        <f>Q4830*H4830</f>
        <v>0</v>
      </c>
      <c r="S4830" s="203">
        <v>0</v>
      </c>
      <c r="T4830" s="204">
        <f>S4830*H4830</f>
        <v>0</v>
      </c>
      <c r="AR4830" s="18" t="s">
        <v>372</v>
      </c>
      <c r="AT4830" s="18" t="s">
        <v>240</v>
      </c>
      <c r="AU4830" s="18" t="s">
        <v>261</v>
      </c>
      <c r="AY4830" s="18" t="s">
        <v>238</v>
      </c>
      <c r="BE4830" s="205">
        <f>IF(N4830="základní",J4830,0)</f>
        <v>0</v>
      </c>
      <c r="BF4830" s="205">
        <f>IF(N4830="snížená",J4830,0)</f>
        <v>0</v>
      </c>
      <c r="BG4830" s="205">
        <f>IF(N4830="zákl. přenesená",J4830,0)</f>
        <v>0</v>
      </c>
      <c r="BH4830" s="205">
        <f>IF(N4830="sníž. přenesená",J4830,0)</f>
        <v>0</v>
      </c>
      <c r="BI4830" s="205">
        <f>IF(N4830="nulová",J4830,0)</f>
        <v>0</v>
      </c>
      <c r="BJ4830" s="18" t="s">
        <v>22</v>
      </c>
      <c r="BK4830" s="205">
        <f>ROUND(I4830*H4830,2)</f>
        <v>0</v>
      </c>
      <c r="BL4830" s="18" t="s">
        <v>372</v>
      </c>
      <c r="BM4830" s="18" t="s">
        <v>4427</v>
      </c>
    </row>
    <row r="4831" spans="2:65" s="12" customFormat="1" ht="27">
      <c r="B4831" s="206"/>
      <c r="C4831" s="207"/>
      <c r="D4831" s="208" t="s">
        <v>247</v>
      </c>
      <c r="E4831" s="209" t="s">
        <v>20</v>
      </c>
      <c r="F4831" s="210" t="s">
        <v>4371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2" customFormat="1" ht="13.5">
      <c r="B4832" s="206"/>
      <c r="C4832" s="207"/>
      <c r="D4832" s="208" t="s">
        <v>247</v>
      </c>
      <c r="E4832" s="209" t="s">
        <v>20</v>
      </c>
      <c r="F4832" s="210" t="s">
        <v>249</v>
      </c>
      <c r="G4832" s="207"/>
      <c r="H4832" s="211" t="s">
        <v>20</v>
      </c>
      <c r="I4832" s="212"/>
      <c r="J4832" s="207"/>
      <c r="K4832" s="207"/>
      <c r="L4832" s="213"/>
      <c r="M4832" s="214"/>
      <c r="N4832" s="215"/>
      <c r="O4832" s="215"/>
      <c r="P4832" s="215"/>
      <c r="Q4832" s="215"/>
      <c r="R4832" s="215"/>
      <c r="S4832" s="215"/>
      <c r="T4832" s="216"/>
      <c r="AT4832" s="217" t="s">
        <v>247</v>
      </c>
      <c r="AU4832" s="217" t="s">
        <v>261</v>
      </c>
      <c r="AV4832" s="12" t="s">
        <v>22</v>
      </c>
      <c r="AW4832" s="12" t="s">
        <v>37</v>
      </c>
      <c r="AX4832" s="12" t="s">
        <v>73</v>
      </c>
      <c r="AY4832" s="217" t="s">
        <v>238</v>
      </c>
    </row>
    <row r="4833" spans="2:65" s="12" customFormat="1" ht="13.5">
      <c r="B4833" s="206"/>
      <c r="C4833" s="207"/>
      <c r="D4833" s="208" t="s">
        <v>247</v>
      </c>
      <c r="E4833" s="209" t="s">
        <v>20</v>
      </c>
      <c r="F4833" s="210" t="s">
        <v>3553</v>
      </c>
      <c r="G4833" s="207"/>
      <c r="H4833" s="211" t="s">
        <v>20</v>
      </c>
      <c r="I4833" s="212"/>
      <c r="J4833" s="207"/>
      <c r="K4833" s="207"/>
      <c r="L4833" s="213"/>
      <c r="M4833" s="214"/>
      <c r="N4833" s="215"/>
      <c r="O4833" s="215"/>
      <c r="P4833" s="215"/>
      <c r="Q4833" s="215"/>
      <c r="R4833" s="215"/>
      <c r="S4833" s="215"/>
      <c r="T4833" s="216"/>
      <c r="AT4833" s="217" t="s">
        <v>247</v>
      </c>
      <c r="AU4833" s="217" t="s">
        <v>261</v>
      </c>
      <c r="AV4833" s="12" t="s">
        <v>22</v>
      </c>
      <c r="AW4833" s="12" t="s">
        <v>37</v>
      </c>
      <c r="AX4833" s="12" t="s">
        <v>73</v>
      </c>
      <c r="AY4833" s="217" t="s">
        <v>238</v>
      </c>
    </row>
    <row r="4834" spans="2:65" s="13" customFormat="1" ht="13.5">
      <c r="B4834" s="218"/>
      <c r="C4834" s="219"/>
      <c r="D4834" s="220" t="s">
        <v>247</v>
      </c>
      <c r="E4834" s="221" t="s">
        <v>20</v>
      </c>
      <c r="F4834" s="222" t="s">
        <v>22</v>
      </c>
      <c r="G4834" s="219"/>
      <c r="H4834" s="223">
        <v>1</v>
      </c>
      <c r="I4834" s="224"/>
      <c r="J4834" s="219"/>
      <c r="K4834" s="219"/>
      <c r="L4834" s="225"/>
      <c r="M4834" s="226"/>
      <c r="N4834" s="227"/>
      <c r="O4834" s="227"/>
      <c r="P4834" s="227"/>
      <c r="Q4834" s="227"/>
      <c r="R4834" s="227"/>
      <c r="S4834" s="227"/>
      <c r="T4834" s="228"/>
      <c r="AT4834" s="229" t="s">
        <v>247</v>
      </c>
      <c r="AU4834" s="229" t="s">
        <v>261</v>
      </c>
      <c r="AV4834" s="13" t="s">
        <v>81</v>
      </c>
      <c r="AW4834" s="13" t="s">
        <v>37</v>
      </c>
      <c r="AX4834" s="13" t="s">
        <v>22</v>
      </c>
      <c r="AY4834" s="229" t="s">
        <v>238</v>
      </c>
    </row>
    <row r="4835" spans="2:65" s="1" customFormat="1" ht="22.5" customHeight="1">
      <c r="B4835" s="35"/>
      <c r="C4835" s="194" t="s">
        <v>4428</v>
      </c>
      <c r="D4835" s="194" t="s">
        <v>240</v>
      </c>
      <c r="E4835" s="195" t="s">
        <v>4429</v>
      </c>
      <c r="F4835" s="196" t="s">
        <v>4430</v>
      </c>
      <c r="G4835" s="197" t="s">
        <v>651</v>
      </c>
      <c r="H4835" s="198">
        <v>1</v>
      </c>
      <c r="I4835" s="199"/>
      <c r="J4835" s="200">
        <f>ROUND(I4835*H4835,2)</f>
        <v>0</v>
      </c>
      <c r="K4835" s="196" t="s">
        <v>20</v>
      </c>
      <c r="L4835" s="55"/>
      <c r="M4835" s="201" t="s">
        <v>20</v>
      </c>
      <c r="N4835" s="202" t="s">
        <v>44</v>
      </c>
      <c r="O4835" s="36"/>
      <c r="P4835" s="203">
        <f>O4835*H4835</f>
        <v>0</v>
      </c>
      <c r="Q4835" s="203">
        <v>0</v>
      </c>
      <c r="R4835" s="203">
        <f>Q4835*H4835</f>
        <v>0</v>
      </c>
      <c r="S4835" s="203">
        <v>0</v>
      </c>
      <c r="T4835" s="204">
        <f>S4835*H4835</f>
        <v>0</v>
      </c>
      <c r="AR4835" s="18" t="s">
        <v>372</v>
      </c>
      <c r="AT4835" s="18" t="s">
        <v>240</v>
      </c>
      <c r="AU4835" s="18" t="s">
        <v>261</v>
      </c>
      <c r="AY4835" s="18" t="s">
        <v>238</v>
      </c>
      <c r="BE4835" s="205">
        <f>IF(N4835="základní",J4835,0)</f>
        <v>0</v>
      </c>
      <c r="BF4835" s="205">
        <f>IF(N4835="snížená",J4835,0)</f>
        <v>0</v>
      </c>
      <c r="BG4835" s="205">
        <f>IF(N4835="zákl. přenesená",J4835,0)</f>
        <v>0</v>
      </c>
      <c r="BH4835" s="205">
        <f>IF(N4835="sníž. přenesená",J4835,0)</f>
        <v>0</v>
      </c>
      <c r="BI4835" s="205">
        <f>IF(N4835="nulová",J4835,0)</f>
        <v>0</v>
      </c>
      <c r="BJ4835" s="18" t="s">
        <v>22</v>
      </c>
      <c r="BK4835" s="205">
        <f>ROUND(I4835*H4835,2)</f>
        <v>0</v>
      </c>
      <c r="BL4835" s="18" t="s">
        <v>372</v>
      </c>
      <c r="BM4835" s="18" t="s">
        <v>4431</v>
      </c>
    </row>
    <row r="4836" spans="2:65" s="12" customFormat="1" ht="27">
      <c r="B4836" s="206"/>
      <c r="C4836" s="207"/>
      <c r="D4836" s="208" t="s">
        <v>247</v>
      </c>
      <c r="E4836" s="209" t="s">
        <v>20</v>
      </c>
      <c r="F4836" s="210" t="s">
        <v>4371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2" customFormat="1" ht="13.5">
      <c r="B4837" s="206"/>
      <c r="C4837" s="207"/>
      <c r="D4837" s="208" t="s">
        <v>247</v>
      </c>
      <c r="E4837" s="209" t="s">
        <v>20</v>
      </c>
      <c r="F4837" s="210" t="s">
        <v>249</v>
      </c>
      <c r="G4837" s="207"/>
      <c r="H4837" s="211" t="s">
        <v>20</v>
      </c>
      <c r="I4837" s="212"/>
      <c r="J4837" s="207"/>
      <c r="K4837" s="207"/>
      <c r="L4837" s="213"/>
      <c r="M4837" s="214"/>
      <c r="N4837" s="215"/>
      <c r="O4837" s="215"/>
      <c r="P4837" s="215"/>
      <c r="Q4837" s="215"/>
      <c r="R4837" s="215"/>
      <c r="S4837" s="215"/>
      <c r="T4837" s="216"/>
      <c r="AT4837" s="217" t="s">
        <v>247</v>
      </c>
      <c r="AU4837" s="217" t="s">
        <v>261</v>
      </c>
      <c r="AV4837" s="12" t="s">
        <v>22</v>
      </c>
      <c r="AW4837" s="12" t="s">
        <v>37</v>
      </c>
      <c r="AX4837" s="12" t="s">
        <v>73</v>
      </c>
      <c r="AY4837" s="217" t="s">
        <v>238</v>
      </c>
    </row>
    <row r="4838" spans="2:65" s="12" customFormat="1" ht="13.5">
      <c r="B4838" s="206"/>
      <c r="C4838" s="207"/>
      <c r="D4838" s="208" t="s">
        <v>247</v>
      </c>
      <c r="E4838" s="209" t="s">
        <v>20</v>
      </c>
      <c r="F4838" s="210" t="s">
        <v>3553</v>
      </c>
      <c r="G4838" s="207"/>
      <c r="H4838" s="211" t="s">
        <v>20</v>
      </c>
      <c r="I4838" s="212"/>
      <c r="J4838" s="207"/>
      <c r="K4838" s="207"/>
      <c r="L4838" s="213"/>
      <c r="M4838" s="214"/>
      <c r="N4838" s="215"/>
      <c r="O4838" s="215"/>
      <c r="P4838" s="215"/>
      <c r="Q4838" s="215"/>
      <c r="R4838" s="215"/>
      <c r="S4838" s="215"/>
      <c r="T4838" s="216"/>
      <c r="AT4838" s="217" t="s">
        <v>247</v>
      </c>
      <c r="AU4838" s="217" t="s">
        <v>261</v>
      </c>
      <c r="AV4838" s="12" t="s">
        <v>22</v>
      </c>
      <c r="AW4838" s="12" t="s">
        <v>37</v>
      </c>
      <c r="AX4838" s="12" t="s">
        <v>73</v>
      </c>
      <c r="AY4838" s="217" t="s">
        <v>238</v>
      </c>
    </row>
    <row r="4839" spans="2:65" s="13" customFormat="1" ht="13.5">
      <c r="B4839" s="218"/>
      <c r="C4839" s="219"/>
      <c r="D4839" s="220" t="s">
        <v>247</v>
      </c>
      <c r="E4839" s="221" t="s">
        <v>20</v>
      </c>
      <c r="F4839" s="222" t="s">
        <v>22</v>
      </c>
      <c r="G4839" s="219"/>
      <c r="H4839" s="223">
        <v>1</v>
      </c>
      <c r="I4839" s="224"/>
      <c r="J4839" s="219"/>
      <c r="K4839" s="219"/>
      <c r="L4839" s="225"/>
      <c r="M4839" s="226"/>
      <c r="N4839" s="227"/>
      <c r="O4839" s="227"/>
      <c r="P4839" s="227"/>
      <c r="Q4839" s="227"/>
      <c r="R4839" s="227"/>
      <c r="S4839" s="227"/>
      <c r="T4839" s="228"/>
      <c r="AT4839" s="229" t="s">
        <v>247</v>
      </c>
      <c r="AU4839" s="229" t="s">
        <v>261</v>
      </c>
      <c r="AV4839" s="13" t="s">
        <v>81</v>
      </c>
      <c r="AW4839" s="13" t="s">
        <v>37</v>
      </c>
      <c r="AX4839" s="13" t="s">
        <v>22</v>
      </c>
      <c r="AY4839" s="229" t="s">
        <v>238</v>
      </c>
    </row>
    <row r="4840" spans="2:65" s="1" customFormat="1" ht="22.5" customHeight="1">
      <c r="B4840" s="35"/>
      <c r="C4840" s="194" t="s">
        <v>4432</v>
      </c>
      <c r="D4840" s="194" t="s">
        <v>240</v>
      </c>
      <c r="E4840" s="195" t="s">
        <v>4433</v>
      </c>
      <c r="F4840" s="196" t="s">
        <v>4434</v>
      </c>
      <c r="G4840" s="197" t="s">
        <v>651</v>
      </c>
      <c r="H4840" s="198">
        <v>1</v>
      </c>
      <c r="I4840" s="199"/>
      <c r="J4840" s="200">
        <f>ROUND(I4840*H4840,2)</f>
        <v>0</v>
      </c>
      <c r="K4840" s="196" t="s">
        <v>20</v>
      </c>
      <c r="L4840" s="55"/>
      <c r="M4840" s="201" t="s">
        <v>20</v>
      </c>
      <c r="N4840" s="202" t="s">
        <v>44</v>
      </c>
      <c r="O4840" s="36"/>
      <c r="P4840" s="203">
        <f>O4840*H4840</f>
        <v>0</v>
      </c>
      <c r="Q4840" s="203">
        <v>0</v>
      </c>
      <c r="R4840" s="203">
        <f>Q4840*H4840</f>
        <v>0</v>
      </c>
      <c r="S4840" s="203">
        <v>0</v>
      </c>
      <c r="T4840" s="204">
        <f>S4840*H4840</f>
        <v>0</v>
      </c>
      <c r="AR4840" s="18" t="s">
        <v>372</v>
      </c>
      <c r="AT4840" s="18" t="s">
        <v>240</v>
      </c>
      <c r="AU4840" s="18" t="s">
        <v>261</v>
      </c>
      <c r="AY4840" s="18" t="s">
        <v>238</v>
      </c>
      <c r="BE4840" s="205">
        <f>IF(N4840="základní",J4840,0)</f>
        <v>0</v>
      </c>
      <c r="BF4840" s="205">
        <f>IF(N4840="snížená",J4840,0)</f>
        <v>0</v>
      </c>
      <c r="BG4840" s="205">
        <f>IF(N4840="zákl. přenesená",J4840,0)</f>
        <v>0</v>
      </c>
      <c r="BH4840" s="205">
        <f>IF(N4840="sníž. přenesená",J4840,0)</f>
        <v>0</v>
      </c>
      <c r="BI4840" s="205">
        <f>IF(N4840="nulová",J4840,0)</f>
        <v>0</v>
      </c>
      <c r="BJ4840" s="18" t="s">
        <v>22</v>
      </c>
      <c r="BK4840" s="205">
        <f>ROUND(I4840*H4840,2)</f>
        <v>0</v>
      </c>
      <c r="BL4840" s="18" t="s">
        <v>372</v>
      </c>
      <c r="BM4840" s="18" t="s">
        <v>4435</v>
      </c>
    </row>
    <row r="4841" spans="2:65" s="12" customFormat="1" ht="27">
      <c r="B4841" s="206"/>
      <c r="C4841" s="207"/>
      <c r="D4841" s="208" t="s">
        <v>247</v>
      </c>
      <c r="E4841" s="209" t="s">
        <v>20</v>
      </c>
      <c r="F4841" s="210" t="s">
        <v>4371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2" customFormat="1" ht="13.5">
      <c r="B4842" s="206"/>
      <c r="C4842" s="207"/>
      <c r="D4842" s="208" t="s">
        <v>247</v>
      </c>
      <c r="E4842" s="209" t="s">
        <v>20</v>
      </c>
      <c r="F4842" s="210" t="s">
        <v>249</v>
      </c>
      <c r="G4842" s="207"/>
      <c r="H4842" s="211" t="s">
        <v>20</v>
      </c>
      <c r="I4842" s="212"/>
      <c r="J4842" s="207"/>
      <c r="K4842" s="207"/>
      <c r="L4842" s="213"/>
      <c r="M4842" s="214"/>
      <c r="N4842" s="215"/>
      <c r="O4842" s="215"/>
      <c r="P4842" s="215"/>
      <c r="Q4842" s="215"/>
      <c r="R4842" s="215"/>
      <c r="S4842" s="215"/>
      <c r="T4842" s="216"/>
      <c r="AT4842" s="217" t="s">
        <v>247</v>
      </c>
      <c r="AU4842" s="217" t="s">
        <v>261</v>
      </c>
      <c r="AV4842" s="12" t="s">
        <v>22</v>
      </c>
      <c r="AW4842" s="12" t="s">
        <v>37</v>
      </c>
      <c r="AX4842" s="12" t="s">
        <v>73</v>
      </c>
      <c r="AY4842" s="217" t="s">
        <v>238</v>
      </c>
    </row>
    <row r="4843" spans="2:65" s="12" customFormat="1" ht="13.5">
      <c r="B4843" s="206"/>
      <c r="C4843" s="207"/>
      <c r="D4843" s="208" t="s">
        <v>247</v>
      </c>
      <c r="E4843" s="209" t="s">
        <v>20</v>
      </c>
      <c r="F4843" s="210" t="s">
        <v>3553</v>
      </c>
      <c r="G4843" s="207"/>
      <c r="H4843" s="211" t="s">
        <v>20</v>
      </c>
      <c r="I4843" s="212"/>
      <c r="J4843" s="207"/>
      <c r="K4843" s="207"/>
      <c r="L4843" s="213"/>
      <c r="M4843" s="214"/>
      <c r="N4843" s="215"/>
      <c r="O4843" s="215"/>
      <c r="P4843" s="215"/>
      <c r="Q4843" s="215"/>
      <c r="R4843" s="215"/>
      <c r="S4843" s="215"/>
      <c r="T4843" s="216"/>
      <c r="AT4843" s="217" t="s">
        <v>247</v>
      </c>
      <c r="AU4843" s="217" t="s">
        <v>261</v>
      </c>
      <c r="AV4843" s="12" t="s">
        <v>22</v>
      </c>
      <c r="AW4843" s="12" t="s">
        <v>37</v>
      </c>
      <c r="AX4843" s="12" t="s">
        <v>73</v>
      </c>
      <c r="AY4843" s="217" t="s">
        <v>238</v>
      </c>
    </row>
    <row r="4844" spans="2:65" s="13" customFormat="1" ht="13.5">
      <c r="B4844" s="218"/>
      <c r="C4844" s="219"/>
      <c r="D4844" s="220" t="s">
        <v>247</v>
      </c>
      <c r="E4844" s="221" t="s">
        <v>20</v>
      </c>
      <c r="F4844" s="222" t="s">
        <v>22</v>
      </c>
      <c r="G4844" s="219"/>
      <c r="H4844" s="223">
        <v>1</v>
      </c>
      <c r="I4844" s="224"/>
      <c r="J4844" s="219"/>
      <c r="K4844" s="219"/>
      <c r="L4844" s="225"/>
      <c r="M4844" s="226"/>
      <c r="N4844" s="227"/>
      <c r="O4844" s="227"/>
      <c r="P4844" s="227"/>
      <c r="Q4844" s="227"/>
      <c r="R4844" s="227"/>
      <c r="S4844" s="227"/>
      <c r="T4844" s="228"/>
      <c r="AT4844" s="229" t="s">
        <v>247</v>
      </c>
      <c r="AU4844" s="229" t="s">
        <v>261</v>
      </c>
      <c r="AV4844" s="13" t="s">
        <v>81</v>
      </c>
      <c r="AW4844" s="13" t="s">
        <v>37</v>
      </c>
      <c r="AX4844" s="13" t="s">
        <v>22</v>
      </c>
      <c r="AY4844" s="229" t="s">
        <v>238</v>
      </c>
    </row>
    <row r="4845" spans="2:65" s="1" customFormat="1" ht="22.5" customHeight="1">
      <c r="B4845" s="35"/>
      <c r="C4845" s="194" t="s">
        <v>4436</v>
      </c>
      <c r="D4845" s="194" t="s">
        <v>240</v>
      </c>
      <c r="E4845" s="195" t="s">
        <v>4437</v>
      </c>
      <c r="F4845" s="196" t="s">
        <v>4438</v>
      </c>
      <c r="G4845" s="197" t="s">
        <v>651</v>
      </c>
      <c r="H4845" s="198">
        <v>1</v>
      </c>
      <c r="I4845" s="199"/>
      <c r="J4845" s="200">
        <f>ROUND(I4845*H4845,2)</f>
        <v>0</v>
      </c>
      <c r="K4845" s="196" t="s">
        <v>20</v>
      </c>
      <c r="L4845" s="55"/>
      <c r="M4845" s="201" t="s">
        <v>20</v>
      </c>
      <c r="N4845" s="202" t="s">
        <v>44</v>
      </c>
      <c r="O4845" s="36"/>
      <c r="P4845" s="203">
        <f>O4845*H4845</f>
        <v>0</v>
      </c>
      <c r="Q4845" s="203">
        <v>0</v>
      </c>
      <c r="R4845" s="203">
        <f>Q4845*H4845</f>
        <v>0</v>
      </c>
      <c r="S4845" s="203">
        <v>0</v>
      </c>
      <c r="T4845" s="204">
        <f>S4845*H4845</f>
        <v>0</v>
      </c>
      <c r="AR4845" s="18" t="s">
        <v>372</v>
      </c>
      <c r="AT4845" s="18" t="s">
        <v>240</v>
      </c>
      <c r="AU4845" s="18" t="s">
        <v>261</v>
      </c>
      <c r="AY4845" s="18" t="s">
        <v>238</v>
      </c>
      <c r="BE4845" s="205">
        <f>IF(N4845="základní",J4845,0)</f>
        <v>0</v>
      </c>
      <c r="BF4845" s="205">
        <f>IF(N4845="snížená",J4845,0)</f>
        <v>0</v>
      </c>
      <c r="BG4845" s="205">
        <f>IF(N4845="zákl. přenesená",J4845,0)</f>
        <v>0</v>
      </c>
      <c r="BH4845" s="205">
        <f>IF(N4845="sníž. přenesená",J4845,0)</f>
        <v>0</v>
      </c>
      <c r="BI4845" s="205">
        <f>IF(N4845="nulová",J4845,0)</f>
        <v>0</v>
      </c>
      <c r="BJ4845" s="18" t="s">
        <v>22</v>
      </c>
      <c r="BK4845" s="205">
        <f>ROUND(I4845*H4845,2)</f>
        <v>0</v>
      </c>
      <c r="BL4845" s="18" t="s">
        <v>372</v>
      </c>
      <c r="BM4845" s="18" t="s">
        <v>4439</v>
      </c>
    </row>
    <row r="4846" spans="2:65" s="12" customFormat="1" ht="27">
      <c r="B4846" s="206"/>
      <c r="C4846" s="207"/>
      <c r="D4846" s="208" t="s">
        <v>247</v>
      </c>
      <c r="E4846" s="209" t="s">
        <v>20</v>
      </c>
      <c r="F4846" s="210" t="s">
        <v>4371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2" customFormat="1" ht="13.5">
      <c r="B4847" s="206"/>
      <c r="C4847" s="207"/>
      <c r="D4847" s="208" t="s">
        <v>247</v>
      </c>
      <c r="E4847" s="209" t="s">
        <v>20</v>
      </c>
      <c r="F4847" s="210" t="s">
        <v>249</v>
      </c>
      <c r="G4847" s="207"/>
      <c r="H4847" s="211" t="s">
        <v>20</v>
      </c>
      <c r="I4847" s="212"/>
      <c r="J4847" s="207"/>
      <c r="K4847" s="207"/>
      <c r="L4847" s="213"/>
      <c r="M4847" s="214"/>
      <c r="N4847" s="215"/>
      <c r="O4847" s="215"/>
      <c r="P4847" s="215"/>
      <c r="Q4847" s="215"/>
      <c r="R4847" s="215"/>
      <c r="S4847" s="215"/>
      <c r="T4847" s="216"/>
      <c r="AT4847" s="217" t="s">
        <v>247</v>
      </c>
      <c r="AU4847" s="217" t="s">
        <v>261</v>
      </c>
      <c r="AV4847" s="12" t="s">
        <v>22</v>
      </c>
      <c r="AW4847" s="12" t="s">
        <v>37</v>
      </c>
      <c r="AX4847" s="12" t="s">
        <v>73</v>
      </c>
      <c r="AY4847" s="217" t="s">
        <v>238</v>
      </c>
    </row>
    <row r="4848" spans="2:65" s="12" customFormat="1" ht="13.5">
      <c r="B4848" s="206"/>
      <c r="C4848" s="207"/>
      <c r="D4848" s="208" t="s">
        <v>247</v>
      </c>
      <c r="E4848" s="209" t="s">
        <v>20</v>
      </c>
      <c r="F4848" s="210" t="s">
        <v>3553</v>
      </c>
      <c r="G4848" s="207"/>
      <c r="H4848" s="211" t="s">
        <v>20</v>
      </c>
      <c r="I4848" s="212"/>
      <c r="J4848" s="207"/>
      <c r="K4848" s="207"/>
      <c r="L4848" s="213"/>
      <c r="M4848" s="214"/>
      <c r="N4848" s="215"/>
      <c r="O4848" s="215"/>
      <c r="P4848" s="215"/>
      <c r="Q4848" s="215"/>
      <c r="R4848" s="215"/>
      <c r="S4848" s="215"/>
      <c r="T4848" s="216"/>
      <c r="AT4848" s="217" t="s">
        <v>247</v>
      </c>
      <c r="AU4848" s="217" t="s">
        <v>261</v>
      </c>
      <c r="AV4848" s="12" t="s">
        <v>22</v>
      </c>
      <c r="AW4848" s="12" t="s">
        <v>37</v>
      </c>
      <c r="AX4848" s="12" t="s">
        <v>73</v>
      </c>
      <c r="AY4848" s="217" t="s">
        <v>238</v>
      </c>
    </row>
    <row r="4849" spans="2:65" s="13" customFormat="1" ht="13.5">
      <c r="B4849" s="218"/>
      <c r="C4849" s="219"/>
      <c r="D4849" s="220" t="s">
        <v>247</v>
      </c>
      <c r="E4849" s="221" t="s">
        <v>20</v>
      </c>
      <c r="F4849" s="222" t="s">
        <v>22</v>
      </c>
      <c r="G4849" s="219"/>
      <c r="H4849" s="223">
        <v>1</v>
      </c>
      <c r="I4849" s="224"/>
      <c r="J4849" s="219"/>
      <c r="K4849" s="219"/>
      <c r="L4849" s="225"/>
      <c r="M4849" s="226"/>
      <c r="N4849" s="227"/>
      <c r="O4849" s="227"/>
      <c r="P4849" s="227"/>
      <c r="Q4849" s="227"/>
      <c r="R4849" s="227"/>
      <c r="S4849" s="227"/>
      <c r="T4849" s="228"/>
      <c r="AT4849" s="229" t="s">
        <v>247</v>
      </c>
      <c r="AU4849" s="229" t="s">
        <v>261</v>
      </c>
      <c r="AV4849" s="13" t="s">
        <v>81</v>
      </c>
      <c r="AW4849" s="13" t="s">
        <v>37</v>
      </c>
      <c r="AX4849" s="13" t="s">
        <v>22</v>
      </c>
      <c r="AY4849" s="229" t="s">
        <v>238</v>
      </c>
    </row>
    <row r="4850" spans="2:65" s="1" customFormat="1" ht="22.5" customHeight="1">
      <c r="B4850" s="35"/>
      <c r="C4850" s="194" t="s">
        <v>4440</v>
      </c>
      <c r="D4850" s="194" t="s">
        <v>240</v>
      </c>
      <c r="E4850" s="195" t="s">
        <v>4441</v>
      </c>
      <c r="F4850" s="196" t="s">
        <v>4442</v>
      </c>
      <c r="G4850" s="197" t="s">
        <v>651</v>
      </c>
      <c r="H4850" s="198">
        <v>1</v>
      </c>
      <c r="I4850" s="199"/>
      <c r="J4850" s="200">
        <f>ROUND(I4850*H4850,2)</f>
        <v>0</v>
      </c>
      <c r="K4850" s="196" t="s">
        <v>20</v>
      </c>
      <c r="L4850" s="55"/>
      <c r="M4850" s="201" t="s">
        <v>20</v>
      </c>
      <c r="N4850" s="202" t="s">
        <v>44</v>
      </c>
      <c r="O4850" s="36"/>
      <c r="P4850" s="203">
        <f>O4850*H4850</f>
        <v>0</v>
      </c>
      <c r="Q4850" s="203">
        <v>1.4999999999999999E-4</v>
      </c>
      <c r="R4850" s="203">
        <f>Q4850*H4850</f>
        <v>1.4999999999999999E-4</v>
      </c>
      <c r="S4850" s="203">
        <v>0</v>
      </c>
      <c r="T4850" s="204">
        <f>S4850*H4850</f>
        <v>0</v>
      </c>
      <c r="AR4850" s="18" t="s">
        <v>372</v>
      </c>
      <c r="AT4850" s="18" t="s">
        <v>240</v>
      </c>
      <c r="AU4850" s="18" t="s">
        <v>261</v>
      </c>
      <c r="AY4850" s="18" t="s">
        <v>238</v>
      </c>
      <c r="BE4850" s="205">
        <f>IF(N4850="základní",J4850,0)</f>
        <v>0</v>
      </c>
      <c r="BF4850" s="205">
        <f>IF(N4850="snížená",J4850,0)</f>
        <v>0</v>
      </c>
      <c r="BG4850" s="205">
        <f>IF(N4850="zákl. přenesená",J4850,0)</f>
        <v>0</v>
      </c>
      <c r="BH4850" s="205">
        <f>IF(N4850="sníž. přenesená",J4850,0)</f>
        <v>0</v>
      </c>
      <c r="BI4850" s="205">
        <f>IF(N4850="nulová",J4850,0)</f>
        <v>0</v>
      </c>
      <c r="BJ4850" s="18" t="s">
        <v>22</v>
      </c>
      <c r="BK4850" s="205">
        <f>ROUND(I4850*H4850,2)</f>
        <v>0</v>
      </c>
      <c r="BL4850" s="18" t="s">
        <v>372</v>
      </c>
      <c r="BM4850" s="18" t="s">
        <v>4443</v>
      </c>
    </row>
    <row r="4851" spans="2:65" s="12" customFormat="1" ht="27">
      <c r="B4851" s="206"/>
      <c r="C4851" s="207"/>
      <c r="D4851" s="208" t="s">
        <v>247</v>
      </c>
      <c r="E4851" s="209" t="s">
        <v>20</v>
      </c>
      <c r="F4851" s="210" t="s">
        <v>4371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2" customFormat="1" ht="13.5">
      <c r="B4852" s="206"/>
      <c r="C4852" s="207"/>
      <c r="D4852" s="208" t="s">
        <v>247</v>
      </c>
      <c r="E4852" s="209" t="s">
        <v>20</v>
      </c>
      <c r="F4852" s="210" t="s">
        <v>249</v>
      </c>
      <c r="G4852" s="207"/>
      <c r="H4852" s="211" t="s">
        <v>20</v>
      </c>
      <c r="I4852" s="212"/>
      <c r="J4852" s="207"/>
      <c r="K4852" s="207"/>
      <c r="L4852" s="213"/>
      <c r="M4852" s="214"/>
      <c r="N4852" s="215"/>
      <c r="O4852" s="215"/>
      <c r="P4852" s="215"/>
      <c r="Q4852" s="215"/>
      <c r="R4852" s="215"/>
      <c r="S4852" s="215"/>
      <c r="T4852" s="216"/>
      <c r="AT4852" s="217" t="s">
        <v>247</v>
      </c>
      <c r="AU4852" s="217" t="s">
        <v>261</v>
      </c>
      <c r="AV4852" s="12" t="s">
        <v>22</v>
      </c>
      <c r="AW4852" s="12" t="s">
        <v>37</v>
      </c>
      <c r="AX4852" s="12" t="s">
        <v>73</v>
      </c>
      <c r="AY4852" s="217" t="s">
        <v>238</v>
      </c>
    </row>
    <row r="4853" spans="2:65" s="12" customFormat="1" ht="13.5">
      <c r="B4853" s="206"/>
      <c r="C4853" s="207"/>
      <c r="D4853" s="208" t="s">
        <v>247</v>
      </c>
      <c r="E4853" s="209" t="s">
        <v>20</v>
      </c>
      <c r="F4853" s="210" t="s">
        <v>3553</v>
      </c>
      <c r="G4853" s="207"/>
      <c r="H4853" s="211" t="s">
        <v>20</v>
      </c>
      <c r="I4853" s="212"/>
      <c r="J4853" s="207"/>
      <c r="K4853" s="207"/>
      <c r="L4853" s="213"/>
      <c r="M4853" s="214"/>
      <c r="N4853" s="215"/>
      <c r="O4853" s="215"/>
      <c r="P4853" s="215"/>
      <c r="Q4853" s="215"/>
      <c r="R4853" s="215"/>
      <c r="S4853" s="215"/>
      <c r="T4853" s="216"/>
      <c r="AT4853" s="217" t="s">
        <v>247</v>
      </c>
      <c r="AU4853" s="217" t="s">
        <v>261</v>
      </c>
      <c r="AV4853" s="12" t="s">
        <v>22</v>
      </c>
      <c r="AW4853" s="12" t="s">
        <v>37</v>
      </c>
      <c r="AX4853" s="12" t="s">
        <v>73</v>
      </c>
      <c r="AY4853" s="217" t="s">
        <v>238</v>
      </c>
    </row>
    <row r="4854" spans="2:65" s="13" customFormat="1" ht="13.5">
      <c r="B4854" s="218"/>
      <c r="C4854" s="219"/>
      <c r="D4854" s="220" t="s">
        <v>247</v>
      </c>
      <c r="E4854" s="221" t="s">
        <v>20</v>
      </c>
      <c r="F4854" s="222" t="s">
        <v>22</v>
      </c>
      <c r="G4854" s="219"/>
      <c r="H4854" s="223">
        <v>1</v>
      </c>
      <c r="I4854" s="224"/>
      <c r="J4854" s="219"/>
      <c r="K4854" s="219"/>
      <c r="L4854" s="225"/>
      <c r="M4854" s="226"/>
      <c r="N4854" s="227"/>
      <c r="O4854" s="227"/>
      <c r="P4854" s="227"/>
      <c r="Q4854" s="227"/>
      <c r="R4854" s="227"/>
      <c r="S4854" s="227"/>
      <c r="T4854" s="228"/>
      <c r="AT4854" s="229" t="s">
        <v>247</v>
      </c>
      <c r="AU4854" s="229" t="s">
        <v>261</v>
      </c>
      <c r="AV4854" s="13" t="s">
        <v>81</v>
      </c>
      <c r="AW4854" s="13" t="s">
        <v>37</v>
      </c>
      <c r="AX4854" s="13" t="s">
        <v>73</v>
      </c>
      <c r="AY4854" s="229" t="s">
        <v>238</v>
      </c>
    </row>
    <row r="4855" spans="2:65" s="1" customFormat="1" ht="22.5" customHeight="1">
      <c r="B4855" s="35"/>
      <c r="C4855" s="194" t="s">
        <v>4444</v>
      </c>
      <c r="D4855" s="194" t="s">
        <v>240</v>
      </c>
      <c r="E4855" s="195" t="s">
        <v>4445</v>
      </c>
      <c r="F4855" s="196" t="s">
        <v>4446</v>
      </c>
      <c r="G4855" s="197" t="s">
        <v>651</v>
      </c>
      <c r="H4855" s="198">
        <v>1</v>
      </c>
      <c r="I4855" s="199"/>
      <c r="J4855" s="200">
        <f>ROUND(I4855*H4855,2)</f>
        <v>0</v>
      </c>
      <c r="K4855" s="196" t="s">
        <v>20</v>
      </c>
      <c r="L4855" s="55"/>
      <c r="M4855" s="201" t="s">
        <v>20</v>
      </c>
      <c r="N4855" s="202" t="s">
        <v>44</v>
      </c>
      <c r="O4855" s="36"/>
      <c r="P4855" s="203">
        <f>O4855*H4855</f>
        <v>0</v>
      </c>
      <c r="Q4855" s="203">
        <v>1.4999999999999999E-4</v>
      </c>
      <c r="R4855" s="203">
        <f>Q4855*H4855</f>
        <v>1.4999999999999999E-4</v>
      </c>
      <c r="S4855" s="203">
        <v>0</v>
      </c>
      <c r="T4855" s="204">
        <f>S4855*H4855</f>
        <v>0</v>
      </c>
      <c r="AR4855" s="18" t="s">
        <v>372</v>
      </c>
      <c r="AT4855" s="18" t="s">
        <v>240</v>
      </c>
      <c r="AU4855" s="18" t="s">
        <v>261</v>
      </c>
      <c r="AY4855" s="18" t="s">
        <v>238</v>
      </c>
      <c r="BE4855" s="205">
        <f>IF(N4855="základní",J4855,0)</f>
        <v>0</v>
      </c>
      <c r="BF4855" s="205">
        <f>IF(N4855="snížená",J4855,0)</f>
        <v>0</v>
      </c>
      <c r="BG4855" s="205">
        <f>IF(N4855="zákl. přenesená",J4855,0)</f>
        <v>0</v>
      </c>
      <c r="BH4855" s="205">
        <f>IF(N4855="sníž. přenesená",J4855,0)</f>
        <v>0</v>
      </c>
      <c r="BI4855" s="205">
        <f>IF(N4855="nulová",J4855,0)</f>
        <v>0</v>
      </c>
      <c r="BJ4855" s="18" t="s">
        <v>22</v>
      </c>
      <c r="BK4855" s="205">
        <f>ROUND(I4855*H4855,2)</f>
        <v>0</v>
      </c>
      <c r="BL4855" s="18" t="s">
        <v>372</v>
      </c>
      <c r="BM4855" s="18" t="s">
        <v>4447</v>
      </c>
    </row>
    <row r="4856" spans="2:65" s="12" customFormat="1" ht="27">
      <c r="B4856" s="206"/>
      <c r="C4856" s="207"/>
      <c r="D4856" s="208" t="s">
        <v>247</v>
      </c>
      <c r="E4856" s="209" t="s">
        <v>20</v>
      </c>
      <c r="F4856" s="210" t="s">
        <v>4371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2" customFormat="1" ht="13.5">
      <c r="B4857" s="206"/>
      <c r="C4857" s="207"/>
      <c r="D4857" s="208" t="s">
        <v>247</v>
      </c>
      <c r="E4857" s="209" t="s">
        <v>20</v>
      </c>
      <c r="F4857" s="210" t="s">
        <v>249</v>
      </c>
      <c r="G4857" s="207"/>
      <c r="H4857" s="211" t="s">
        <v>20</v>
      </c>
      <c r="I4857" s="212"/>
      <c r="J4857" s="207"/>
      <c r="K4857" s="207"/>
      <c r="L4857" s="213"/>
      <c r="M4857" s="214"/>
      <c r="N4857" s="215"/>
      <c r="O4857" s="215"/>
      <c r="P4857" s="215"/>
      <c r="Q4857" s="215"/>
      <c r="R4857" s="215"/>
      <c r="S4857" s="215"/>
      <c r="T4857" s="216"/>
      <c r="AT4857" s="217" t="s">
        <v>247</v>
      </c>
      <c r="AU4857" s="217" t="s">
        <v>261</v>
      </c>
      <c r="AV4857" s="12" t="s">
        <v>22</v>
      </c>
      <c r="AW4857" s="12" t="s">
        <v>37</v>
      </c>
      <c r="AX4857" s="12" t="s">
        <v>73</v>
      </c>
      <c r="AY4857" s="217" t="s">
        <v>238</v>
      </c>
    </row>
    <row r="4858" spans="2:65" s="12" customFormat="1" ht="13.5">
      <c r="B4858" s="206"/>
      <c r="C4858" s="207"/>
      <c r="D4858" s="208" t="s">
        <v>247</v>
      </c>
      <c r="E4858" s="209" t="s">
        <v>20</v>
      </c>
      <c r="F4858" s="210" t="s">
        <v>3553</v>
      </c>
      <c r="G4858" s="207"/>
      <c r="H4858" s="211" t="s">
        <v>20</v>
      </c>
      <c r="I4858" s="212"/>
      <c r="J4858" s="207"/>
      <c r="K4858" s="207"/>
      <c r="L4858" s="213"/>
      <c r="M4858" s="214"/>
      <c r="N4858" s="215"/>
      <c r="O4858" s="215"/>
      <c r="P4858" s="215"/>
      <c r="Q4858" s="215"/>
      <c r="R4858" s="215"/>
      <c r="S4858" s="215"/>
      <c r="T4858" s="216"/>
      <c r="AT4858" s="217" t="s">
        <v>247</v>
      </c>
      <c r="AU4858" s="217" t="s">
        <v>261</v>
      </c>
      <c r="AV4858" s="12" t="s">
        <v>22</v>
      </c>
      <c r="AW4858" s="12" t="s">
        <v>37</v>
      </c>
      <c r="AX4858" s="12" t="s">
        <v>73</v>
      </c>
      <c r="AY4858" s="217" t="s">
        <v>238</v>
      </c>
    </row>
    <row r="4859" spans="2:65" s="13" customFormat="1" ht="13.5">
      <c r="B4859" s="218"/>
      <c r="C4859" s="219"/>
      <c r="D4859" s="220" t="s">
        <v>247</v>
      </c>
      <c r="E4859" s="221" t="s">
        <v>20</v>
      </c>
      <c r="F4859" s="222" t="s">
        <v>22</v>
      </c>
      <c r="G4859" s="219"/>
      <c r="H4859" s="223">
        <v>1</v>
      </c>
      <c r="I4859" s="224"/>
      <c r="J4859" s="219"/>
      <c r="K4859" s="219"/>
      <c r="L4859" s="225"/>
      <c r="M4859" s="226"/>
      <c r="N4859" s="227"/>
      <c r="O4859" s="227"/>
      <c r="P4859" s="227"/>
      <c r="Q4859" s="227"/>
      <c r="R4859" s="227"/>
      <c r="S4859" s="227"/>
      <c r="T4859" s="228"/>
      <c r="AT4859" s="229" t="s">
        <v>247</v>
      </c>
      <c r="AU4859" s="229" t="s">
        <v>261</v>
      </c>
      <c r="AV4859" s="13" t="s">
        <v>81</v>
      </c>
      <c r="AW4859" s="13" t="s">
        <v>37</v>
      </c>
      <c r="AX4859" s="13" t="s">
        <v>73</v>
      </c>
      <c r="AY4859" s="229" t="s">
        <v>238</v>
      </c>
    </row>
    <row r="4860" spans="2:65" s="1" customFormat="1" ht="22.5" customHeight="1">
      <c r="B4860" s="35"/>
      <c r="C4860" s="194" t="s">
        <v>4448</v>
      </c>
      <c r="D4860" s="194" t="s">
        <v>240</v>
      </c>
      <c r="E4860" s="195" t="s">
        <v>4449</v>
      </c>
      <c r="F4860" s="196" t="s">
        <v>4450</v>
      </c>
      <c r="G4860" s="197" t="s">
        <v>651</v>
      </c>
      <c r="H4860" s="198">
        <v>1</v>
      </c>
      <c r="I4860" s="199"/>
      <c r="J4860" s="200">
        <f>ROUND(I4860*H4860,2)</f>
        <v>0</v>
      </c>
      <c r="K4860" s="196" t="s">
        <v>20</v>
      </c>
      <c r="L4860" s="55"/>
      <c r="M4860" s="201" t="s">
        <v>20</v>
      </c>
      <c r="N4860" s="202" t="s">
        <v>44</v>
      </c>
      <c r="O4860" s="36"/>
      <c r="P4860" s="203">
        <f>O4860*H4860</f>
        <v>0</v>
      </c>
      <c r="Q4860" s="203">
        <v>1.4999999999999999E-4</v>
      </c>
      <c r="R4860" s="203">
        <f>Q4860*H4860</f>
        <v>1.4999999999999999E-4</v>
      </c>
      <c r="S4860" s="203">
        <v>0</v>
      </c>
      <c r="T4860" s="204">
        <f>S4860*H4860</f>
        <v>0</v>
      </c>
      <c r="AR4860" s="18" t="s">
        <v>372</v>
      </c>
      <c r="AT4860" s="18" t="s">
        <v>240</v>
      </c>
      <c r="AU4860" s="18" t="s">
        <v>261</v>
      </c>
      <c r="AY4860" s="18" t="s">
        <v>238</v>
      </c>
      <c r="BE4860" s="205">
        <f>IF(N4860="základní",J4860,0)</f>
        <v>0</v>
      </c>
      <c r="BF4860" s="205">
        <f>IF(N4860="snížená",J4860,0)</f>
        <v>0</v>
      </c>
      <c r="BG4860" s="205">
        <f>IF(N4860="zákl. přenesená",J4860,0)</f>
        <v>0</v>
      </c>
      <c r="BH4860" s="205">
        <f>IF(N4860="sníž. přenesená",J4860,0)</f>
        <v>0</v>
      </c>
      <c r="BI4860" s="205">
        <f>IF(N4860="nulová",J4860,0)</f>
        <v>0</v>
      </c>
      <c r="BJ4860" s="18" t="s">
        <v>22</v>
      </c>
      <c r="BK4860" s="205">
        <f>ROUND(I4860*H4860,2)</f>
        <v>0</v>
      </c>
      <c r="BL4860" s="18" t="s">
        <v>372</v>
      </c>
      <c r="BM4860" s="18" t="s">
        <v>4451</v>
      </c>
    </row>
    <row r="4861" spans="2:65" s="12" customFormat="1" ht="27">
      <c r="B4861" s="206"/>
      <c r="C4861" s="207"/>
      <c r="D4861" s="208" t="s">
        <v>247</v>
      </c>
      <c r="E4861" s="209" t="s">
        <v>20</v>
      </c>
      <c r="F4861" s="210" t="s">
        <v>4371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2" customFormat="1" ht="13.5">
      <c r="B4862" s="206"/>
      <c r="C4862" s="207"/>
      <c r="D4862" s="208" t="s">
        <v>247</v>
      </c>
      <c r="E4862" s="209" t="s">
        <v>20</v>
      </c>
      <c r="F4862" s="210" t="s">
        <v>249</v>
      </c>
      <c r="G4862" s="207"/>
      <c r="H4862" s="211" t="s">
        <v>20</v>
      </c>
      <c r="I4862" s="212"/>
      <c r="J4862" s="207"/>
      <c r="K4862" s="207"/>
      <c r="L4862" s="213"/>
      <c r="M4862" s="214"/>
      <c r="N4862" s="215"/>
      <c r="O4862" s="215"/>
      <c r="P4862" s="215"/>
      <c r="Q4862" s="215"/>
      <c r="R4862" s="215"/>
      <c r="S4862" s="215"/>
      <c r="T4862" s="216"/>
      <c r="AT4862" s="217" t="s">
        <v>247</v>
      </c>
      <c r="AU4862" s="217" t="s">
        <v>261</v>
      </c>
      <c r="AV4862" s="12" t="s">
        <v>22</v>
      </c>
      <c r="AW4862" s="12" t="s">
        <v>37</v>
      </c>
      <c r="AX4862" s="12" t="s">
        <v>73</v>
      </c>
      <c r="AY4862" s="217" t="s">
        <v>238</v>
      </c>
    </row>
    <row r="4863" spans="2:65" s="12" customFormat="1" ht="13.5">
      <c r="B4863" s="206"/>
      <c r="C4863" s="207"/>
      <c r="D4863" s="208" t="s">
        <v>247</v>
      </c>
      <c r="E4863" s="209" t="s">
        <v>20</v>
      </c>
      <c r="F4863" s="210" t="s">
        <v>3553</v>
      </c>
      <c r="G4863" s="207"/>
      <c r="H4863" s="211" t="s">
        <v>20</v>
      </c>
      <c r="I4863" s="212"/>
      <c r="J4863" s="207"/>
      <c r="K4863" s="207"/>
      <c r="L4863" s="213"/>
      <c r="M4863" s="214"/>
      <c r="N4863" s="215"/>
      <c r="O4863" s="215"/>
      <c r="P4863" s="215"/>
      <c r="Q4863" s="215"/>
      <c r="R4863" s="215"/>
      <c r="S4863" s="215"/>
      <c r="T4863" s="216"/>
      <c r="AT4863" s="217" t="s">
        <v>247</v>
      </c>
      <c r="AU4863" s="217" t="s">
        <v>261</v>
      </c>
      <c r="AV4863" s="12" t="s">
        <v>22</v>
      </c>
      <c r="AW4863" s="12" t="s">
        <v>37</v>
      </c>
      <c r="AX4863" s="12" t="s">
        <v>73</v>
      </c>
      <c r="AY4863" s="217" t="s">
        <v>238</v>
      </c>
    </row>
    <row r="4864" spans="2:65" s="13" customFormat="1" ht="13.5">
      <c r="B4864" s="218"/>
      <c r="C4864" s="219"/>
      <c r="D4864" s="220" t="s">
        <v>247</v>
      </c>
      <c r="E4864" s="221" t="s">
        <v>20</v>
      </c>
      <c r="F4864" s="222" t="s">
        <v>22</v>
      </c>
      <c r="G4864" s="219"/>
      <c r="H4864" s="223">
        <v>1</v>
      </c>
      <c r="I4864" s="224"/>
      <c r="J4864" s="219"/>
      <c r="K4864" s="219"/>
      <c r="L4864" s="225"/>
      <c r="M4864" s="226"/>
      <c r="N4864" s="227"/>
      <c r="O4864" s="227"/>
      <c r="P4864" s="227"/>
      <c r="Q4864" s="227"/>
      <c r="R4864" s="227"/>
      <c r="S4864" s="227"/>
      <c r="T4864" s="228"/>
      <c r="AT4864" s="229" t="s">
        <v>247</v>
      </c>
      <c r="AU4864" s="229" t="s">
        <v>261</v>
      </c>
      <c r="AV4864" s="13" t="s">
        <v>81</v>
      </c>
      <c r="AW4864" s="13" t="s">
        <v>37</v>
      </c>
      <c r="AX4864" s="13" t="s">
        <v>73</v>
      </c>
      <c r="AY4864" s="229" t="s">
        <v>238</v>
      </c>
    </row>
    <row r="4865" spans="2:65" s="1" customFormat="1" ht="22.5" customHeight="1">
      <c r="B4865" s="35"/>
      <c r="C4865" s="194" t="s">
        <v>4452</v>
      </c>
      <c r="D4865" s="194" t="s">
        <v>240</v>
      </c>
      <c r="E4865" s="195" t="s">
        <v>4453</v>
      </c>
      <c r="F4865" s="196" t="s">
        <v>4454</v>
      </c>
      <c r="G4865" s="197" t="s">
        <v>651</v>
      </c>
      <c r="H4865" s="198">
        <v>1</v>
      </c>
      <c r="I4865" s="199"/>
      <c r="J4865" s="200">
        <f>ROUND(I4865*H4865,2)</f>
        <v>0</v>
      </c>
      <c r="K4865" s="196" t="s">
        <v>20</v>
      </c>
      <c r="L4865" s="55"/>
      <c r="M4865" s="201" t="s">
        <v>20</v>
      </c>
      <c r="N4865" s="202" t="s">
        <v>44</v>
      </c>
      <c r="O4865" s="36"/>
      <c r="P4865" s="203">
        <f>O4865*H4865</f>
        <v>0</v>
      </c>
      <c r="Q4865" s="203">
        <v>1.4999999999999999E-4</v>
      </c>
      <c r="R4865" s="203">
        <f>Q4865*H4865</f>
        <v>1.4999999999999999E-4</v>
      </c>
      <c r="S4865" s="203">
        <v>0</v>
      </c>
      <c r="T4865" s="204">
        <f>S4865*H4865</f>
        <v>0</v>
      </c>
      <c r="AR4865" s="18" t="s">
        <v>372</v>
      </c>
      <c r="AT4865" s="18" t="s">
        <v>240</v>
      </c>
      <c r="AU4865" s="18" t="s">
        <v>261</v>
      </c>
      <c r="AY4865" s="18" t="s">
        <v>238</v>
      </c>
      <c r="BE4865" s="205">
        <f>IF(N4865="základní",J4865,0)</f>
        <v>0</v>
      </c>
      <c r="BF4865" s="205">
        <f>IF(N4865="snížená",J4865,0)</f>
        <v>0</v>
      </c>
      <c r="BG4865" s="205">
        <f>IF(N4865="zákl. přenesená",J4865,0)</f>
        <v>0</v>
      </c>
      <c r="BH4865" s="205">
        <f>IF(N4865="sníž. přenesená",J4865,0)</f>
        <v>0</v>
      </c>
      <c r="BI4865" s="205">
        <f>IF(N4865="nulová",J4865,0)</f>
        <v>0</v>
      </c>
      <c r="BJ4865" s="18" t="s">
        <v>22</v>
      </c>
      <c r="BK4865" s="205">
        <f>ROUND(I4865*H4865,2)</f>
        <v>0</v>
      </c>
      <c r="BL4865" s="18" t="s">
        <v>372</v>
      </c>
      <c r="BM4865" s="18" t="s">
        <v>4455</v>
      </c>
    </row>
    <row r="4866" spans="2:65" s="12" customFormat="1" ht="27">
      <c r="B4866" s="206"/>
      <c r="C4866" s="207"/>
      <c r="D4866" s="208" t="s">
        <v>247</v>
      </c>
      <c r="E4866" s="209" t="s">
        <v>20</v>
      </c>
      <c r="F4866" s="210" t="s">
        <v>4371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2" customFormat="1" ht="13.5">
      <c r="B4867" s="206"/>
      <c r="C4867" s="207"/>
      <c r="D4867" s="208" t="s">
        <v>247</v>
      </c>
      <c r="E4867" s="209" t="s">
        <v>20</v>
      </c>
      <c r="F4867" s="210" t="s">
        <v>249</v>
      </c>
      <c r="G4867" s="207"/>
      <c r="H4867" s="211" t="s">
        <v>20</v>
      </c>
      <c r="I4867" s="212"/>
      <c r="J4867" s="207"/>
      <c r="K4867" s="207"/>
      <c r="L4867" s="213"/>
      <c r="M4867" s="214"/>
      <c r="N4867" s="215"/>
      <c r="O4867" s="215"/>
      <c r="P4867" s="215"/>
      <c r="Q4867" s="215"/>
      <c r="R4867" s="215"/>
      <c r="S4867" s="215"/>
      <c r="T4867" s="216"/>
      <c r="AT4867" s="217" t="s">
        <v>247</v>
      </c>
      <c r="AU4867" s="217" t="s">
        <v>261</v>
      </c>
      <c r="AV4867" s="12" t="s">
        <v>22</v>
      </c>
      <c r="AW4867" s="12" t="s">
        <v>37</v>
      </c>
      <c r="AX4867" s="12" t="s">
        <v>73</v>
      </c>
      <c r="AY4867" s="217" t="s">
        <v>238</v>
      </c>
    </row>
    <row r="4868" spans="2:65" s="12" customFormat="1" ht="13.5">
      <c r="B4868" s="206"/>
      <c r="C4868" s="207"/>
      <c r="D4868" s="208" t="s">
        <v>247</v>
      </c>
      <c r="E4868" s="209" t="s">
        <v>20</v>
      </c>
      <c r="F4868" s="210" t="s">
        <v>3553</v>
      </c>
      <c r="G4868" s="207"/>
      <c r="H4868" s="211" t="s">
        <v>20</v>
      </c>
      <c r="I4868" s="212"/>
      <c r="J4868" s="207"/>
      <c r="K4868" s="207"/>
      <c r="L4868" s="213"/>
      <c r="M4868" s="214"/>
      <c r="N4868" s="215"/>
      <c r="O4868" s="215"/>
      <c r="P4868" s="215"/>
      <c r="Q4868" s="215"/>
      <c r="R4868" s="215"/>
      <c r="S4868" s="215"/>
      <c r="T4868" s="216"/>
      <c r="AT4868" s="217" t="s">
        <v>247</v>
      </c>
      <c r="AU4868" s="217" t="s">
        <v>261</v>
      </c>
      <c r="AV4868" s="12" t="s">
        <v>22</v>
      </c>
      <c r="AW4868" s="12" t="s">
        <v>37</v>
      </c>
      <c r="AX4868" s="12" t="s">
        <v>73</v>
      </c>
      <c r="AY4868" s="217" t="s">
        <v>238</v>
      </c>
    </row>
    <row r="4869" spans="2:65" s="13" customFormat="1" ht="13.5">
      <c r="B4869" s="218"/>
      <c r="C4869" s="219"/>
      <c r="D4869" s="208" t="s">
        <v>247</v>
      </c>
      <c r="E4869" s="230" t="s">
        <v>20</v>
      </c>
      <c r="F4869" s="231" t="s">
        <v>22</v>
      </c>
      <c r="G4869" s="219"/>
      <c r="H4869" s="232">
        <v>1</v>
      </c>
      <c r="I4869" s="224"/>
      <c r="J4869" s="219"/>
      <c r="K4869" s="219"/>
      <c r="L4869" s="225"/>
      <c r="M4869" s="226"/>
      <c r="N4869" s="227"/>
      <c r="O4869" s="227"/>
      <c r="P4869" s="227"/>
      <c r="Q4869" s="227"/>
      <c r="R4869" s="227"/>
      <c r="S4869" s="227"/>
      <c r="T4869" s="228"/>
      <c r="AT4869" s="229" t="s">
        <v>247</v>
      </c>
      <c r="AU4869" s="229" t="s">
        <v>261</v>
      </c>
      <c r="AV4869" s="13" t="s">
        <v>81</v>
      </c>
      <c r="AW4869" s="13" t="s">
        <v>37</v>
      </c>
      <c r="AX4869" s="13" t="s">
        <v>73</v>
      </c>
      <c r="AY4869" s="229" t="s">
        <v>238</v>
      </c>
    </row>
    <row r="4870" spans="2:65" s="11" customFormat="1" ht="22.35" customHeight="1">
      <c r="B4870" s="177"/>
      <c r="C4870" s="178"/>
      <c r="D4870" s="191" t="s">
        <v>72</v>
      </c>
      <c r="E4870" s="192" t="s">
        <v>4456</v>
      </c>
      <c r="F4870" s="192" t="s">
        <v>4457</v>
      </c>
      <c r="G4870" s="178"/>
      <c r="H4870" s="178"/>
      <c r="I4870" s="181"/>
      <c r="J4870" s="193">
        <f>BK4870</f>
        <v>0</v>
      </c>
      <c r="K4870" s="178"/>
      <c r="L4870" s="183"/>
      <c r="M4870" s="184"/>
      <c r="N4870" s="185"/>
      <c r="O4870" s="185"/>
      <c r="P4870" s="186">
        <f>SUM(P4871:P4905)</f>
        <v>0</v>
      </c>
      <c r="Q4870" s="185"/>
      <c r="R4870" s="186">
        <f>SUM(R4871:R4905)</f>
        <v>0</v>
      </c>
      <c r="S4870" s="185"/>
      <c r="T4870" s="187">
        <f>SUM(T4871:T4905)</f>
        <v>0</v>
      </c>
      <c r="AR4870" s="188" t="s">
        <v>22</v>
      </c>
      <c r="AT4870" s="189" t="s">
        <v>72</v>
      </c>
      <c r="AU4870" s="189" t="s">
        <v>81</v>
      </c>
      <c r="AY4870" s="188" t="s">
        <v>238</v>
      </c>
      <c r="BK4870" s="190">
        <f>SUM(BK4871:BK4905)</f>
        <v>0</v>
      </c>
    </row>
    <row r="4871" spans="2:65" s="1" customFormat="1" ht="22.5" customHeight="1">
      <c r="B4871" s="35"/>
      <c r="C4871" s="194" t="s">
        <v>4458</v>
      </c>
      <c r="D4871" s="194" t="s">
        <v>240</v>
      </c>
      <c r="E4871" s="195" t="s">
        <v>4459</v>
      </c>
      <c r="F4871" s="196" t="s">
        <v>4460</v>
      </c>
      <c r="G4871" s="197" t="s">
        <v>651</v>
      </c>
      <c r="H4871" s="198">
        <v>4</v>
      </c>
      <c r="I4871" s="199"/>
      <c r="J4871" s="200">
        <f>ROUND(I4871*H4871,2)</f>
        <v>0</v>
      </c>
      <c r="K4871" s="196" t="s">
        <v>20</v>
      </c>
      <c r="L4871" s="55"/>
      <c r="M4871" s="201" t="s">
        <v>20</v>
      </c>
      <c r="N4871" s="202" t="s">
        <v>44</v>
      </c>
      <c r="O4871" s="36"/>
      <c r="P4871" s="203">
        <f>O4871*H4871</f>
        <v>0</v>
      </c>
      <c r="Q4871" s="203">
        <v>0</v>
      </c>
      <c r="R4871" s="203">
        <f>Q4871*H4871</f>
        <v>0</v>
      </c>
      <c r="S4871" s="203">
        <v>0</v>
      </c>
      <c r="T4871" s="204">
        <f>S4871*H4871</f>
        <v>0</v>
      </c>
      <c r="AR4871" s="18" t="s">
        <v>372</v>
      </c>
      <c r="AT4871" s="18" t="s">
        <v>240</v>
      </c>
      <c r="AU4871" s="18" t="s">
        <v>261</v>
      </c>
      <c r="AY4871" s="18" t="s">
        <v>238</v>
      </c>
      <c r="BE4871" s="205">
        <f>IF(N4871="základní",J4871,0)</f>
        <v>0</v>
      </c>
      <c r="BF4871" s="205">
        <f>IF(N4871="snížená",J4871,0)</f>
        <v>0</v>
      </c>
      <c r="BG4871" s="205">
        <f>IF(N4871="zákl. přenesená",J4871,0)</f>
        <v>0</v>
      </c>
      <c r="BH4871" s="205">
        <f>IF(N4871="sníž. přenesená",J4871,0)</f>
        <v>0</v>
      </c>
      <c r="BI4871" s="205">
        <f>IF(N4871="nulová",J4871,0)</f>
        <v>0</v>
      </c>
      <c r="BJ4871" s="18" t="s">
        <v>22</v>
      </c>
      <c r="BK4871" s="205">
        <f>ROUND(I4871*H4871,2)</f>
        <v>0</v>
      </c>
      <c r="BL4871" s="18" t="s">
        <v>372</v>
      </c>
      <c r="BM4871" s="18" t="s">
        <v>4461</v>
      </c>
    </row>
    <row r="4872" spans="2:65" s="12" customFormat="1" ht="27">
      <c r="B4872" s="206"/>
      <c r="C4872" s="207"/>
      <c r="D4872" s="208" t="s">
        <v>247</v>
      </c>
      <c r="E4872" s="209" t="s">
        <v>20</v>
      </c>
      <c r="F4872" s="210" t="s">
        <v>4462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2" customFormat="1" ht="13.5">
      <c r="B4873" s="206"/>
      <c r="C4873" s="207"/>
      <c r="D4873" s="208" t="s">
        <v>247</v>
      </c>
      <c r="E4873" s="209" t="s">
        <v>20</v>
      </c>
      <c r="F4873" s="210" t="s">
        <v>249</v>
      </c>
      <c r="G4873" s="207"/>
      <c r="H4873" s="211" t="s">
        <v>20</v>
      </c>
      <c r="I4873" s="212"/>
      <c r="J4873" s="207"/>
      <c r="K4873" s="207"/>
      <c r="L4873" s="213"/>
      <c r="M4873" s="214"/>
      <c r="N4873" s="215"/>
      <c r="O4873" s="215"/>
      <c r="P4873" s="215"/>
      <c r="Q4873" s="215"/>
      <c r="R4873" s="215"/>
      <c r="S4873" s="215"/>
      <c r="T4873" s="216"/>
      <c r="AT4873" s="217" t="s">
        <v>247</v>
      </c>
      <c r="AU4873" s="217" t="s">
        <v>261</v>
      </c>
      <c r="AV4873" s="12" t="s">
        <v>22</v>
      </c>
      <c r="AW4873" s="12" t="s">
        <v>37</v>
      </c>
      <c r="AX4873" s="12" t="s">
        <v>73</v>
      </c>
      <c r="AY4873" s="217" t="s">
        <v>238</v>
      </c>
    </row>
    <row r="4874" spans="2:65" s="12" customFormat="1" ht="13.5">
      <c r="B4874" s="206"/>
      <c r="C4874" s="207"/>
      <c r="D4874" s="208" t="s">
        <v>247</v>
      </c>
      <c r="E4874" s="209" t="s">
        <v>20</v>
      </c>
      <c r="F4874" s="210" t="s">
        <v>3553</v>
      </c>
      <c r="G4874" s="207"/>
      <c r="H4874" s="211" t="s">
        <v>20</v>
      </c>
      <c r="I4874" s="212"/>
      <c r="J4874" s="207"/>
      <c r="K4874" s="207"/>
      <c r="L4874" s="213"/>
      <c r="M4874" s="214"/>
      <c r="N4874" s="215"/>
      <c r="O4874" s="215"/>
      <c r="P4874" s="215"/>
      <c r="Q4874" s="215"/>
      <c r="R4874" s="215"/>
      <c r="S4874" s="215"/>
      <c r="T4874" s="216"/>
      <c r="AT4874" s="217" t="s">
        <v>247</v>
      </c>
      <c r="AU4874" s="217" t="s">
        <v>261</v>
      </c>
      <c r="AV4874" s="12" t="s">
        <v>22</v>
      </c>
      <c r="AW4874" s="12" t="s">
        <v>37</v>
      </c>
      <c r="AX4874" s="12" t="s">
        <v>73</v>
      </c>
      <c r="AY4874" s="217" t="s">
        <v>238</v>
      </c>
    </row>
    <row r="4875" spans="2:65" s="13" customFormat="1" ht="13.5">
      <c r="B4875" s="218"/>
      <c r="C4875" s="219"/>
      <c r="D4875" s="220" t="s">
        <v>247</v>
      </c>
      <c r="E4875" s="221" t="s">
        <v>20</v>
      </c>
      <c r="F4875" s="222" t="s">
        <v>245</v>
      </c>
      <c r="G4875" s="219"/>
      <c r="H4875" s="223">
        <v>4</v>
      </c>
      <c r="I4875" s="224"/>
      <c r="J4875" s="219"/>
      <c r="K4875" s="219"/>
      <c r="L4875" s="225"/>
      <c r="M4875" s="226"/>
      <c r="N4875" s="227"/>
      <c r="O4875" s="227"/>
      <c r="P4875" s="227"/>
      <c r="Q4875" s="227"/>
      <c r="R4875" s="227"/>
      <c r="S4875" s="227"/>
      <c r="T4875" s="228"/>
      <c r="AT4875" s="229" t="s">
        <v>247</v>
      </c>
      <c r="AU4875" s="229" t="s">
        <v>261</v>
      </c>
      <c r="AV4875" s="13" t="s">
        <v>81</v>
      </c>
      <c r="AW4875" s="13" t="s">
        <v>37</v>
      </c>
      <c r="AX4875" s="13" t="s">
        <v>22</v>
      </c>
      <c r="AY4875" s="229" t="s">
        <v>238</v>
      </c>
    </row>
    <row r="4876" spans="2:65" s="1" customFormat="1" ht="22.5" customHeight="1">
      <c r="B4876" s="35"/>
      <c r="C4876" s="194" t="s">
        <v>4463</v>
      </c>
      <c r="D4876" s="194" t="s">
        <v>240</v>
      </c>
      <c r="E4876" s="195" t="s">
        <v>4464</v>
      </c>
      <c r="F4876" s="196" t="s">
        <v>4465</v>
      </c>
      <c r="G4876" s="197" t="s">
        <v>651</v>
      </c>
      <c r="H4876" s="198">
        <v>1</v>
      </c>
      <c r="I4876" s="199"/>
      <c r="J4876" s="200">
        <f>ROUND(I4876*H4876,2)</f>
        <v>0</v>
      </c>
      <c r="K4876" s="196" t="s">
        <v>20</v>
      </c>
      <c r="L4876" s="55"/>
      <c r="M4876" s="201" t="s">
        <v>20</v>
      </c>
      <c r="N4876" s="202" t="s">
        <v>44</v>
      </c>
      <c r="O4876" s="36"/>
      <c r="P4876" s="203">
        <f>O4876*H4876</f>
        <v>0</v>
      </c>
      <c r="Q4876" s="203">
        <v>0</v>
      </c>
      <c r="R4876" s="203">
        <f>Q4876*H4876</f>
        <v>0</v>
      </c>
      <c r="S4876" s="203">
        <v>0</v>
      </c>
      <c r="T4876" s="204">
        <f>S4876*H4876</f>
        <v>0</v>
      </c>
      <c r="AR4876" s="18" t="s">
        <v>372</v>
      </c>
      <c r="AT4876" s="18" t="s">
        <v>240</v>
      </c>
      <c r="AU4876" s="18" t="s">
        <v>261</v>
      </c>
      <c r="AY4876" s="18" t="s">
        <v>238</v>
      </c>
      <c r="BE4876" s="205">
        <f>IF(N4876="základní",J4876,0)</f>
        <v>0</v>
      </c>
      <c r="BF4876" s="205">
        <f>IF(N4876="snížená",J4876,0)</f>
        <v>0</v>
      </c>
      <c r="BG4876" s="205">
        <f>IF(N4876="zákl. přenesená",J4876,0)</f>
        <v>0</v>
      </c>
      <c r="BH4876" s="205">
        <f>IF(N4876="sníž. přenesená",J4876,0)</f>
        <v>0</v>
      </c>
      <c r="BI4876" s="205">
        <f>IF(N4876="nulová",J4876,0)</f>
        <v>0</v>
      </c>
      <c r="BJ4876" s="18" t="s">
        <v>22</v>
      </c>
      <c r="BK4876" s="205">
        <f>ROUND(I4876*H4876,2)</f>
        <v>0</v>
      </c>
      <c r="BL4876" s="18" t="s">
        <v>372</v>
      </c>
      <c r="BM4876" s="18" t="s">
        <v>4466</v>
      </c>
    </row>
    <row r="4877" spans="2:65" s="12" customFormat="1" ht="27">
      <c r="B4877" s="206"/>
      <c r="C4877" s="207"/>
      <c r="D4877" s="208" t="s">
        <v>247</v>
      </c>
      <c r="E4877" s="209" t="s">
        <v>20</v>
      </c>
      <c r="F4877" s="210" t="s">
        <v>4462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2" customFormat="1" ht="13.5">
      <c r="B4878" s="206"/>
      <c r="C4878" s="207"/>
      <c r="D4878" s="208" t="s">
        <v>247</v>
      </c>
      <c r="E4878" s="209" t="s">
        <v>20</v>
      </c>
      <c r="F4878" s="210" t="s">
        <v>249</v>
      </c>
      <c r="G4878" s="207"/>
      <c r="H4878" s="211" t="s">
        <v>20</v>
      </c>
      <c r="I4878" s="212"/>
      <c r="J4878" s="207"/>
      <c r="K4878" s="207"/>
      <c r="L4878" s="213"/>
      <c r="M4878" s="214"/>
      <c r="N4878" s="215"/>
      <c r="O4878" s="215"/>
      <c r="P4878" s="215"/>
      <c r="Q4878" s="215"/>
      <c r="R4878" s="215"/>
      <c r="S4878" s="215"/>
      <c r="T4878" s="216"/>
      <c r="AT4878" s="217" t="s">
        <v>247</v>
      </c>
      <c r="AU4878" s="217" t="s">
        <v>261</v>
      </c>
      <c r="AV4878" s="12" t="s">
        <v>22</v>
      </c>
      <c r="AW4878" s="12" t="s">
        <v>37</v>
      </c>
      <c r="AX4878" s="12" t="s">
        <v>73</v>
      </c>
      <c r="AY4878" s="217" t="s">
        <v>238</v>
      </c>
    </row>
    <row r="4879" spans="2:65" s="12" customFormat="1" ht="13.5">
      <c r="B4879" s="206"/>
      <c r="C4879" s="207"/>
      <c r="D4879" s="208" t="s">
        <v>247</v>
      </c>
      <c r="E4879" s="209" t="s">
        <v>20</v>
      </c>
      <c r="F4879" s="210" t="s">
        <v>3553</v>
      </c>
      <c r="G4879" s="207"/>
      <c r="H4879" s="211" t="s">
        <v>20</v>
      </c>
      <c r="I4879" s="212"/>
      <c r="J4879" s="207"/>
      <c r="K4879" s="207"/>
      <c r="L4879" s="213"/>
      <c r="M4879" s="214"/>
      <c r="N4879" s="215"/>
      <c r="O4879" s="215"/>
      <c r="P4879" s="215"/>
      <c r="Q4879" s="215"/>
      <c r="R4879" s="215"/>
      <c r="S4879" s="215"/>
      <c r="T4879" s="216"/>
      <c r="AT4879" s="217" t="s">
        <v>247</v>
      </c>
      <c r="AU4879" s="217" t="s">
        <v>261</v>
      </c>
      <c r="AV4879" s="12" t="s">
        <v>22</v>
      </c>
      <c r="AW4879" s="12" t="s">
        <v>37</v>
      </c>
      <c r="AX4879" s="12" t="s">
        <v>73</v>
      </c>
      <c r="AY4879" s="217" t="s">
        <v>238</v>
      </c>
    </row>
    <row r="4880" spans="2:65" s="13" customFormat="1" ht="13.5">
      <c r="B4880" s="218"/>
      <c r="C4880" s="219"/>
      <c r="D4880" s="220" t="s">
        <v>247</v>
      </c>
      <c r="E4880" s="221" t="s">
        <v>20</v>
      </c>
      <c r="F4880" s="222" t="s">
        <v>22</v>
      </c>
      <c r="G4880" s="219"/>
      <c r="H4880" s="223">
        <v>1</v>
      </c>
      <c r="I4880" s="224"/>
      <c r="J4880" s="219"/>
      <c r="K4880" s="219"/>
      <c r="L4880" s="225"/>
      <c r="M4880" s="226"/>
      <c r="N4880" s="227"/>
      <c r="O4880" s="227"/>
      <c r="P4880" s="227"/>
      <c r="Q4880" s="227"/>
      <c r="R4880" s="227"/>
      <c r="S4880" s="227"/>
      <c r="T4880" s="228"/>
      <c r="AT4880" s="229" t="s">
        <v>247</v>
      </c>
      <c r="AU4880" s="229" t="s">
        <v>261</v>
      </c>
      <c r="AV4880" s="13" t="s">
        <v>81</v>
      </c>
      <c r="AW4880" s="13" t="s">
        <v>37</v>
      </c>
      <c r="AX4880" s="13" t="s">
        <v>22</v>
      </c>
      <c r="AY4880" s="229" t="s">
        <v>238</v>
      </c>
    </row>
    <row r="4881" spans="2:65" s="1" customFormat="1" ht="22.5" customHeight="1">
      <c r="B4881" s="35"/>
      <c r="C4881" s="194" t="s">
        <v>4467</v>
      </c>
      <c r="D4881" s="194" t="s">
        <v>240</v>
      </c>
      <c r="E4881" s="195" t="s">
        <v>4468</v>
      </c>
      <c r="F4881" s="196" t="s">
        <v>4469</v>
      </c>
      <c r="G4881" s="197" t="s">
        <v>651</v>
      </c>
      <c r="H4881" s="198">
        <v>1</v>
      </c>
      <c r="I4881" s="199"/>
      <c r="J4881" s="200">
        <f>ROUND(I4881*H4881,2)</f>
        <v>0</v>
      </c>
      <c r="K4881" s="196" t="s">
        <v>20</v>
      </c>
      <c r="L4881" s="55"/>
      <c r="M4881" s="201" t="s">
        <v>20</v>
      </c>
      <c r="N4881" s="202" t="s">
        <v>44</v>
      </c>
      <c r="O4881" s="36"/>
      <c r="P4881" s="203">
        <f>O4881*H4881</f>
        <v>0</v>
      </c>
      <c r="Q4881" s="203">
        <v>0</v>
      </c>
      <c r="R4881" s="203">
        <f>Q4881*H4881</f>
        <v>0</v>
      </c>
      <c r="S4881" s="203">
        <v>0</v>
      </c>
      <c r="T4881" s="204">
        <f>S4881*H4881</f>
        <v>0</v>
      </c>
      <c r="AR4881" s="18" t="s">
        <v>372</v>
      </c>
      <c r="AT4881" s="18" t="s">
        <v>240</v>
      </c>
      <c r="AU4881" s="18" t="s">
        <v>261</v>
      </c>
      <c r="AY4881" s="18" t="s">
        <v>238</v>
      </c>
      <c r="BE4881" s="205">
        <f>IF(N4881="základní",J4881,0)</f>
        <v>0</v>
      </c>
      <c r="BF4881" s="205">
        <f>IF(N4881="snížená",J4881,0)</f>
        <v>0</v>
      </c>
      <c r="BG4881" s="205">
        <f>IF(N4881="zákl. přenesená",J4881,0)</f>
        <v>0</v>
      </c>
      <c r="BH4881" s="205">
        <f>IF(N4881="sníž. přenesená",J4881,0)</f>
        <v>0</v>
      </c>
      <c r="BI4881" s="205">
        <f>IF(N4881="nulová",J4881,0)</f>
        <v>0</v>
      </c>
      <c r="BJ4881" s="18" t="s">
        <v>22</v>
      </c>
      <c r="BK4881" s="205">
        <f>ROUND(I4881*H4881,2)</f>
        <v>0</v>
      </c>
      <c r="BL4881" s="18" t="s">
        <v>372</v>
      </c>
      <c r="BM4881" s="18" t="s">
        <v>4470</v>
      </c>
    </row>
    <row r="4882" spans="2:65" s="12" customFormat="1" ht="27">
      <c r="B4882" s="206"/>
      <c r="C4882" s="207"/>
      <c r="D4882" s="208" t="s">
        <v>247</v>
      </c>
      <c r="E4882" s="209" t="s">
        <v>20</v>
      </c>
      <c r="F4882" s="210" t="s">
        <v>4462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2" customFormat="1" ht="13.5">
      <c r="B4883" s="206"/>
      <c r="C4883" s="207"/>
      <c r="D4883" s="208" t="s">
        <v>247</v>
      </c>
      <c r="E4883" s="209" t="s">
        <v>20</v>
      </c>
      <c r="F4883" s="210" t="s">
        <v>249</v>
      </c>
      <c r="G4883" s="207"/>
      <c r="H4883" s="211" t="s">
        <v>20</v>
      </c>
      <c r="I4883" s="212"/>
      <c r="J4883" s="207"/>
      <c r="K4883" s="207"/>
      <c r="L4883" s="213"/>
      <c r="M4883" s="214"/>
      <c r="N4883" s="215"/>
      <c r="O4883" s="215"/>
      <c r="P4883" s="215"/>
      <c r="Q4883" s="215"/>
      <c r="R4883" s="215"/>
      <c r="S4883" s="215"/>
      <c r="T4883" s="216"/>
      <c r="AT4883" s="217" t="s">
        <v>247</v>
      </c>
      <c r="AU4883" s="217" t="s">
        <v>261</v>
      </c>
      <c r="AV4883" s="12" t="s">
        <v>22</v>
      </c>
      <c r="AW4883" s="12" t="s">
        <v>37</v>
      </c>
      <c r="AX4883" s="12" t="s">
        <v>73</v>
      </c>
      <c r="AY4883" s="217" t="s">
        <v>238</v>
      </c>
    </row>
    <row r="4884" spans="2:65" s="12" customFormat="1" ht="13.5">
      <c r="B4884" s="206"/>
      <c r="C4884" s="207"/>
      <c r="D4884" s="208" t="s">
        <v>247</v>
      </c>
      <c r="E4884" s="209" t="s">
        <v>20</v>
      </c>
      <c r="F4884" s="210" t="s">
        <v>3553</v>
      </c>
      <c r="G4884" s="207"/>
      <c r="H4884" s="211" t="s">
        <v>20</v>
      </c>
      <c r="I4884" s="212"/>
      <c r="J4884" s="207"/>
      <c r="K4884" s="207"/>
      <c r="L4884" s="213"/>
      <c r="M4884" s="214"/>
      <c r="N4884" s="215"/>
      <c r="O4884" s="215"/>
      <c r="P4884" s="215"/>
      <c r="Q4884" s="215"/>
      <c r="R4884" s="215"/>
      <c r="S4884" s="215"/>
      <c r="T4884" s="216"/>
      <c r="AT4884" s="217" t="s">
        <v>247</v>
      </c>
      <c r="AU4884" s="217" t="s">
        <v>261</v>
      </c>
      <c r="AV4884" s="12" t="s">
        <v>22</v>
      </c>
      <c r="AW4884" s="12" t="s">
        <v>37</v>
      </c>
      <c r="AX4884" s="12" t="s">
        <v>73</v>
      </c>
      <c r="AY4884" s="217" t="s">
        <v>238</v>
      </c>
    </row>
    <row r="4885" spans="2:65" s="13" customFormat="1" ht="13.5">
      <c r="B4885" s="218"/>
      <c r="C4885" s="219"/>
      <c r="D4885" s="220" t="s">
        <v>247</v>
      </c>
      <c r="E4885" s="221" t="s">
        <v>20</v>
      </c>
      <c r="F4885" s="222" t="s">
        <v>22</v>
      </c>
      <c r="G4885" s="219"/>
      <c r="H4885" s="223">
        <v>1</v>
      </c>
      <c r="I4885" s="224"/>
      <c r="J4885" s="219"/>
      <c r="K4885" s="219"/>
      <c r="L4885" s="225"/>
      <c r="M4885" s="226"/>
      <c r="N4885" s="227"/>
      <c r="O4885" s="227"/>
      <c r="P4885" s="227"/>
      <c r="Q4885" s="227"/>
      <c r="R4885" s="227"/>
      <c r="S4885" s="227"/>
      <c r="T4885" s="228"/>
      <c r="AT4885" s="229" t="s">
        <v>247</v>
      </c>
      <c r="AU4885" s="229" t="s">
        <v>261</v>
      </c>
      <c r="AV4885" s="13" t="s">
        <v>81</v>
      </c>
      <c r="AW4885" s="13" t="s">
        <v>37</v>
      </c>
      <c r="AX4885" s="13" t="s">
        <v>22</v>
      </c>
      <c r="AY4885" s="229" t="s">
        <v>238</v>
      </c>
    </row>
    <row r="4886" spans="2:65" s="1" customFormat="1" ht="22.5" customHeight="1">
      <c r="B4886" s="35"/>
      <c r="C4886" s="194" t="s">
        <v>4471</v>
      </c>
      <c r="D4886" s="194" t="s">
        <v>240</v>
      </c>
      <c r="E4886" s="195" t="s">
        <v>4472</v>
      </c>
      <c r="F4886" s="196" t="s">
        <v>4473</v>
      </c>
      <c r="G4886" s="197" t="s">
        <v>651</v>
      </c>
      <c r="H4886" s="198">
        <v>2</v>
      </c>
      <c r="I4886" s="199"/>
      <c r="J4886" s="200">
        <f>ROUND(I4886*H4886,2)</f>
        <v>0</v>
      </c>
      <c r="K4886" s="196" t="s">
        <v>20</v>
      </c>
      <c r="L4886" s="55"/>
      <c r="M4886" s="201" t="s">
        <v>20</v>
      </c>
      <c r="N4886" s="202" t="s">
        <v>44</v>
      </c>
      <c r="O4886" s="36"/>
      <c r="P4886" s="203">
        <f>O4886*H4886</f>
        <v>0</v>
      </c>
      <c r="Q4886" s="203">
        <v>0</v>
      </c>
      <c r="R4886" s="203">
        <f>Q4886*H4886</f>
        <v>0</v>
      </c>
      <c r="S4886" s="203">
        <v>0</v>
      </c>
      <c r="T4886" s="204">
        <f>S4886*H4886</f>
        <v>0</v>
      </c>
      <c r="AR4886" s="18" t="s">
        <v>372</v>
      </c>
      <c r="AT4886" s="18" t="s">
        <v>240</v>
      </c>
      <c r="AU4886" s="18" t="s">
        <v>261</v>
      </c>
      <c r="AY4886" s="18" t="s">
        <v>238</v>
      </c>
      <c r="BE4886" s="205">
        <f>IF(N4886="základní",J4886,0)</f>
        <v>0</v>
      </c>
      <c r="BF4886" s="205">
        <f>IF(N4886="snížená",J4886,0)</f>
        <v>0</v>
      </c>
      <c r="BG4886" s="205">
        <f>IF(N4886="zákl. přenesená",J4886,0)</f>
        <v>0</v>
      </c>
      <c r="BH4886" s="205">
        <f>IF(N4886="sníž. přenesená",J4886,0)</f>
        <v>0</v>
      </c>
      <c r="BI4886" s="205">
        <f>IF(N4886="nulová",J4886,0)</f>
        <v>0</v>
      </c>
      <c r="BJ4886" s="18" t="s">
        <v>22</v>
      </c>
      <c r="BK4886" s="205">
        <f>ROUND(I4886*H4886,2)</f>
        <v>0</v>
      </c>
      <c r="BL4886" s="18" t="s">
        <v>372</v>
      </c>
      <c r="BM4886" s="18" t="s">
        <v>4474</v>
      </c>
    </row>
    <row r="4887" spans="2:65" s="12" customFormat="1" ht="27">
      <c r="B4887" s="206"/>
      <c r="C4887" s="207"/>
      <c r="D4887" s="208" t="s">
        <v>247</v>
      </c>
      <c r="E4887" s="209" t="s">
        <v>20</v>
      </c>
      <c r="F4887" s="210" t="s">
        <v>4462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2" customFormat="1" ht="13.5">
      <c r="B4888" s="206"/>
      <c r="C4888" s="207"/>
      <c r="D4888" s="208" t="s">
        <v>247</v>
      </c>
      <c r="E4888" s="209" t="s">
        <v>20</v>
      </c>
      <c r="F4888" s="210" t="s">
        <v>249</v>
      </c>
      <c r="G4888" s="207"/>
      <c r="H4888" s="211" t="s">
        <v>20</v>
      </c>
      <c r="I4888" s="212"/>
      <c r="J4888" s="207"/>
      <c r="K4888" s="207"/>
      <c r="L4888" s="213"/>
      <c r="M4888" s="214"/>
      <c r="N4888" s="215"/>
      <c r="O4888" s="215"/>
      <c r="P4888" s="215"/>
      <c r="Q4888" s="215"/>
      <c r="R4888" s="215"/>
      <c r="S4888" s="215"/>
      <c r="T4888" s="216"/>
      <c r="AT4888" s="217" t="s">
        <v>247</v>
      </c>
      <c r="AU4888" s="217" t="s">
        <v>261</v>
      </c>
      <c r="AV4888" s="12" t="s">
        <v>22</v>
      </c>
      <c r="AW4888" s="12" t="s">
        <v>37</v>
      </c>
      <c r="AX4888" s="12" t="s">
        <v>73</v>
      </c>
      <c r="AY4888" s="217" t="s">
        <v>238</v>
      </c>
    </row>
    <row r="4889" spans="2:65" s="12" customFormat="1" ht="13.5">
      <c r="B4889" s="206"/>
      <c r="C4889" s="207"/>
      <c r="D4889" s="208" t="s">
        <v>247</v>
      </c>
      <c r="E4889" s="209" t="s">
        <v>20</v>
      </c>
      <c r="F4889" s="210" t="s">
        <v>3553</v>
      </c>
      <c r="G4889" s="207"/>
      <c r="H4889" s="211" t="s">
        <v>20</v>
      </c>
      <c r="I4889" s="212"/>
      <c r="J4889" s="207"/>
      <c r="K4889" s="207"/>
      <c r="L4889" s="213"/>
      <c r="M4889" s="214"/>
      <c r="N4889" s="215"/>
      <c r="O4889" s="215"/>
      <c r="P4889" s="215"/>
      <c r="Q4889" s="215"/>
      <c r="R4889" s="215"/>
      <c r="S4889" s="215"/>
      <c r="T4889" s="216"/>
      <c r="AT4889" s="217" t="s">
        <v>247</v>
      </c>
      <c r="AU4889" s="217" t="s">
        <v>261</v>
      </c>
      <c r="AV4889" s="12" t="s">
        <v>22</v>
      </c>
      <c r="AW4889" s="12" t="s">
        <v>37</v>
      </c>
      <c r="AX4889" s="12" t="s">
        <v>73</v>
      </c>
      <c r="AY4889" s="217" t="s">
        <v>238</v>
      </c>
    </row>
    <row r="4890" spans="2:65" s="13" customFormat="1" ht="13.5">
      <c r="B4890" s="218"/>
      <c r="C4890" s="219"/>
      <c r="D4890" s="220" t="s">
        <v>247</v>
      </c>
      <c r="E4890" s="221" t="s">
        <v>20</v>
      </c>
      <c r="F4890" s="222" t="s">
        <v>81</v>
      </c>
      <c r="G4890" s="219"/>
      <c r="H4890" s="223">
        <v>2</v>
      </c>
      <c r="I4890" s="224"/>
      <c r="J4890" s="219"/>
      <c r="K4890" s="219"/>
      <c r="L4890" s="225"/>
      <c r="M4890" s="226"/>
      <c r="N4890" s="227"/>
      <c r="O4890" s="227"/>
      <c r="P4890" s="227"/>
      <c r="Q4890" s="227"/>
      <c r="R4890" s="227"/>
      <c r="S4890" s="227"/>
      <c r="T4890" s="228"/>
      <c r="AT4890" s="229" t="s">
        <v>247</v>
      </c>
      <c r="AU4890" s="229" t="s">
        <v>261</v>
      </c>
      <c r="AV4890" s="13" t="s">
        <v>81</v>
      </c>
      <c r="AW4890" s="13" t="s">
        <v>37</v>
      </c>
      <c r="AX4890" s="13" t="s">
        <v>22</v>
      </c>
      <c r="AY4890" s="229" t="s">
        <v>238</v>
      </c>
    </row>
    <row r="4891" spans="2:65" s="1" customFormat="1" ht="22.5" customHeight="1">
      <c r="B4891" s="35"/>
      <c r="C4891" s="194" t="s">
        <v>4475</v>
      </c>
      <c r="D4891" s="194" t="s">
        <v>240</v>
      </c>
      <c r="E4891" s="195" t="s">
        <v>4476</v>
      </c>
      <c r="F4891" s="196" t="s">
        <v>4477</v>
      </c>
      <c r="G4891" s="197" t="s">
        <v>651</v>
      </c>
      <c r="H4891" s="198">
        <v>1</v>
      </c>
      <c r="I4891" s="199"/>
      <c r="J4891" s="200">
        <f>ROUND(I4891*H4891,2)</f>
        <v>0</v>
      </c>
      <c r="K4891" s="196" t="s">
        <v>20</v>
      </c>
      <c r="L4891" s="55"/>
      <c r="M4891" s="201" t="s">
        <v>20</v>
      </c>
      <c r="N4891" s="202" t="s">
        <v>44</v>
      </c>
      <c r="O4891" s="36"/>
      <c r="P4891" s="203">
        <f>O4891*H4891</f>
        <v>0</v>
      </c>
      <c r="Q4891" s="203">
        <v>0</v>
      </c>
      <c r="R4891" s="203">
        <f>Q4891*H4891</f>
        <v>0</v>
      </c>
      <c r="S4891" s="203">
        <v>0</v>
      </c>
      <c r="T4891" s="204">
        <f>S4891*H4891</f>
        <v>0</v>
      </c>
      <c r="AR4891" s="18" t="s">
        <v>372</v>
      </c>
      <c r="AT4891" s="18" t="s">
        <v>240</v>
      </c>
      <c r="AU4891" s="18" t="s">
        <v>261</v>
      </c>
      <c r="AY4891" s="18" t="s">
        <v>238</v>
      </c>
      <c r="BE4891" s="205">
        <f>IF(N4891="základní",J4891,0)</f>
        <v>0</v>
      </c>
      <c r="BF4891" s="205">
        <f>IF(N4891="snížená",J4891,0)</f>
        <v>0</v>
      </c>
      <c r="BG4891" s="205">
        <f>IF(N4891="zákl. přenesená",J4891,0)</f>
        <v>0</v>
      </c>
      <c r="BH4891" s="205">
        <f>IF(N4891="sníž. přenesená",J4891,0)</f>
        <v>0</v>
      </c>
      <c r="BI4891" s="205">
        <f>IF(N4891="nulová",J4891,0)</f>
        <v>0</v>
      </c>
      <c r="BJ4891" s="18" t="s">
        <v>22</v>
      </c>
      <c r="BK4891" s="205">
        <f>ROUND(I4891*H4891,2)</f>
        <v>0</v>
      </c>
      <c r="BL4891" s="18" t="s">
        <v>372</v>
      </c>
      <c r="BM4891" s="18" t="s">
        <v>4478</v>
      </c>
    </row>
    <row r="4892" spans="2:65" s="12" customFormat="1" ht="27">
      <c r="B4892" s="206"/>
      <c r="C4892" s="207"/>
      <c r="D4892" s="208" t="s">
        <v>247</v>
      </c>
      <c r="E4892" s="209" t="s">
        <v>20</v>
      </c>
      <c r="F4892" s="210" t="s">
        <v>4462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2" customFormat="1" ht="13.5">
      <c r="B4893" s="206"/>
      <c r="C4893" s="207"/>
      <c r="D4893" s="208" t="s">
        <v>247</v>
      </c>
      <c r="E4893" s="209" t="s">
        <v>20</v>
      </c>
      <c r="F4893" s="210" t="s">
        <v>249</v>
      </c>
      <c r="G4893" s="207"/>
      <c r="H4893" s="211" t="s">
        <v>20</v>
      </c>
      <c r="I4893" s="212"/>
      <c r="J4893" s="207"/>
      <c r="K4893" s="207"/>
      <c r="L4893" s="213"/>
      <c r="M4893" s="214"/>
      <c r="N4893" s="215"/>
      <c r="O4893" s="215"/>
      <c r="P4893" s="215"/>
      <c r="Q4893" s="215"/>
      <c r="R4893" s="215"/>
      <c r="S4893" s="215"/>
      <c r="T4893" s="216"/>
      <c r="AT4893" s="217" t="s">
        <v>247</v>
      </c>
      <c r="AU4893" s="217" t="s">
        <v>261</v>
      </c>
      <c r="AV4893" s="12" t="s">
        <v>22</v>
      </c>
      <c r="AW4893" s="12" t="s">
        <v>37</v>
      </c>
      <c r="AX4893" s="12" t="s">
        <v>73</v>
      </c>
      <c r="AY4893" s="217" t="s">
        <v>238</v>
      </c>
    </row>
    <row r="4894" spans="2:65" s="12" customFormat="1" ht="13.5">
      <c r="B4894" s="206"/>
      <c r="C4894" s="207"/>
      <c r="D4894" s="208" t="s">
        <v>247</v>
      </c>
      <c r="E4894" s="209" t="s">
        <v>20</v>
      </c>
      <c r="F4894" s="210" t="s">
        <v>3553</v>
      </c>
      <c r="G4894" s="207"/>
      <c r="H4894" s="211" t="s">
        <v>20</v>
      </c>
      <c r="I4894" s="212"/>
      <c r="J4894" s="207"/>
      <c r="K4894" s="207"/>
      <c r="L4894" s="213"/>
      <c r="M4894" s="214"/>
      <c r="N4894" s="215"/>
      <c r="O4894" s="215"/>
      <c r="P4894" s="215"/>
      <c r="Q4894" s="215"/>
      <c r="R4894" s="215"/>
      <c r="S4894" s="215"/>
      <c r="T4894" s="216"/>
      <c r="AT4894" s="217" t="s">
        <v>247</v>
      </c>
      <c r="AU4894" s="217" t="s">
        <v>261</v>
      </c>
      <c r="AV4894" s="12" t="s">
        <v>22</v>
      </c>
      <c r="AW4894" s="12" t="s">
        <v>37</v>
      </c>
      <c r="AX4894" s="12" t="s">
        <v>73</v>
      </c>
      <c r="AY4894" s="217" t="s">
        <v>238</v>
      </c>
    </row>
    <row r="4895" spans="2:65" s="13" customFormat="1" ht="13.5">
      <c r="B4895" s="218"/>
      <c r="C4895" s="219"/>
      <c r="D4895" s="220" t="s">
        <v>247</v>
      </c>
      <c r="E4895" s="221" t="s">
        <v>20</v>
      </c>
      <c r="F4895" s="222" t="s">
        <v>22</v>
      </c>
      <c r="G4895" s="219"/>
      <c r="H4895" s="223">
        <v>1</v>
      </c>
      <c r="I4895" s="224"/>
      <c r="J4895" s="219"/>
      <c r="K4895" s="219"/>
      <c r="L4895" s="225"/>
      <c r="M4895" s="226"/>
      <c r="N4895" s="227"/>
      <c r="O4895" s="227"/>
      <c r="P4895" s="227"/>
      <c r="Q4895" s="227"/>
      <c r="R4895" s="227"/>
      <c r="S4895" s="227"/>
      <c r="T4895" s="228"/>
      <c r="AT4895" s="229" t="s">
        <v>247</v>
      </c>
      <c r="AU4895" s="229" t="s">
        <v>261</v>
      </c>
      <c r="AV4895" s="13" t="s">
        <v>81</v>
      </c>
      <c r="AW4895" s="13" t="s">
        <v>37</v>
      </c>
      <c r="AX4895" s="13" t="s">
        <v>22</v>
      </c>
      <c r="AY4895" s="229" t="s">
        <v>238</v>
      </c>
    </row>
    <row r="4896" spans="2:65" s="1" customFormat="1" ht="22.5" customHeight="1">
      <c r="B4896" s="35"/>
      <c r="C4896" s="194" t="s">
        <v>4479</v>
      </c>
      <c r="D4896" s="194" t="s">
        <v>240</v>
      </c>
      <c r="E4896" s="195" t="s">
        <v>4480</v>
      </c>
      <c r="F4896" s="196" t="s">
        <v>4481</v>
      </c>
      <c r="G4896" s="197" t="s">
        <v>651</v>
      </c>
      <c r="H4896" s="198">
        <v>1</v>
      </c>
      <c r="I4896" s="199"/>
      <c r="J4896" s="200">
        <f>ROUND(I4896*H4896,2)</f>
        <v>0</v>
      </c>
      <c r="K4896" s="196" t="s">
        <v>20</v>
      </c>
      <c r="L4896" s="55"/>
      <c r="M4896" s="201" t="s">
        <v>20</v>
      </c>
      <c r="N4896" s="202" t="s">
        <v>44</v>
      </c>
      <c r="O4896" s="36"/>
      <c r="P4896" s="203">
        <f>O4896*H4896</f>
        <v>0</v>
      </c>
      <c r="Q4896" s="203">
        <v>0</v>
      </c>
      <c r="R4896" s="203">
        <f>Q4896*H4896</f>
        <v>0</v>
      </c>
      <c r="S4896" s="203">
        <v>0</v>
      </c>
      <c r="T4896" s="204">
        <f>S4896*H4896</f>
        <v>0</v>
      </c>
      <c r="AR4896" s="18" t="s">
        <v>372</v>
      </c>
      <c r="AT4896" s="18" t="s">
        <v>240</v>
      </c>
      <c r="AU4896" s="18" t="s">
        <v>261</v>
      </c>
      <c r="AY4896" s="18" t="s">
        <v>238</v>
      </c>
      <c r="BE4896" s="205">
        <f>IF(N4896="základní",J4896,0)</f>
        <v>0</v>
      </c>
      <c r="BF4896" s="205">
        <f>IF(N4896="snížená",J4896,0)</f>
        <v>0</v>
      </c>
      <c r="BG4896" s="205">
        <f>IF(N4896="zákl. přenesená",J4896,0)</f>
        <v>0</v>
      </c>
      <c r="BH4896" s="205">
        <f>IF(N4896="sníž. přenesená",J4896,0)</f>
        <v>0</v>
      </c>
      <c r="BI4896" s="205">
        <f>IF(N4896="nulová",J4896,0)</f>
        <v>0</v>
      </c>
      <c r="BJ4896" s="18" t="s">
        <v>22</v>
      </c>
      <c r="BK4896" s="205">
        <f>ROUND(I4896*H4896,2)</f>
        <v>0</v>
      </c>
      <c r="BL4896" s="18" t="s">
        <v>372</v>
      </c>
      <c r="BM4896" s="18" t="s">
        <v>4482</v>
      </c>
    </row>
    <row r="4897" spans="2:65" s="12" customFormat="1" ht="27">
      <c r="B4897" s="206"/>
      <c r="C4897" s="207"/>
      <c r="D4897" s="208" t="s">
        <v>247</v>
      </c>
      <c r="E4897" s="209" t="s">
        <v>20</v>
      </c>
      <c r="F4897" s="210" t="s">
        <v>4462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2" customFormat="1" ht="13.5">
      <c r="B4898" s="206"/>
      <c r="C4898" s="207"/>
      <c r="D4898" s="208" t="s">
        <v>247</v>
      </c>
      <c r="E4898" s="209" t="s">
        <v>20</v>
      </c>
      <c r="F4898" s="210" t="s">
        <v>249</v>
      </c>
      <c r="G4898" s="207"/>
      <c r="H4898" s="211" t="s">
        <v>20</v>
      </c>
      <c r="I4898" s="212"/>
      <c r="J4898" s="207"/>
      <c r="K4898" s="207"/>
      <c r="L4898" s="213"/>
      <c r="M4898" s="214"/>
      <c r="N4898" s="215"/>
      <c r="O4898" s="215"/>
      <c r="P4898" s="215"/>
      <c r="Q4898" s="215"/>
      <c r="R4898" s="215"/>
      <c r="S4898" s="215"/>
      <c r="T4898" s="216"/>
      <c r="AT4898" s="217" t="s">
        <v>247</v>
      </c>
      <c r="AU4898" s="217" t="s">
        <v>261</v>
      </c>
      <c r="AV4898" s="12" t="s">
        <v>22</v>
      </c>
      <c r="AW4898" s="12" t="s">
        <v>37</v>
      </c>
      <c r="AX4898" s="12" t="s">
        <v>73</v>
      </c>
      <c r="AY4898" s="217" t="s">
        <v>238</v>
      </c>
    </row>
    <row r="4899" spans="2:65" s="12" customFormat="1" ht="13.5">
      <c r="B4899" s="206"/>
      <c r="C4899" s="207"/>
      <c r="D4899" s="208" t="s">
        <v>247</v>
      </c>
      <c r="E4899" s="209" t="s">
        <v>20</v>
      </c>
      <c r="F4899" s="210" t="s">
        <v>3553</v>
      </c>
      <c r="G4899" s="207"/>
      <c r="H4899" s="211" t="s">
        <v>20</v>
      </c>
      <c r="I4899" s="212"/>
      <c r="J4899" s="207"/>
      <c r="K4899" s="207"/>
      <c r="L4899" s="213"/>
      <c r="M4899" s="214"/>
      <c r="N4899" s="215"/>
      <c r="O4899" s="215"/>
      <c r="P4899" s="215"/>
      <c r="Q4899" s="215"/>
      <c r="R4899" s="215"/>
      <c r="S4899" s="215"/>
      <c r="T4899" s="216"/>
      <c r="AT4899" s="217" t="s">
        <v>247</v>
      </c>
      <c r="AU4899" s="217" t="s">
        <v>261</v>
      </c>
      <c r="AV4899" s="12" t="s">
        <v>22</v>
      </c>
      <c r="AW4899" s="12" t="s">
        <v>37</v>
      </c>
      <c r="AX4899" s="12" t="s">
        <v>73</v>
      </c>
      <c r="AY4899" s="217" t="s">
        <v>238</v>
      </c>
    </row>
    <row r="4900" spans="2:65" s="13" customFormat="1" ht="13.5">
      <c r="B4900" s="218"/>
      <c r="C4900" s="219"/>
      <c r="D4900" s="220" t="s">
        <v>247</v>
      </c>
      <c r="E4900" s="221" t="s">
        <v>20</v>
      </c>
      <c r="F4900" s="222" t="s">
        <v>22</v>
      </c>
      <c r="G4900" s="219"/>
      <c r="H4900" s="223">
        <v>1</v>
      </c>
      <c r="I4900" s="224"/>
      <c r="J4900" s="219"/>
      <c r="K4900" s="219"/>
      <c r="L4900" s="225"/>
      <c r="M4900" s="226"/>
      <c r="N4900" s="227"/>
      <c r="O4900" s="227"/>
      <c r="P4900" s="227"/>
      <c r="Q4900" s="227"/>
      <c r="R4900" s="227"/>
      <c r="S4900" s="227"/>
      <c r="T4900" s="228"/>
      <c r="AT4900" s="229" t="s">
        <v>247</v>
      </c>
      <c r="AU4900" s="229" t="s">
        <v>261</v>
      </c>
      <c r="AV4900" s="13" t="s">
        <v>81</v>
      </c>
      <c r="AW4900" s="13" t="s">
        <v>37</v>
      </c>
      <c r="AX4900" s="13" t="s">
        <v>22</v>
      </c>
      <c r="AY4900" s="229" t="s">
        <v>238</v>
      </c>
    </row>
    <row r="4901" spans="2:65" s="1" customFormat="1" ht="22.5" customHeight="1">
      <c r="B4901" s="35"/>
      <c r="C4901" s="194" t="s">
        <v>4483</v>
      </c>
      <c r="D4901" s="194" t="s">
        <v>240</v>
      </c>
      <c r="E4901" s="195" t="s">
        <v>4484</v>
      </c>
      <c r="F4901" s="196" t="s">
        <v>4485</v>
      </c>
      <c r="G4901" s="197" t="s">
        <v>651</v>
      </c>
      <c r="H4901" s="198">
        <v>3</v>
      </c>
      <c r="I4901" s="199"/>
      <c r="J4901" s="200">
        <f>ROUND(I4901*H4901,2)</f>
        <v>0</v>
      </c>
      <c r="K4901" s="196" t="s">
        <v>20</v>
      </c>
      <c r="L4901" s="55"/>
      <c r="M4901" s="201" t="s">
        <v>20</v>
      </c>
      <c r="N4901" s="202" t="s">
        <v>44</v>
      </c>
      <c r="O4901" s="36"/>
      <c r="P4901" s="203">
        <f>O4901*H4901</f>
        <v>0</v>
      </c>
      <c r="Q4901" s="203">
        <v>0</v>
      </c>
      <c r="R4901" s="203">
        <f>Q4901*H4901</f>
        <v>0</v>
      </c>
      <c r="S4901" s="203">
        <v>0</v>
      </c>
      <c r="T4901" s="204">
        <f>S4901*H4901</f>
        <v>0</v>
      </c>
      <c r="AR4901" s="18" t="s">
        <v>372</v>
      </c>
      <c r="AT4901" s="18" t="s">
        <v>240</v>
      </c>
      <c r="AU4901" s="18" t="s">
        <v>261</v>
      </c>
      <c r="AY4901" s="18" t="s">
        <v>238</v>
      </c>
      <c r="BE4901" s="205">
        <f>IF(N4901="základní",J4901,0)</f>
        <v>0</v>
      </c>
      <c r="BF4901" s="205">
        <f>IF(N4901="snížená",J4901,0)</f>
        <v>0</v>
      </c>
      <c r="BG4901" s="205">
        <f>IF(N4901="zákl. přenesená",J4901,0)</f>
        <v>0</v>
      </c>
      <c r="BH4901" s="205">
        <f>IF(N4901="sníž. přenesená",J4901,0)</f>
        <v>0</v>
      </c>
      <c r="BI4901" s="205">
        <f>IF(N4901="nulová",J4901,0)</f>
        <v>0</v>
      </c>
      <c r="BJ4901" s="18" t="s">
        <v>22</v>
      </c>
      <c r="BK4901" s="205">
        <f>ROUND(I4901*H4901,2)</f>
        <v>0</v>
      </c>
      <c r="BL4901" s="18" t="s">
        <v>372</v>
      </c>
      <c r="BM4901" s="18" t="s">
        <v>4486</v>
      </c>
    </row>
    <row r="4902" spans="2:65" s="12" customFormat="1" ht="27">
      <c r="B4902" s="206"/>
      <c r="C4902" s="207"/>
      <c r="D4902" s="208" t="s">
        <v>247</v>
      </c>
      <c r="E4902" s="209" t="s">
        <v>20</v>
      </c>
      <c r="F4902" s="210" t="s">
        <v>4462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261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2" customFormat="1" ht="13.5">
      <c r="B4903" s="206"/>
      <c r="C4903" s="207"/>
      <c r="D4903" s="208" t="s">
        <v>247</v>
      </c>
      <c r="E4903" s="209" t="s">
        <v>20</v>
      </c>
      <c r="F4903" s="210" t="s">
        <v>249</v>
      </c>
      <c r="G4903" s="207"/>
      <c r="H4903" s="211" t="s">
        <v>20</v>
      </c>
      <c r="I4903" s="212"/>
      <c r="J4903" s="207"/>
      <c r="K4903" s="207"/>
      <c r="L4903" s="213"/>
      <c r="M4903" s="214"/>
      <c r="N4903" s="215"/>
      <c r="O4903" s="215"/>
      <c r="P4903" s="215"/>
      <c r="Q4903" s="215"/>
      <c r="R4903" s="215"/>
      <c r="S4903" s="215"/>
      <c r="T4903" s="216"/>
      <c r="AT4903" s="217" t="s">
        <v>247</v>
      </c>
      <c r="AU4903" s="217" t="s">
        <v>261</v>
      </c>
      <c r="AV4903" s="12" t="s">
        <v>22</v>
      </c>
      <c r="AW4903" s="12" t="s">
        <v>37</v>
      </c>
      <c r="AX4903" s="12" t="s">
        <v>73</v>
      </c>
      <c r="AY4903" s="217" t="s">
        <v>238</v>
      </c>
    </row>
    <row r="4904" spans="2:65" s="12" customFormat="1" ht="13.5">
      <c r="B4904" s="206"/>
      <c r="C4904" s="207"/>
      <c r="D4904" s="208" t="s">
        <v>247</v>
      </c>
      <c r="E4904" s="209" t="s">
        <v>20</v>
      </c>
      <c r="F4904" s="210" t="s">
        <v>3553</v>
      </c>
      <c r="G4904" s="207"/>
      <c r="H4904" s="211" t="s">
        <v>20</v>
      </c>
      <c r="I4904" s="212"/>
      <c r="J4904" s="207"/>
      <c r="K4904" s="207"/>
      <c r="L4904" s="213"/>
      <c r="M4904" s="214"/>
      <c r="N4904" s="215"/>
      <c r="O4904" s="215"/>
      <c r="P4904" s="215"/>
      <c r="Q4904" s="215"/>
      <c r="R4904" s="215"/>
      <c r="S4904" s="215"/>
      <c r="T4904" s="216"/>
      <c r="AT4904" s="217" t="s">
        <v>247</v>
      </c>
      <c r="AU4904" s="217" t="s">
        <v>261</v>
      </c>
      <c r="AV4904" s="12" t="s">
        <v>22</v>
      </c>
      <c r="AW4904" s="12" t="s">
        <v>37</v>
      </c>
      <c r="AX4904" s="12" t="s">
        <v>73</v>
      </c>
      <c r="AY4904" s="217" t="s">
        <v>238</v>
      </c>
    </row>
    <row r="4905" spans="2:65" s="13" customFormat="1" ht="13.5">
      <c r="B4905" s="218"/>
      <c r="C4905" s="219"/>
      <c r="D4905" s="208" t="s">
        <v>247</v>
      </c>
      <c r="E4905" s="230" t="s">
        <v>20</v>
      </c>
      <c r="F4905" s="231" t="s">
        <v>261</v>
      </c>
      <c r="G4905" s="219"/>
      <c r="H4905" s="232">
        <v>3</v>
      </c>
      <c r="I4905" s="224"/>
      <c r="J4905" s="219"/>
      <c r="K4905" s="219"/>
      <c r="L4905" s="225"/>
      <c r="M4905" s="226"/>
      <c r="N4905" s="227"/>
      <c r="O4905" s="227"/>
      <c r="P4905" s="227"/>
      <c r="Q4905" s="227"/>
      <c r="R4905" s="227"/>
      <c r="S4905" s="227"/>
      <c r="T4905" s="228"/>
      <c r="AT4905" s="229" t="s">
        <v>247</v>
      </c>
      <c r="AU4905" s="229" t="s">
        <v>261</v>
      </c>
      <c r="AV4905" s="13" t="s">
        <v>81</v>
      </c>
      <c r="AW4905" s="13" t="s">
        <v>37</v>
      </c>
      <c r="AX4905" s="13" t="s">
        <v>22</v>
      </c>
      <c r="AY4905" s="229" t="s">
        <v>238</v>
      </c>
    </row>
    <row r="4906" spans="2:65" s="11" customFormat="1" ht="29.85" customHeight="1">
      <c r="B4906" s="177"/>
      <c r="C4906" s="178"/>
      <c r="D4906" s="191" t="s">
        <v>72</v>
      </c>
      <c r="E4906" s="192" t="s">
        <v>4487</v>
      </c>
      <c r="F4906" s="192" t="s">
        <v>4488</v>
      </c>
      <c r="G4906" s="178"/>
      <c r="H4906" s="178"/>
      <c r="I4906" s="181"/>
      <c r="J4906" s="193">
        <f>BK4906</f>
        <v>0</v>
      </c>
      <c r="K4906" s="178"/>
      <c r="L4906" s="183"/>
      <c r="M4906" s="184"/>
      <c r="N4906" s="185"/>
      <c r="O4906" s="185"/>
      <c r="P4906" s="186">
        <f>SUM(P4907:P5189)</f>
        <v>0</v>
      </c>
      <c r="Q4906" s="185"/>
      <c r="R4906" s="186">
        <f>SUM(R4907:R5189)</f>
        <v>1.7802275600000004</v>
      </c>
      <c r="S4906" s="185"/>
      <c r="T4906" s="187">
        <f>SUM(T4907:T5189)</f>
        <v>0</v>
      </c>
      <c r="AR4906" s="188" t="s">
        <v>81</v>
      </c>
      <c r="AT4906" s="189" t="s">
        <v>72</v>
      </c>
      <c r="AU4906" s="189" t="s">
        <v>22</v>
      </c>
      <c r="AY4906" s="188" t="s">
        <v>238</v>
      </c>
      <c r="BK4906" s="190">
        <f>SUM(BK4907:BK5189)</f>
        <v>0</v>
      </c>
    </row>
    <row r="4907" spans="2:65" s="1" customFormat="1" ht="22.5" customHeight="1">
      <c r="B4907" s="35"/>
      <c r="C4907" s="233" t="s">
        <v>4489</v>
      </c>
      <c r="D4907" s="233" t="s">
        <v>478</v>
      </c>
      <c r="E4907" s="234" t="s">
        <v>4490</v>
      </c>
      <c r="F4907" s="235" t="s">
        <v>4491</v>
      </c>
      <c r="G4907" s="236" t="s">
        <v>517</v>
      </c>
      <c r="H4907" s="237">
        <v>675.5</v>
      </c>
      <c r="I4907" s="238"/>
      <c r="J4907" s="239">
        <f>ROUND(I4907*H4907,2)</f>
        <v>0</v>
      </c>
      <c r="K4907" s="235" t="s">
        <v>20</v>
      </c>
      <c r="L4907" s="240"/>
      <c r="M4907" s="241" t="s">
        <v>20</v>
      </c>
      <c r="N4907" s="242" t="s">
        <v>44</v>
      </c>
      <c r="O4907" s="36"/>
      <c r="P4907" s="203">
        <f>O4907*H4907</f>
        <v>0</v>
      </c>
      <c r="Q4907" s="203">
        <v>4.6000000000000001E-4</v>
      </c>
      <c r="R4907" s="203">
        <f>Q4907*H4907</f>
        <v>0.31073000000000001</v>
      </c>
      <c r="S4907" s="203">
        <v>0</v>
      </c>
      <c r="T4907" s="204">
        <f>S4907*H4907</f>
        <v>0</v>
      </c>
      <c r="AR4907" s="18" t="s">
        <v>500</v>
      </c>
      <c r="AT4907" s="18" t="s">
        <v>478</v>
      </c>
      <c r="AU4907" s="18" t="s">
        <v>81</v>
      </c>
      <c r="AY4907" s="18" t="s">
        <v>238</v>
      </c>
      <c r="BE4907" s="205">
        <f>IF(N4907="základní",J4907,0)</f>
        <v>0</v>
      </c>
      <c r="BF4907" s="205">
        <f>IF(N4907="snížená",J4907,0)</f>
        <v>0</v>
      </c>
      <c r="BG4907" s="205">
        <f>IF(N4907="zákl. přenesená",J4907,0)</f>
        <v>0</v>
      </c>
      <c r="BH4907" s="205">
        <f>IF(N4907="sníž. přenesená",J4907,0)</f>
        <v>0</v>
      </c>
      <c r="BI4907" s="205">
        <f>IF(N4907="nulová",J4907,0)</f>
        <v>0</v>
      </c>
      <c r="BJ4907" s="18" t="s">
        <v>22</v>
      </c>
      <c r="BK4907" s="205">
        <f>ROUND(I4907*H4907,2)</f>
        <v>0</v>
      </c>
      <c r="BL4907" s="18" t="s">
        <v>372</v>
      </c>
      <c r="BM4907" s="18" t="s">
        <v>4492</v>
      </c>
    </row>
    <row r="4908" spans="2:65" s="12" customFormat="1" ht="13.5">
      <c r="B4908" s="206"/>
      <c r="C4908" s="207"/>
      <c r="D4908" s="208" t="s">
        <v>247</v>
      </c>
      <c r="E4908" s="209" t="s">
        <v>20</v>
      </c>
      <c r="F4908" s="210" t="s">
        <v>4493</v>
      </c>
      <c r="G4908" s="207"/>
      <c r="H4908" s="211" t="s">
        <v>20</v>
      </c>
      <c r="I4908" s="212"/>
      <c r="J4908" s="207"/>
      <c r="K4908" s="207"/>
      <c r="L4908" s="213"/>
      <c r="M4908" s="214"/>
      <c r="N4908" s="215"/>
      <c r="O4908" s="215"/>
      <c r="P4908" s="215"/>
      <c r="Q4908" s="215"/>
      <c r="R4908" s="215"/>
      <c r="S4908" s="215"/>
      <c r="T4908" s="216"/>
      <c r="AT4908" s="217" t="s">
        <v>247</v>
      </c>
      <c r="AU4908" s="217" t="s">
        <v>81</v>
      </c>
      <c r="AV4908" s="12" t="s">
        <v>22</v>
      </c>
      <c r="AW4908" s="12" t="s">
        <v>37</v>
      </c>
      <c r="AX4908" s="12" t="s">
        <v>73</v>
      </c>
      <c r="AY4908" s="217" t="s">
        <v>238</v>
      </c>
    </row>
    <row r="4909" spans="2:65" s="12" customFormat="1" ht="13.5">
      <c r="B4909" s="206"/>
      <c r="C4909" s="207"/>
      <c r="D4909" s="208" t="s">
        <v>247</v>
      </c>
      <c r="E4909" s="209" t="s">
        <v>20</v>
      </c>
      <c r="F4909" s="210" t="s">
        <v>4494</v>
      </c>
      <c r="G4909" s="207"/>
      <c r="H4909" s="211" t="s">
        <v>20</v>
      </c>
      <c r="I4909" s="212"/>
      <c r="J4909" s="207"/>
      <c r="K4909" s="207"/>
      <c r="L4909" s="213"/>
      <c r="M4909" s="214"/>
      <c r="N4909" s="215"/>
      <c r="O4909" s="215"/>
      <c r="P4909" s="215"/>
      <c r="Q4909" s="215"/>
      <c r="R4909" s="215"/>
      <c r="S4909" s="215"/>
      <c r="T4909" s="216"/>
      <c r="AT4909" s="217" t="s">
        <v>247</v>
      </c>
      <c r="AU4909" s="217" t="s">
        <v>81</v>
      </c>
      <c r="AV4909" s="12" t="s">
        <v>22</v>
      </c>
      <c r="AW4909" s="12" t="s">
        <v>37</v>
      </c>
      <c r="AX4909" s="12" t="s">
        <v>73</v>
      </c>
      <c r="AY4909" s="217" t="s">
        <v>238</v>
      </c>
    </row>
    <row r="4910" spans="2:65" s="12" customFormat="1" ht="13.5">
      <c r="B4910" s="206"/>
      <c r="C4910" s="207"/>
      <c r="D4910" s="208" t="s">
        <v>247</v>
      </c>
      <c r="E4910" s="209" t="s">
        <v>20</v>
      </c>
      <c r="F4910" s="210" t="s">
        <v>249</v>
      </c>
      <c r="G4910" s="207"/>
      <c r="H4910" s="211" t="s">
        <v>20</v>
      </c>
      <c r="I4910" s="212"/>
      <c r="J4910" s="207"/>
      <c r="K4910" s="207"/>
      <c r="L4910" s="213"/>
      <c r="M4910" s="214"/>
      <c r="N4910" s="215"/>
      <c r="O4910" s="215"/>
      <c r="P4910" s="215"/>
      <c r="Q4910" s="215"/>
      <c r="R4910" s="215"/>
      <c r="S4910" s="215"/>
      <c r="T4910" s="216"/>
      <c r="AT4910" s="217" t="s">
        <v>247</v>
      </c>
      <c r="AU4910" s="217" t="s">
        <v>81</v>
      </c>
      <c r="AV4910" s="12" t="s">
        <v>22</v>
      </c>
      <c r="AW4910" s="12" t="s">
        <v>37</v>
      </c>
      <c r="AX4910" s="12" t="s">
        <v>73</v>
      </c>
      <c r="AY4910" s="217" t="s">
        <v>238</v>
      </c>
    </row>
    <row r="4911" spans="2:65" s="12" customFormat="1" ht="13.5">
      <c r="B4911" s="206"/>
      <c r="C4911" s="207"/>
      <c r="D4911" s="208" t="s">
        <v>247</v>
      </c>
      <c r="E4911" s="209" t="s">
        <v>20</v>
      </c>
      <c r="F4911" s="210" t="s">
        <v>2078</v>
      </c>
      <c r="G4911" s="207"/>
      <c r="H4911" s="211" t="s">
        <v>20</v>
      </c>
      <c r="I4911" s="212"/>
      <c r="J4911" s="207"/>
      <c r="K4911" s="207"/>
      <c r="L4911" s="213"/>
      <c r="M4911" s="214"/>
      <c r="N4911" s="215"/>
      <c r="O4911" s="215"/>
      <c r="P4911" s="215"/>
      <c r="Q4911" s="215"/>
      <c r="R4911" s="215"/>
      <c r="S4911" s="215"/>
      <c r="T4911" s="216"/>
      <c r="AT4911" s="217" t="s">
        <v>247</v>
      </c>
      <c r="AU4911" s="217" t="s">
        <v>81</v>
      </c>
      <c r="AV4911" s="12" t="s">
        <v>22</v>
      </c>
      <c r="AW4911" s="12" t="s">
        <v>37</v>
      </c>
      <c r="AX4911" s="12" t="s">
        <v>73</v>
      </c>
      <c r="AY4911" s="217" t="s">
        <v>238</v>
      </c>
    </row>
    <row r="4912" spans="2:65" s="12" customFormat="1" ht="13.5">
      <c r="B4912" s="206"/>
      <c r="C4912" s="207"/>
      <c r="D4912" s="208" t="s">
        <v>247</v>
      </c>
      <c r="E4912" s="209" t="s">
        <v>20</v>
      </c>
      <c r="F4912" s="210" t="s">
        <v>692</v>
      </c>
      <c r="G4912" s="207"/>
      <c r="H4912" s="211" t="s">
        <v>20</v>
      </c>
      <c r="I4912" s="212"/>
      <c r="J4912" s="207"/>
      <c r="K4912" s="207"/>
      <c r="L4912" s="213"/>
      <c r="M4912" s="214"/>
      <c r="N4912" s="215"/>
      <c r="O4912" s="215"/>
      <c r="P4912" s="215"/>
      <c r="Q4912" s="215"/>
      <c r="R4912" s="215"/>
      <c r="S4912" s="215"/>
      <c r="T4912" s="216"/>
      <c r="AT4912" s="217" t="s">
        <v>247</v>
      </c>
      <c r="AU4912" s="217" t="s">
        <v>81</v>
      </c>
      <c r="AV4912" s="12" t="s">
        <v>22</v>
      </c>
      <c r="AW4912" s="12" t="s">
        <v>37</v>
      </c>
      <c r="AX4912" s="12" t="s">
        <v>73</v>
      </c>
      <c r="AY4912" s="217" t="s">
        <v>238</v>
      </c>
    </row>
    <row r="4913" spans="2:51" s="13" customFormat="1" ht="13.5">
      <c r="B4913" s="218"/>
      <c r="C4913" s="219"/>
      <c r="D4913" s="208" t="s">
        <v>247</v>
      </c>
      <c r="E4913" s="230" t="s">
        <v>20</v>
      </c>
      <c r="F4913" s="231" t="s">
        <v>4495</v>
      </c>
      <c r="G4913" s="219"/>
      <c r="H4913" s="232">
        <v>17.3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81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51" s="13" customFormat="1" ht="13.5">
      <c r="B4914" s="218"/>
      <c r="C4914" s="219"/>
      <c r="D4914" s="208" t="s">
        <v>247</v>
      </c>
      <c r="E4914" s="230" t="s">
        <v>20</v>
      </c>
      <c r="F4914" s="231" t="s">
        <v>4496</v>
      </c>
      <c r="G4914" s="219"/>
      <c r="H4914" s="232">
        <v>17.8</v>
      </c>
      <c r="I4914" s="224"/>
      <c r="J4914" s="219"/>
      <c r="K4914" s="219"/>
      <c r="L4914" s="225"/>
      <c r="M4914" s="226"/>
      <c r="N4914" s="227"/>
      <c r="O4914" s="227"/>
      <c r="P4914" s="227"/>
      <c r="Q4914" s="227"/>
      <c r="R4914" s="227"/>
      <c r="S4914" s="227"/>
      <c r="T4914" s="228"/>
      <c r="AT4914" s="229" t="s">
        <v>247</v>
      </c>
      <c r="AU4914" s="229" t="s">
        <v>81</v>
      </c>
      <c r="AV4914" s="13" t="s">
        <v>81</v>
      </c>
      <c r="AW4914" s="13" t="s">
        <v>37</v>
      </c>
      <c r="AX4914" s="13" t="s">
        <v>73</v>
      </c>
      <c r="AY4914" s="229" t="s">
        <v>238</v>
      </c>
    </row>
    <row r="4915" spans="2:51" s="13" customFormat="1" ht="13.5">
      <c r="B4915" s="218"/>
      <c r="C4915" s="219"/>
      <c r="D4915" s="208" t="s">
        <v>247</v>
      </c>
      <c r="E4915" s="230" t="s">
        <v>20</v>
      </c>
      <c r="F4915" s="231" t="s">
        <v>4497</v>
      </c>
      <c r="G4915" s="219"/>
      <c r="H4915" s="232">
        <v>20.55</v>
      </c>
      <c r="I4915" s="224"/>
      <c r="J4915" s="219"/>
      <c r="K4915" s="219"/>
      <c r="L4915" s="225"/>
      <c r="M4915" s="226"/>
      <c r="N4915" s="227"/>
      <c r="O4915" s="227"/>
      <c r="P4915" s="227"/>
      <c r="Q4915" s="227"/>
      <c r="R4915" s="227"/>
      <c r="S4915" s="227"/>
      <c r="T4915" s="228"/>
      <c r="AT4915" s="229" t="s">
        <v>247</v>
      </c>
      <c r="AU4915" s="229" t="s">
        <v>81</v>
      </c>
      <c r="AV4915" s="13" t="s">
        <v>81</v>
      </c>
      <c r="AW4915" s="13" t="s">
        <v>37</v>
      </c>
      <c r="AX4915" s="13" t="s">
        <v>73</v>
      </c>
      <c r="AY4915" s="229" t="s">
        <v>238</v>
      </c>
    </row>
    <row r="4916" spans="2:51" s="13" customFormat="1" ht="13.5">
      <c r="B4916" s="218"/>
      <c r="C4916" s="219"/>
      <c r="D4916" s="208" t="s">
        <v>247</v>
      </c>
      <c r="E4916" s="230" t="s">
        <v>20</v>
      </c>
      <c r="F4916" s="231" t="s">
        <v>4498</v>
      </c>
      <c r="G4916" s="219"/>
      <c r="H4916" s="232">
        <v>16.850000000000001</v>
      </c>
      <c r="I4916" s="224"/>
      <c r="J4916" s="219"/>
      <c r="K4916" s="219"/>
      <c r="L4916" s="225"/>
      <c r="M4916" s="226"/>
      <c r="N4916" s="227"/>
      <c r="O4916" s="227"/>
      <c r="P4916" s="227"/>
      <c r="Q4916" s="227"/>
      <c r="R4916" s="227"/>
      <c r="S4916" s="227"/>
      <c r="T4916" s="228"/>
      <c r="AT4916" s="229" t="s">
        <v>247</v>
      </c>
      <c r="AU4916" s="229" t="s">
        <v>81</v>
      </c>
      <c r="AV4916" s="13" t="s">
        <v>81</v>
      </c>
      <c r="AW4916" s="13" t="s">
        <v>37</v>
      </c>
      <c r="AX4916" s="13" t="s">
        <v>73</v>
      </c>
      <c r="AY4916" s="229" t="s">
        <v>238</v>
      </c>
    </row>
    <row r="4917" spans="2:51" s="13" customFormat="1" ht="13.5">
      <c r="B4917" s="218"/>
      <c r="C4917" s="219"/>
      <c r="D4917" s="208" t="s">
        <v>247</v>
      </c>
      <c r="E4917" s="230" t="s">
        <v>20</v>
      </c>
      <c r="F4917" s="231" t="s">
        <v>4499</v>
      </c>
      <c r="G4917" s="219"/>
      <c r="H4917" s="232">
        <v>16.649999999999999</v>
      </c>
      <c r="I4917" s="224"/>
      <c r="J4917" s="219"/>
      <c r="K4917" s="219"/>
      <c r="L4917" s="225"/>
      <c r="M4917" s="226"/>
      <c r="N4917" s="227"/>
      <c r="O4917" s="227"/>
      <c r="P4917" s="227"/>
      <c r="Q4917" s="227"/>
      <c r="R4917" s="227"/>
      <c r="S4917" s="227"/>
      <c r="T4917" s="228"/>
      <c r="AT4917" s="229" t="s">
        <v>247</v>
      </c>
      <c r="AU4917" s="229" t="s">
        <v>81</v>
      </c>
      <c r="AV4917" s="13" t="s">
        <v>81</v>
      </c>
      <c r="AW4917" s="13" t="s">
        <v>37</v>
      </c>
      <c r="AX4917" s="13" t="s">
        <v>73</v>
      </c>
      <c r="AY4917" s="229" t="s">
        <v>238</v>
      </c>
    </row>
    <row r="4918" spans="2:51" s="13" customFormat="1" ht="13.5">
      <c r="B4918" s="218"/>
      <c r="C4918" s="219"/>
      <c r="D4918" s="208" t="s">
        <v>247</v>
      </c>
      <c r="E4918" s="230" t="s">
        <v>20</v>
      </c>
      <c r="F4918" s="231" t="s">
        <v>4500</v>
      </c>
      <c r="G4918" s="219"/>
      <c r="H4918" s="232">
        <v>13.2</v>
      </c>
      <c r="I4918" s="224"/>
      <c r="J4918" s="219"/>
      <c r="K4918" s="219"/>
      <c r="L4918" s="225"/>
      <c r="M4918" s="226"/>
      <c r="N4918" s="227"/>
      <c r="O4918" s="227"/>
      <c r="P4918" s="227"/>
      <c r="Q4918" s="227"/>
      <c r="R4918" s="227"/>
      <c r="S4918" s="227"/>
      <c r="T4918" s="228"/>
      <c r="AT4918" s="229" t="s">
        <v>247</v>
      </c>
      <c r="AU4918" s="229" t="s">
        <v>81</v>
      </c>
      <c r="AV4918" s="13" t="s">
        <v>81</v>
      </c>
      <c r="AW4918" s="13" t="s">
        <v>37</v>
      </c>
      <c r="AX4918" s="13" t="s">
        <v>73</v>
      </c>
      <c r="AY4918" s="229" t="s">
        <v>238</v>
      </c>
    </row>
    <row r="4919" spans="2:51" s="13" customFormat="1" ht="13.5">
      <c r="B4919" s="218"/>
      <c r="C4919" s="219"/>
      <c r="D4919" s="208" t="s">
        <v>247</v>
      </c>
      <c r="E4919" s="230" t="s">
        <v>20</v>
      </c>
      <c r="F4919" s="231" t="s">
        <v>4501</v>
      </c>
      <c r="G4919" s="219"/>
      <c r="H4919" s="232">
        <v>18.55</v>
      </c>
      <c r="I4919" s="224"/>
      <c r="J4919" s="219"/>
      <c r="K4919" s="219"/>
      <c r="L4919" s="225"/>
      <c r="M4919" s="226"/>
      <c r="N4919" s="227"/>
      <c r="O4919" s="227"/>
      <c r="P4919" s="227"/>
      <c r="Q4919" s="227"/>
      <c r="R4919" s="227"/>
      <c r="S4919" s="227"/>
      <c r="T4919" s="228"/>
      <c r="AT4919" s="229" t="s">
        <v>247</v>
      </c>
      <c r="AU4919" s="229" t="s">
        <v>81</v>
      </c>
      <c r="AV4919" s="13" t="s">
        <v>81</v>
      </c>
      <c r="AW4919" s="13" t="s">
        <v>37</v>
      </c>
      <c r="AX4919" s="13" t="s">
        <v>73</v>
      </c>
      <c r="AY4919" s="229" t="s">
        <v>238</v>
      </c>
    </row>
    <row r="4920" spans="2:51" s="13" customFormat="1" ht="13.5">
      <c r="B4920" s="218"/>
      <c r="C4920" s="219"/>
      <c r="D4920" s="208" t="s">
        <v>247</v>
      </c>
      <c r="E4920" s="230" t="s">
        <v>20</v>
      </c>
      <c r="F4920" s="231" t="s">
        <v>4502</v>
      </c>
      <c r="G4920" s="219"/>
      <c r="H4920" s="232">
        <v>25.8</v>
      </c>
      <c r="I4920" s="224"/>
      <c r="J4920" s="219"/>
      <c r="K4920" s="219"/>
      <c r="L4920" s="225"/>
      <c r="M4920" s="226"/>
      <c r="N4920" s="227"/>
      <c r="O4920" s="227"/>
      <c r="P4920" s="227"/>
      <c r="Q4920" s="227"/>
      <c r="R4920" s="227"/>
      <c r="S4920" s="227"/>
      <c r="T4920" s="228"/>
      <c r="AT4920" s="229" t="s">
        <v>247</v>
      </c>
      <c r="AU4920" s="229" t="s">
        <v>81</v>
      </c>
      <c r="AV4920" s="13" t="s">
        <v>81</v>
      </c>
      <c r="AW4920" s="13" t="s">
        <v>37</v>
      </c>
      <c r="AX4920" s="13" t="s">
        <v>73</v>
      </c>
      <c r="AY4920" s="229" t="s">
        <v>238</v>
      </c>
    </row>
    <row r="4921" spans="2:51" s="13" customFormat="1" ht="13.5">
      <c r="B4921" s="218"/>
      <c r="C4921" s="219"/>
      <c r="D4921" s="208" t="s">
        <v>247</v>
      </c>
      <c r="E4921" s="230" t="s">
        <v>20</v>
      </c>
      <c r="F4921" s="231" t="s">
        <v>4503</v>
      </c>
      <c r="G4921" s="219"/>
      <c r="H4921" s="232">
        <v>53.2</v>
      </c>
      <c r="I4921" s="224"/>
      <c r="J4921" s="219"/>
      <c r="K4921" s="219"/>
      <c r="L4921" s="225"/>
      <c r="M4921" s="226"/>
      <c r="N4921" s="227"/>
      <c r="O4921" s="227"/>
      <c r="P4921" s="227"/>
      <c r="Q4921" s="227"/>
      <c r="R4921" s="227"/>
      <c r="S4921" s="227"/>
      <c r="T4921" s="228"/>
      <c r="AT4921" s="229" t="s">
        <v>247</v>
      </c>
      <c r="AU4921" s="229" t="s">
        <v>81</v>
      </c>
      <c r="AV4921" s="13" t="s">
        <v>81</v>
      </c>
      <c r="AW4921" s="13" t="s">
        <v>37</v>
      </c>
      <c r="AX4921" s="13" t="s">
        <v>73</v>
      </c>
      <c r="AY4921" s="229" t="s">
        <v>238</v>
      </c>
    </row>
    <row r="4922" spans="2:51" s="13" customFormat="1" ht="13.5">
      <c r="B4922" s="218"/>
      <c r="C4922" s="219"/>
      <c r="D4922" s="208" t="s">
        <v>247</v>
      </c>
      <c r="E4922" s="230" t="s">
        <v>20</v>
      </c>
      <c r="F4922" s="231" t="s">
        <v>4504</v>
      </c>
      <c r="G4922" s="219"/>
      <c r="H4922" s="232">
        <v>63.6</v>
      </c>
      <c r="I4922" s="224"/>
      <c r="J4922" s="219"/>
      <c r="K4922" s="219"/>
      <c r="L4922" s="225"/>
      <c r="M4922" s="226"/>
      <c r="N4922" s="227"/>
      <c r="O4922" s="227"/>
      <c r="P4922" s="227"/>
      <c r="Q4922" s="227"/>
      <c r="R4922" s="227"/>
      <c r="S4922" s="227"/>
      <c r="T4922" s="228"/>
      <c r="AT4922" s="229" t="s">
        <v>247</v>
      </c>
      <c r="AU4922" s="229" t="s">
        <v>81</v>
      </c>
      <c r="AV4922" s="13" t="s">
        <v>81</v>
      </c>
      <c r="AW4922" s="13" t="s">
        <v>37</v>
      </c>
      <c r="AX4922" s="13" t="s">
        <v>73</v>
      </c>
      <c r="AY4922" s="229" t="s">
        <v>238</v>
      </c>
    </row>
    <row r="4923" spans="2:51" s="13" customFormat="1" ht="13.5">
      <c r="B4923" s="218"/>
      <c r="C4923" s="219"/>
      <c r="D4923" s="208" t="s">
        <v>247</v>
      </c>
      <c r="E4923" s="230" t="s">
        <v>20</v>
      </c>
      <c r="F4923" s="231" t="s">
        <v>4505</v>
      </c>
      <c r="G4923" s="219"/>
      <c r="H4923" s="232">
        <v>9.5</v>
      </c>
      <c r="I4923" s="224"/>
      <c r="J4923" s="219"/>
      <c r="K4923" s="219"/>
      <c r="L4923" s="225"/>
      <c r="M4923" s="226"/>
      <c r="N4923" s="227"/>
      <c r="O4923" s="227"/>
      <c r="P4923" s="227"/>
      <c r="Q4923" s="227"/>
      <c r="R4923" s="227"/>
      <c r="S4923" s="227"/>
      <c r="T4923" s="228"/>
      <c r="AT4923" s="229" t="s">
        <v>247</v>
      </c>
      <c r="AU4923" s="229" t="s">
        <v>81</v>
      </c>
      <c r="AV4923" s="13" t="s">
        <v>81</v>
      </c>
      <c r="AW4923" s="13" t="s">
        <v>37</v>
      </c>
      <c r="AX4923" s="13" t="s">
        <v>73</v>
      </c>
      <c r="AY4923" s="229" t="s">
        <v>238</v>
      </c>
    </row>
    <row r="4924" spans="2:51" s="12" customFormat="1" ht="13.5">
      <c r="B4924" s="206"/>
      <c r="C4924" s="207"/>
      <c r="D4924" s="208" t="s">
        <v>247</v>
      </c>
      <c r="E4924" s="209" t="s">
        <v>20</v>
      </c>
      <c r="F4924" s="210" t="s">
        <v>249</v>
      </c>
      <c r="G4924" s="207"/>
      <c r="H4924" s="211" t="s">
        <v>20</v>
      </c>
      <c r="I4924" s="212"/>
      <c r="J4924" s="207"/>
      <c r="K4924" s="207"/>
      <c r="L4924" s="213"/>
      <c r="M4924" s="214"/>
      <c r="N4924" s="215"/>
      <c r="O4924" s="215"/>
      <c r="P4924" s="215"/>
      <c r="Q4924" s="215"/>
      <c r="R4924" s="215"/>
      <c r="S4924" s="215"/>
      <c r="T4924" s="216"/>
      <c r="AT4924" s="217" t="s">
        <v>247</v>
      </c>
      <c r="AU4924" s="217" t="s">
        <v>81</v>
      </c>
      <c r="AV4924" s="12" t="s">
        <v>22</v>
      </c>
      <c r="AW4924" s="12" t="s">
        <v>37</v>
      </c>
      <c r="AX4924" s="12" t="s">
        <v>73</v>
      </c>
      <c r="AY4924" s="217" t="s">
        <v>238</v>
      </c>
    </row>
    <row r="4925" spans="2:51" s="12" customFormat="1" ht="13.5">
      <c r="B4925" s="206"/>
      <c r="C4925" s="207"/>
      <c r="D4925" s="208" t="s">
        <v>247</v>
      </c>
      <c r="E4925" s="209" t="s">
        <v>20</v>
      </c>
      <c r="F4925" s="210" t="s">
        <v>2293</v>
      </c>
      <c r="G4925" s="207"/>
      <c r="H4925" s="211" t="s">
        <v>20</v>
      </c>
      <c r="I4925" s="212"/>
      <c r="J4925" s="207"/>
      <c r="K4925" s="207"/>
      <c r="L4925" s="213"/>
      <c r="M4925" s="214"/>
      <c r="N4925" s="215"/>
      <c r="O4925" s="215"/>
      <c r="P4925" s="215"/>
      <c r="Q4925" s="215"/>
      <c r="R4925" s="215"/>
      <c r="S4925" s="215"/>
      <c r="T4925" s="216"/>
      <c r="AT4925" s="217" t="s">
        <v>247</v>
      </c>
      <c r="AU4925" s="217" t="s">
        <v>81</v>
      </c>
      <c r="AV4925" s="12" t="s">
        <v>22</v>
      </c>
      <c r="AW4925" s="12" t="s">
        <v>37</v>
      </c>
      <c r="AX4925" s="12" t="s">
        <v>73</v>
      </c>
      <c r="AY4925" s="217" t="s">
        <v>238</v>
      </c>
    </row>
    <row r="4926" spans="2:51" s="12" customFormat="1" ht="13.5">
      <c r="B4926" s="206"/>
      <c r="C4926" s="207"/>
      <c r="D4926" s="208" t="s">
        <v>247</v>
      </c>
      <c r="E4926" s="209" t="s">
        <v>20</v>
      </c>
      <c r="F4926" s="210" t="s">
        <v>692</v>
      </c>
      <c r="G4926" s="207"/>
      <c r="H4926" s="211" t="s">
        <v>20</v>
      </c>
      <c r="I4926" s="212"/>
      <c r="J4926" s="207"/>
      <c r="K4926" s="207"/>
      <c r="L4926" s="213"/>
      <c r="M4926" s="214"/>
      <c r="N4926" s="215"/>
      <c r="O4926" s="215"/>
      <c r="P4926" s="215"/>
      <c r="Q4926" s="215"/>
      <c r="R4926" s="215"/>
      <c r="S4926" s="215"/>
      <c r="T4926" s="216"/>
      <c r="AT4926" s="217" t="s">
        <v>247</v>
      </c>
      <c r="AU4926" s="217" t="s">
        <v>81</v>
      </c>
      <c r="AV4926" s="12" t="s">
        <v>22</v>
      </c>
      <c r="AW4926" s="12" t="s">
        <v>37</v>
      </c>
      <c r="AX4926" s="12" t="s">
        <v>73</v>
      </c>
      <c r="AY4926" s="217" t="s">
        <v>238</v>
      </c>
    </row>
    <row r="4927" spans="2:51" s="13" customFormat="1" ht="13.5">
      <c r="B4927" s="218"/>
      <c r="C4927" s="219"/>
      <c r="D4927" s="208" t="s">
        <v>247</v>
      </c>
      <c r="E4927" s="230" t="s">
        <v>20</v>
      </c>
      <c r="F4927" s="231" t="s">
        <v>4506</v>
      </c>
      <c r="G4927" s="219"/>
      <c r="H4927" s="232">
        <v>101.25</v>
      </c>
      <c r="I4927" s="224"/>
      <c r="J4927" s="219"/>
      <c r="K4927" s="219"/>
      <c r="L4927" s="225"/>
      <c r="M4927" s="226"/>
      <c r="N4927" s="227"/>
      <c r="O4927" s="227"/>
      <c r="P4927" s="227"/>
      <c r="Q4927" s="227"/>
      <c r="R4927" s="227"/>
      <c r="S4927" s="227"/>
      <c r="T4927" s="228"/>
      <c r="AT4927" s="229" t="s">
        <v>247</v>
      </c>
      <c r="AU4927" s="229" t="s">
        <v>81</v>
      </c>
      <c r="AV4927" s="13" t="s">
        <v>81</v>
      </c>
      <c r="AW4927" s="13" t="s">
        <v>37</v>
      </c>
      <c r="AX4927" s="13" t="s">
        <v>73</v>
      </c>
      <c r="AY4927" s="229" t="s">
        <v>238</v>
      </c>
    </row>
    <row r="4928" spans="2:51" s="13" customFormat="1" ht="13.5">
      <c r="B4928" s="218"/>
      <c r="C4928" s="219"/>
      <c r="D4928" s="208" t="s">
        <v>247</v>
      </c>
      <c r="E4928" s="230" t="s">
        <v>20</v>
      </c>
      <c r="F4928" s="231" t="s">
        <v>4507</v>
      </c>
      <c r="G4928" s="219"/>
      <c r="H4928" s="232">
        <v>11.3</v>
      </c>
      <c r="I4928" s="224"/>
      <c r="J4928" s="219"/>
      <c r="K4928" s="219"/>
      <c r="L4928" s="225"/>
      <c r="M4928" s="226"/>
      <c r="N4928" s="227"/>
      <c r="O4928" s="227"/>
      <c r="P4928" s="227"/>
      <c r="Q4928" s="227"/>
      <c r="R4928" s="227"/>
      <c r="S4928" s="227"/>
      <c r="T4928" s="228"/>
      <c r="AT4928" s="229" t="s">
        <v>247</v>
      </c>
      <c r="AU4928" s="229" t="s">
        <v>81</v>
      </c>
      <c r="AV4928" s="13" t="s">
        <v>81</v>
      </c>
      <c r="AW4928" s="13" t="s">
        <v>37</v>
      </c>
      <c r="AX4928" s="13" t="s">
        <v>73</v>
      </c>
      <c r="AY4928" s="229" t="s">
        <v>238</v>
      </c>
    </row>
    <row r="4929" spans="2:51" s="12" customFormat="1" ht="13.5">
      <c r="B4929" s="206"/>
      <c r="C4929" s="207"/>
      <c r="D4929" s="208" t="s">
        <v>247</v>
      </c>
      <c r="E4929" s="209" t="s">
        <v>20</v>
      </c>
      <c r="F4929" s="210" t="s">
        <v>249</v>
      </c>
      <c r="G4929" s="207"/>
      <c r="H4929" s="211" t="s">
        <v>20</v>
      </c>
      <c r="I4929" s="212"/>
      <c r="J4929" s="207"/>
      <c r="K4929" s="207"/>
      <c r="L4929" s="213"/>
      <c r="M4929" s="214"/>
      <c r="N4929" s="215"/>
      <c r="O4929" s="215"/>
      <c r="P4929" s="215"/>
      <c r="Q4929" s="215"/>
      <c r="R4929" s="215"/>
      <c r="S4929" s="215"/>
      <c r="T4929" s="216"/>
      <c r="AT4929" s="217" t="s">
        <v>247</v>
      </c>
      <c r="AU4929" s="217" t="s">
        <v>81</v>
      </c>
      <c r="AV4929" s="12" t="s">
        <v>22</v>
      </c>
      <c r="AW4929" s="12" t="s">
        <v>37</v>
      </c>
      <c r="AX4929" s="12" t="s">
        <v>73</v>
      </c>
      <c r="AY4929" s="217" t="s">
        <v>238</v>
      </c>
    </row>
    <row r="4930" spans="2:51" s="12" customFormat="1" ht="13.5">
      <c r="B4930" s="206"/>
      <c r="C4930" s="207"/>
      <c r="D4930" s="208" t="s">
        <v>247</v>
      </c>
      <c r="E4930" s="209" t="s">
        <v>20</v>
      </c>
      <c r="F4930" s="210" t="s">
        <v>2765</v>
      </c>
      <c r="G4930" s="207"/>
      <c r="H4930" s="211" t="s">
        <v>20</v>
      </c>
      <c r="I4930" s="212"/>
      <c r="J4930" s="207"/>
      <c r="K4930" s="207"/>
      <c r="L4930" s="213"/>
      <c r="M4930" s="214"/>
      <c r="N4930" s="215"/>
      <c r="O4930" s="215"/>
      <c r="P4930" s="215"/>
      <c r="Q4930" s="215"/>
      <c r="R4930" s="215"/>
      <c r="S4930" s="215"/>
      <c r="T4930" s="216"/>
      <c r="AT4930" s="217" t="s">
        <v>247</v>
      </c>
      <c r="AU4930" s="217" t="s">
        <v>81</v>
      </c>
      <c r="AV4930" s="12" t="s">
        <v>22</v>
      </c>
      <c r="AW4930" s="12" t="s">
        <v>37</v>
      </c>
      <c r="AX4930" s="12" t="s">
        <v>73</v>
      </c>
      <c r="AY4930" s="217" t="s">
        <v>238</v>
      </c>
    </row>
    <row r="4931" spans="2:51" s="12" customFormat="1" ht="13.5">
      <c r="B4931" s="206"/>
      <c r="C4931" s="207"/>
      <c r="D4931" s="208" t="s">
        <v>247</v>
      </c>
      <c r="E4931" s="209" t="s">
        <v>20</v>
      </c>
      <c r="F4931" s="210" t="s">
        <v>692</v>
      </c>
      <c r="G4931" s="207"/>
      <c r="H4931" s="211" t="s">
        <v>20</v>
      </c>
      <c r="I4931" s="212"/>
      <c r="J4931" s="207"/>
      <c r="K4931" s="207"/>
      <c r="L4931" s="213"/>
      <c r="M4931" s="214"/>
      <c r="N4931" s="215"/>
      <c r="O4931" s="215"/>
      <c r="P4931" s="215"/>
      <c r="Q4931" s="215"/>
      <c r="R4931" s="215"/>
      <c r="S4931" s="215"/>
      <c r="T4931" s="216"/>
      <c r="AT4931" s="217" t="s">
        <v>247</v>
      </c>
      <c r="AU4931" s="217" t="s">
        <v>81</v>
      </c>
      <c r="AV4931" s="12" t="s">
        <v>22</v>
      </c>
      <c r="AW4931" s="12" t="s">
        <v>37</v>
      </c>
      <c r="AX4931" s="12" t="s">
        <v>73</v>
      </c>
      <c r="AY4931" s="217" t="s">
        <v>238</v>
      </c>
    </row>
    <row r="4932" spans="2:51" s="13" customFormat="1" ht="13.5">
      <c r="B4932" s="218"/>
      <c r="C4932" s="219"/>
      <c r="D4932" s="208" t="s">
        <v>247</v>
      </c>
      <c r="E4932" s="230" t="s">
        <v>20</v>
      </c>
      <c r="F4932" s="231" t="s">
        <v>4508</v>
      </c>
      <c r="G4932" s="219"/>
      <c r="H4932" s="232">
        <v>17.100000000000001</v>
      </c>
      <c r="I4932" s="224"/>
      <c r="J4932" s="219"/>
      <c r="K4932" s="219"/>
      <c r="L4932" s="225"/>
      <c r="M4932" s="226"/>
      <c r="N4932" s="227"/>
      <c r="O4932" s="227"/>
      <c r="P4932" s="227"/>
      <c r="Q4932" s="227"/>
      <c r="R4932" s="227"/>
      <c r="S4932" s="227"/>
      <c r="T4932" s="228"/>
      <c r="AT4932" s="229" t="s">
        <v>247</v>
      </c>
      <c r="AU4932" s="229" t="s">
        <v>81</v>
      </c>
      <c r="AV4932" s="13" t="s">
        <v>81</v>
      </c>
      <c r="AW4932" s="13" t="s">
        <v>37</v>
      </c>
      <c r="AX4932" s="13" t="s">
        <v>73</v>
      </c>
      <c r="AY4932" s="229" t="s">
        <v>238</v>
      </c>
    </row>
    <row r="4933" spans="2:51" s="13" customFormat="1" ht="13.5">
      <c r="B4933" s="218"/>
      <c r="C4933" s="219"/>
      <c r="D4933" s="208" t="s">
        <v>247</v>
      </c>
      <c r="E4933" s="230" t="s">
        <v>20</v>
      </c>
      <c r="F4933" s="231" t="s">
        <v>4496</v>
      </c>
      <c r="G4933" s="219"/>
      <c r="H4933" s="232">
        <v>17.8</v>
      </c>
      <c r="I4933" s="224"/>
      <c r="J4933" s="219"/>
      <c r="K4933" s="219"/>
      <c r="L4933" s="225"/>
      <c r="M4933" s="226"/>
      <c r="N4933" s="227"/>
      <c r="O4933" s="227"/>
      <c r="P4933" s="227"/>
      <c r="Q4933" s="227"/>
      <c r="R4933" s="227"/>
      <c r="S4933" s="227"/>
      <c r="T4933" s="228"/>
      <c r="AT4933" s="229" t="s">
        <v>247</v>
      </c>
      <c r="AU4933" s="229" t="s">
        <v>81</v>
      </c>
      <c r="AV4933" s="13" t="s">
        <v>81</v>
      </c>
      <c r="AW4933" s="13" t="s">
        <v>37</v>
      </c>
      <c r="AX4933" s="13" t="s">
        <v>73</v>
      </c>
      <c r="AY4933" s="229" t="s">
        <v>238</v>
      </c>
    </row>
    <row r="4934" spans="2:51" s="13" customFormat="1" ht="13.5">
      <c r="B4934" s="218"/>
      <c r="C4934" s="219"/>
      <c r="D4934" s="208" t="s">
        <v>247</v>
      </c>
      <c r="E4934" s="230" t="s">
        <v>20</v>
      </c>
      <c r="F4934" s="231" t="s">
        <v>4497</v>
      </c>
      <c r="G4934" s="219"/>
      <c r="H4934" s="232">
        <v>20.55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81</v>
      </c>
      <c r="AV4934" s="13" t="s">
        <v>81</v>
      </c>
      <c r="AW4934" s="13" t="s">
        <v>37</v>
      </c>
      <c r="AX4934" s="13" t="s">
        <v>73</v>
      </c>
      <c r="AY4934" s="229" t="s">
        <v>238</v>
      </c>
    </row>
    <row r="4935" spans="2:51" s="13" customFormat="1" ht="13.5">
      <c r="B4935" s="218"/>
      <c r="C4935" s="219"/>
      <c r="D4935" s="208" t="s">
        <v>247</v>
      </c>
      <c r="E4935" s="230" t="s">
        <v>20</v>
      </c>
      <c r="F4935" s="231" t="s">
        <v>4509</v>
      </c>
      <c r="G4935" s="219"/>
      <c r="H4935" s="232">
        <v>16.850000000000001</v>
      </c>
      <c r="I4935" s="224"/>
      <c r="J4935" s="219"/>
      <c r="K4935" s="219"/>
      <c r="L4935" s="225"/>
      <c r="M4935" s="226"/>
      <c r="N4935" s="227"/>
      <c r="O4935" s="227"/>
      <c r="P4935" s="227"/>
      <c r="Q4935" s="227"/>
      <c r="R4935" s="227"/>
      <c r="S4935" s="227"/>
      <c r="T4935" s="228"/>
      <c r="AT4935" s="229" t="s">
        <v>247</v>
      </c>
      <c r="AU4935" s="229" t="s">
        <v>81</v>
      </c>
      <c r="AV4935" s="13" t="s">
        <v>81</v>
      </c>
      <c r="AW4935" s="13" t="s">
        <v>37</v>
      </c>
      <c r="AX4935" s="13" t="s">
        <v>73</v>
      </c>
      <c r="AY4935" s="229" t="s">
        <v>238</v>
      </c>
    </row>
    <row r="4936" spans="2:51" s="13" customFormat="1" ht="13.5">
      <c r="B4936" s="218"/>
      <c r="C4936" s="219"/>
      <c r="D4936" s="208" t="s">
        <v>247</v>
      </c>
      <c r="E4936" s="230" t="s">
        <v>20</v>
      </c>
      <c r="F4936" s="231" t="s">
        <v>4499</v>
      </c>
      <c r="G4936" s="219"/>
      <c r="H4936" s="232">
        <v>16.649999999999999</v>
      </c>
      <c r="I4936" s="224"/>
      <c r="J4936" s="219"/>
      <c r="K4936" s="219"/>
      <c r="L4936" s="225"/>
      <c r="M4936" s="226"/>
      <c r="N4936" s="227"/>
      <c r="O4936" s="227"/>
      <c r="P4936" s="227"/>
      <c r="Q4936" s="227"/>
      <c r="R4936" s="227"/>
      <c r="S4936" s="227"/>
      <c r="T4936" s="228"/>
      <c r="AT4936" s="229" t="s">
        <v>247</v>
      </c>
      <c r="AU4936" s="229" t="s">
        <v>81</v>
      </c>
      <c r="AV4936" s="13" t="s">
        <v>81</v>
      </c>
      <c r="AW4936" s="13" t="s">
        <v>37</v>
      </c>
      <c r="AX4936" s="13" t="s">
        <v>73</v>
      </c>
      <c r="AY4936" s="229" t="s">
        <v>238</v>
      </c>
    </row>
    <row r="4937" spans="2:51" s="13" customFormat="1" ht="13.5">
      <c r="B4937" s="218"/>
      <c r="C4937" s="219"/>
      <c r="D4937" s="208" t="s">
        <v>247</v>
      </c>
      <c r="E4937" s="230" t="s">
        <v>20</v>
      </c>
      <c r="F4937" s="231" t="s">
        <v>4510</v>
      </c>
      <c r="G4937" s="219"/>
      <c r="H4937" s="232">
        <v>12.3</v>
      </c>
      <c r="I4937" s="224"/>
      <c r="J4937" s="219"/>
      <c r="K4937" s="219"/>
      <c r="L4937" s="225"/>
      <c r="M4937" s="226"/>
      <c r="N4937" s="227"/>
      <c r="O4937" s="227"/>
      <c r="P4937" s="227"/>
      <c r="Q4937" s="227"/>
      <c r="R4937" s="227"/>
      <c r="S4937" s="227"/>
      <c r="T4937" s="228"/>
      <c r="AT4937" s="229" t="s">
        <v>247</v>
      </c>
      <c r="AU4937" s="229" t="s">
        <v>81</v>
      </c>
      <c r="AV4937" s="13" t="s">
        <v>81</v>
      </c>
      <c r="AW4937" s="13" t="s">
        <v>37</v>
      </c>
      <c r="AX4937" s="13" t="s">
        <v>73</v>
      </c>
      <c r="AY4937" s="229" t="s">
        <v>238</v>
      </c>
    </row>
    <row r="4938" spans="2:51" s="13" customFormat="1" ht="13.5">
      <c r="B4938" s="218"/>
      <c r="C4938" s="219"/>
      <c r="D4938" s="208" t="s">
        <v>247</v>
      </c>
      <c r="E4938" s="230" t="s">
        <v>20</v>
      </c>
      <c r="F4938" s="231" t="s">
        <v>4501</v>
      </c>
      <c r="G4938" s="219"/>
      <c r="H4938" s="232">
        <v>18.55</v>
      </c>
      <c r="I4938" s="224"/>
      <c r="J4938" s="219"/>
      <c r="K4938" s="219"/>
      <c r="L4938" s="225"/>
      <c r="M4938" s="226"/>
      <c r="N4938" s="227"/>
      <c r="O4938" s="227"/>
      <c r="P4938" s="227"/>
      <c r="Q4938" s="227"/>
      <c r="R4938" s="227"/>
      <c r="S4938" s="227"/>
      <c r="T4938" s="228"/>
      <c r="AT4938" s="229" t="s">
        <v>247</v>
      </c>
      <c r="AU4938" s="229" t="s">
        <v>81</v>
      </c>
      <c r="AV4938" s="13" t="s">
        <v>81</v>
      </c>
      <c r="AW4938" s="13" t="s">
        <v>37</v>
      </c>
      <c r="AX4938" s="13" t="s">
        <v>73</v>
      </c>
      <c r="AY4938" s="229" t="s">
        <v>238</v>
      </c>
    </row>
    <row r="4939" spans="2:51" s="13" customFormat="1" ht="13.5">
      <c r="B4939" s="218"/>
      <c r="C4939" s="219"/>
      <c r="D4939" s="208" t="s">
        <v>247</v>
      </c>
      <c r="E4939" s="230" t="s">
        <v>20</v>
      </c>
      <c r="F4939" s="231" t="s">
        <v>4502</v>
      </c>
      <c r="G4939" s="219"/>
      <c r="H4939" s="232">
        <v>25.8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81</v>
      </c>
      <c r="AV4939" s="13" t="s">
        <v>81</v>
      </c>
      <c r="AW4939" s="13" t="s">
        <v>37</v>
      </c>
      <c r="AX4939" s="13" t="s">
        <v>73</v>
      </c>
      <c r="AY4939" s="229" t="s">
        <v>238</v>
      </c>
    </row>
    <row r="4940" spans="2:51" s="13" customFormat="1" ht="13.5">
      <c r="B4940" s="218"/>
      <c r="C4940" s="219"/>
      <c r="D4940" s="208" t="s">
        <v>247</v>
      </c>
      <c r="E4940" s="230" t="s">
        <v>20</v>
      </c>
      <c r="F4940" s="231" t="s">
        <v>4503</v>
      </c>
      <c r="G4940" s="219"/>
      <c r="H4940" s="232">
        <v>53.2</v>
      </c>
      <c r="I4940" s="224"/>
      <c r="J4940" s="219"/>
      <c r="K4940" s="219"/>
      <c r="L4940" s="225"/>
      <c r="M4940" s="226"/>
      <c r="N4940" s="227"/>
      <c r="O4940" s="227"/>
      <c r="P4940" s="227"/>
      <c r="Q4940" s="227"/>
      <c r="R4940" s="227"/>
      <c r="S4940" s="227"/>
      <c r="T4940" s="228"/>
      <c r="AT4940" s="229" t="s">
        <v>247</v>
      </c>
      <c r="AU4940" s="229" t="s">
        <v>81</v>
      </c>
      <c r="AV4940" s="13" t="s">
        <v>81</v>
      </c>
      <c r="AW4940" s="13" t="s">
        <v>37</v>
      </c>
      <c r="AX4940" s="13" t="s">
        <v>73</v>
      </c>
      <c r="AY4940" s="229" t="s">
        <v>238</v>
      </c>
    </row>
    <row r="4941" spans="2:51" s="13" customFormat="1" ht="13.5">
      <c r="B4941" s="218"/>
      <c r="C4941" s="219"/>
      <c r="D4941" s="208" t="s">
        <v>247</v>
      </c>
      <c r="E4941" s="230" t="s">
        <v>20</v>
      </c>
      <c r="F4941" s="231" t="s">
        <v>4511</v>
      </c>
      <c r="G4941" s="219"/>
      <c r="H4941" s="232">
        <v>61.9</v>
      </c>
      <c r="I4941" s="224"/>
      <c r="J4941" s="219"/>
      <c r="K4941" s="219"/>
      <c r="L4941" s="225"/>
      <c r="M4941" s="226"/>
      <c r="N4941" s="227"/>
      <c r="O4941" s="227"/>
      <c r="P4941" s="227"/>
      <c r="Q4941" s="227"/>
      <c r="R4941" s="227"/>
      <c r="S4941" s="227"/>
      <c r="T4941" s="228"/>
      <c r="AT4941" s="229" t="s">
        <v>247</v>
      </c>
      <c r="AU4941" s="229" t="s">
        <v>81</v>
      </c>
      <c r="AV4941" s="13" t="s">
        <v>81</v>
      </c>
      <c r="AW4941" s="13" t="s">
        <v>37</v>
      </c>
      <c r="AX4941" s="13" t="s">
        <v>73</v>
      </c>
      <c r="AY4941" s="229" t="s">
        <v>238</v>
      </c>
    </row>
    <row r="4942" spans="2:51" s="13" customFormat="1" ht="13.5">
      <c r="B4942" s="218"/>
      <c r="C4942" s="219"/>
      <c r="D4942" s="208" t="s">
        <v>247</v>
      </c>
      <c r="E4942" s="230" t="s">
        <v>20</v>
      </c>
      <c r="F4942" s="231" t="s">
        <v>4512</v>
      </c>
      <c r="G4942" s="219"/>
      <c r="H4942" s="232">
        <v>15.5</v>
      </c>
      <c r="I4942" s="224"/>
      <c r="J4942" s="219"/>
      <c r="K4942" s="219"/>
      <c r="L4942" s="225"/>
      <c r="M4942" s="226"/>
      <c r="N4942" s="227"/>
      <c r="O4942" s="227"/>
      <c r="P4942" s="227"/>
      <c r="Q4942" s="227"/>
      <c r="R4942" s="227"/>
      <c r="S4942" s="227"/>
      <c r="T4942" s="228"/>
      <c r="AT4942" s="229" t="s">
        <v>247</v>
      </c>
      <c r="AU4942" s="229" t="s">
        <v>81</v>
      </c>
      <c r="AV4942" s="13" t="s">
        <v>81</v>
      </c>
      <c r="AW4942" s="13" t="s">
        <v>37</v>
      </c>
      <c r="AX4942" s="13" t="s">
        <v>73</v>
      </c>
      <c r="AY4942" s="229" t="s">
        <v>238</v>
      </c>
    </row>
    <row r="4943" spans="2:51" s="12" customFormat="1" ht="13.5">
      <c r="B4943" s="206"/>
      <c r="C4943" s="207"/>
      <c r="D4943" s="208" t="s">
        <v>247</v>
      </c>
      <c r="E4943" s="209" t="s">
        <v>20</v>
      </c>
      <c r="F4943" s="210" t="s">
        <v>249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81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51" s="12" customFormat="1" ht="13.5">
      <c r="B4944" s="206"/>
      <c r="C4944" s="207"/>
      <c r="D4944" s="208" t="s">
        <v>247</v>
      </c>
      <c r="E4944" s="209" t="s">
        <v>20</v>
      </c>
      <c r="F4944" s="210" t="s">
        <v>2221</v>
      </c>
      <c r="G4944" s="207"/>
      <c r="H4944" s="211" t="s">
        <v>20</v>
      </c>
      <c r="I4944" s="212"/>
      <c r="J4944" s="207"/>
      <c r="K4944" s="207"/>
      <c r="L4944" s="213"/>
      <c r="M4944" s="214"/>
      <c r="N4944" s="215"/>
      <c r="O4944" s="215"/>
      <c r="P4944" s="215"/>
      <c r="Q4944" s="215"/>
      <c r="R4944" s="215"/>
      <c r="S4944" s="215"/>
      <c r="T4944" s="216"/>
      <c r="AT4944" s="217" t="s">
        <v>247</v>
      </c>
      <c r="AU4944" s="217" t="s">
        <v>81</v>
      </c>
      <c r="AV4944" s="12" t="s">
        <v>22</v>
      </c>
      <c r="AW4944" s="12" t="s">
        <v>37</v>
      </c>
      <c r="AX4944" s="12" t="s">
        <v>73</v>
      </c>
      <c r="AY4944" s="217" t="s">
        <v>238</v>
      </c>
    </row>
    <row r="4945" spans="2:65" s="12" customFormat="1" ht="13.5">
      <c r="B4945" s="206"/>
      <c r="C4945" s="207"/>
      <c r="D4945" s="208" t="s">
        <v>247</v>
      </c>
      <c r="E4945" s="209" t="s">
        <v>20</v>
      </c>
      <c r="F4945" s="210" t="s">
        <v>692</v>
      </c>
      <c r="G4945" s="207"/>
      <c r="H4945" s="211" t="s">
        <v>20</v>
      </c>
      <c r="I4945" s="212"/>
      <c r="J4945" s="207"/>
      <c r="K4945" s="207"/>
      <c r="L4945" s="213"/>
      <c r="M4945" s="214"/>
      <c r="N4945" s="215"/>
      <c r="O4945" s="215"/>
      <c r="P4945" s="215"/>
      <c r="Q4945" s="215"/>
      <c r="R4945" s="215"/>
      <c r="S4945" s="215"/>
      <c r="T4945" s="216"/>
      <c r="AT4945" s="217" t="s">
        <v>247</v>
      </c>
      <c r="AU4945" s="217" t="s">
        <v>81</v>
      </c>
      <c r="AV4945" s="12" t="s">
        <v>22</v>
      </c>
      <c r="AW4945" s="12" t="s">
        <v>37</v>
      </c>
      <c r="AX4945" s="12" t="s">
        <v>73</v>
      </c>
      <c r="AY4945" s="217" t="s">
        <v>238</v>
      </c>
    </row>
    <row r="4946" spans="2:65" s="13" customFormat="1" ht="13.5">
      <c r="B4946" s="218"/>
      <c r="C4946" s="219"/>
      <c r="D4946" s="220" t="s">
        <v>247</v>
      </c>
      <c r="E4946" s="221" t="s">
        <v>20</v>
      </c>
      <c r="F4946" s="222" t="s">
        <v>4513</v>
      </c>
      <c r="G4946" s="219"/>
      <c r="H4946" s="223">
        <v>13.75</v>
      </c>
      <c r="I4946" s="224"/>
      <c r="J4946" s="219"/>
      <c r="K4946" s="219"/>
      <c r="L4946" s="225"/>
      <c r="M4946" s="226"/>
      <c r="N4946" s="227"/>
      <c r="O4946" s="227"/>
      <c r="P4946" s="227"/>
      <c r="Q4946" s="227"/>
      <c r="R4946" s="227"/>
      <c r="S4946" s="227"/>
      <c r="T4946" s="228"/>
      <c r="AT4946" s="229" t="s">
        <v>247</v>
      </c>
      <c r="AU4946" s="229" t="s">
        <v>81</v>
      </c>
      <c r="AV4946" s="13" t="s">
        <v>81</v>
      </c>
      <c r="AW4946" s="13" t="s">
        <v>37</v>
      </c>
      <c r="AX4946" s="13" t="s">
        <v>73</v>
      </c>
      <c r="AY4946" s="229" t="s">
        <v>238</v>
      </c>
    </row>
    <row r="4947" spans="2:65" s="1" customFormat="1" ht="22.5" customHeight="1">
      <c r="B4947" s="35"/>
      <c r="C4947" s="233" t="s">
        <v>4514</v>
      </c>
      <c r="D4947" s="233" t="s">
        <v>478</v>
      </c>
      <c r="E4947" s="234" t="s">
        <v>4515</v>
      </c>
      <c r="F4947" s="235" t="s">
        <v>4516</v>
      </c>
      <c r="G4947" s="236" t="s">
        <v>517</v>
      </c>
      <c r="H4947" s="237">
        <v>709.27499999999998</v>
      </c>
      <c r="I4947" s="238"/>
      <c r="J4947" s="239">
        <f>ROUND(I4947*H4947,2)</f>
        <v>0</v>
      </c>
      <c r="K4947" s="235" t="s">
        <v>20</v>
      </c>
      <c r="L4947" s="240"/>
      <c r="M4947" s="241" t="s">
        <v>20</v>
      </c>
      <c r="N4947" s="242" t="s">
        <v>44</v>
      </c>
      <c r="O4947" s="36"/>
      <c r="P4947" s="203">
        <f>O4947*H4947</f>
        <v>0</v>
      </c>
      <c r="Q4947" s="203">
        <v>0</v>
      </c>
      <c r="R4947" s="203">
        <f>Q4947*H4947</f>
        <v>0</v>
      </c>
      <c r="S4947" s="203">
        <v>0</v>
      </c>
      <c r="T4947" s="204">
        <f>S4947*H4947</f>
        <v>0</v>
      </c>
      <c r="AR4947" s="18" t="s">
        <v>500</v>
      </c>
      <c r="AT4947" s="18" t="s">
        <v>478</v>
      </c>
      <c r="AU4947" s="18" t="s">
        <v>81</v>
      </c>
      <c r="AY4947" s="18" t="s">
        <v>238</v>
      </c>
      <c r="BE4947" s="205">
        <f>IF(N4947="základní",J4947,0)</f>
        <v>0</v>
      </c>
      <c r="BF4947" s="205">
        <f>IF(N4947="snížená",J4947,0)</f>
        <v>0</v>
      </c>
      <c r="BG4947" s="205">
        <f>IF(N4947="zákl. přenesená",J4947,0)</f>
        <v>0</v>
      </c>
      <c r="BH4947" s="205">
        <f>IF(N4947="sníž. přenesená",J4947,0)</f>
        <v>0</v>
      </c>
      <c r="BI4947" s="205">
        <f>IF(N4947="nulová",J4947,0)</f>
        <v>0</v>
      </c>
      <c r="BJ4947" s="18" t="s">
        <v>22</v>
      </c>
      <c r="BK4947" s="205">
        <f>ROUND(I4947*H4947,2)</f>
        <v>0</v>
      </c>
      <c r="BL4947" s="18" t="s">
        <v>372</v>
      </c>
      <c r="BM4947" s="18" t="s">
        <v>4517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4493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81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2" customFormat="1" ht="13.5">
      <c r="B4949" s="206"/>
      <c r="C4949" s="207"/>
      <c r="D4949" s="208" t="s">
        <v>247</v>
      </c>
      <c r="E4949" s="209" t="s">
        <v>20</v>
      </c>
      <c r="F4949" s="210" t="s">
        <v>4494</v>
      </c>
      <c r="G4949" s="207"/>
      <c r="H4949" s="211" t="s">
        <v>20</v>
      </c>
      <c r="I4949" s="212"/>
      <c r="J4949" s="207"/>
      <c r="K4949" s="207"/>
      <c r="L4949" s="213"/>
      <c r="M4949" s="214"/>
      <c r="N4949" s="215"/>
      <c r="O4949" s="215"/>
      <c r="P4949" s="215"/>
      <c r="Q4949" s="215"/>
      <c r="R4949" s="215"/>
      <c r="S4949" s="215"/>
      <c r="T4949" s="216"/>
      <c r="AT4949" s="217" t="s">
        <v>247</v>
      </c>
      <c r="AU4949" s="217" t="s">
        <v>81</v>
      </c>
      <c r="AV4949" s="12" t="s">
        <v>22</v>
      </c>
      <c r="AW4949" s="12" t="s">
        <v>37</v>
      </c>
      <c r="AX4949" s="12" t="s">
        <v>73</v>
      </c>
      <c r="AY4949" s="217" t="s">
        <v>238</v>
      </c>
    </row>
    <row r="4950" spans="2:65" s="12" customFormat="1" ht="13.5">
      <c r="B4950" s="206"/>
      <c r="C4950" s="207"/>
      <c r="D4950" s="208" t="s">
        <v>247</v>
      </c>
      <c r="E4950" s="209" t="s">
        <v>20</v>
      </c>
      <c r="F4950" s="210" t="s">
        <v>249</v>
      </c>
      <c r="G4950" s="207"/>
      <c r="H4950" s="211" t="s">
        <v>20</v>
      </c>
      <c r="I4950" s="212"/>
      <c r="J4950" s="207"/>
      <c r="K4950" s="207"/>
      <c r="L4950" s="213"/>
      <c r="M4950" s="214"/>
      <c r="N4950" s="215"/>
      <c r="O4950" s="215"/>
      <c r="P4950" s="215"/>
      <c r="Q4950" s="215"/>
      <c r="R4950" s="215"/>
      <c r="S4950" s="215"/>
      <c r="T4950" s="216"/>
      <c r="AT4950" s="217" t="s">
        <v>247</v>
      </c>
      <c r="AU4950" s="217" t="s">
        <v>81</v>
      </c>
      <c r="AV4950" s="12" t="s">
        <v>22</v>
      </c>
      <c r="AW4950" s="12" t="s">
        <v>37</v>
      </c>
      <c r="AX4950" s="12" t="s">
        <v>73</v>
      </c>
      <c r="AY4950" s="217" t="s">
        <v>238</v>
      </c>
    </row>
    <row r="4951" spans="2:65" s="13" customFormat="1" ht="13.5">
      <c r="B4951" s="218"/>
      <c r="C4951" s="219"/>
      <c r="D4951" s="208" t="s">
        <v>247</v>
      </c>
      <c r="E4951" s="230" t="s">
        <v>20</v>
      </c>
      <c r="F4951" s="231" t="s">
        <v>4518</v>
      </c>
      <c r="G4951" s="219"/>
      <c r="H4951" s="232">
        <v>675.5</v>
      </c>
      <c r="I4951" s="224"/>
      <c r="J4951" s="219"/>
      <c r="K4951" s="219"/>
      <c r="L4951" s="225"/>
      <c r="M4951" s="226"/>
      <c r="N4951" s="227"/>
      <c r="O4951" s="227"/>
      <c r="P4951" s="227"/>
      <c r="Q4951" s="227"/>
      <c r="R4951" s="227"/>
      <c r="S4951" s="227"/>
      <c r="T4951" s="228"/>
      <c r="AT4951" s="229" t="s">
        <v>247</v>
      </c>
      <c r="AU4951" s="229" t="s">
        <v>81</v>
      </c>
      <c r="AV4951" s="13" t="s">
        <v>81</v>
      </c>
      <c r="AW4951" s="13" t="s">
        <v>37</v>
      </c>
      <c r="AX4951" s="13" t="s">
        <v>73</v>
      </c>
      <c r="AY4951" s="229" t="s">
        <v>238</v>
      </c>
    </row>
    <row r="4952" spans="2:65" s="13" customFormat="1" ht="13.5">
      <c r="B4952" s="218"/>
      <c r="C4952" s="219"/>
      <c r="D4952" s="220" t="s">
        <v>247</v>
      </c>
      <c r="E4952" s="219"/>
      <c r="F4952" s="222" t="s">
        <v>4519</v>
      </c>
      <c r="G4952" s="219"/>
      <c r="H4952" s="223">
        <v>709.27499999999998</v>
      </c>
      <c r="I4952" s="224"/>
      <c r="J4952" s="219"/>
      <c r="K4952" s="219"/>
      <c r="L4952" s="225"/>
      <c r="M4952" s="226"/>
      <c r="N4952" s="227"/>
      <c r="O4952" s="227"/>
      <c r="P4952" s="227"/>
      <c r="Q4952" s="227"/>
      <c r="R4952" s="227"/>
      <c r="S4952" s="227"/>
      <c r="T4952" s="228"/>
      <c r="AT4952" s="229" t="s">
        <v>247</v>
      </c>
      <c r="AU4952" s="229" t="s">
        <v>81</v>
      </c>
      <c r="AV4952" s="13" t="s">
        <v>81</v>
      </c>
      <c r="AW4952" s="13" t="s">
        <v>4</v>
      </c>
      <c r="AX4952" s="13" t="s">
        <v>22</v>
      </c>
      <c r="AY4952" s="229" t="s">
        <v>238</v>
      </c>
    </row>
    <row r="4953" spans="2:65" s="1" customFormat="1" ht="22.5" customHeight="1">
      <c r="B4953" s="35"/>
      <c r="C4953" s="194" t="s">
        <v>4520</v>
      </c>
      <c r="D4953" s="194" t="s">
        <v>240</v>
      </c>
      <c r="E4953" s="195" t="s">
        <v>4521</v>
      </c>
      <c r="F4953" s="196" t="s">
        <v>4522</v>
      </c>
      <c r="G4953" s="197" t="s">
        <v>375</v>
      </c>
      <c r="H4953" s="198">
        <v>128.72800000000001</v>
      </c>
      <c r="I4953" s="199"/>
      <c r="J4953" s="200">
        <f>ROUND(I4953*H4953,2)</f>
        <v>0</v>
      </c>
      <c r="K4953" s="196" t="s">
        <v>244</v>
      </c>
      <c r="L4953" s="55"/>
      <c r="M4953" s="201" t="s">
        <v>20</v>
      </c>
      <c r="N4953" s="202" t="s">
        <v>44</v>
      </c>
      <c r="O4953" s="36"/>
      <c r="P4953" s="203">
        <f>O4953*H4953</f>
        <v>0</v>
      </c>
      <c r="Q4953" s="203">
        <v>3.6700000000000001E-3</v>
      </c>
      <c r="R4953" s="203">
        <f>Q4953*H4953</f>
        <v>0.47243176000000003</v>
      </c>
      <c r="S4953" s="203">
        <v>0</v>
      </c>
      <c r="T4953" s="204">
        <f>S4953*H4953</f>
        <v>0</v>
      </c>
      <c r="AR4953" s="18" t="s">
        <v>372</v>
      </c>
      <c r="AT4953" s="18" t="s">
        <v>240</v>
      </c>
      <c r="AU4953" s="18" t="s">
        <v>81</v>
      </c>
      <c r="AY4953" s="18" t="s">
        <v>238</v>
      </c>
      <c r="BE4953" s="205">
        <f>IF(N4953="základní",J4953,0)</f>
        <v>0</v>
      </c>
      <c r="BF4953" s="205">
        <f>IF(N4953="snížená",J4953,0)</f>
        <v>0</v>
      </c>
      <c r="BG4953" s="205">
        <f>IF(N4953="zákl. přenesená",J4953,0)</f>
        <v>0</v>
      </c>
      <c r="BH4953" s="205">
        <f>IF(N4953="sníž. přenesená",J4953,0)</f>
        <v>0</v>
      </c>
      <c r="BI4953" s="205">
        <f>IF(N4953="nulová",J4953,0)</f>
        <v>0</v>
      </c>
      <c r="BJ4953" s="18" t="s">
        <v>22</v>
      </c>
      <c r="BK4953" s="205">
        <f>ROUND(I4953*H4953,2)</f>
        <v>0</v>
      </c>
      <c r="BL4953" s="18" t="s">
        <v>372</v>
      </c>
      <c r="BM4953" s="18" t="s">
        <v>4523</v>
      </c>
    </row>
    <row r="4954" spans="2:65" s="12" customFormat="1" ht="13.5">
      <c r="B4954" s="206"/>
      <c r="C4954" s="207"/>
      <c r="D4954" s="208" t="s">
        <v>247</v>
      </c>
      <c r="E4954" s="209" t="s">
        <v>20</v>
      </c>
      <c r="F4954" s="210" t="s">
        <v>4493</v>
      </c>
      <c r="G4954" s="207"/>
      <c r="H4954" s="211" t="s">
        <v>20</v>
      </c>
      <c r="I4954" s="212"/>
      <c r="J4954" s="207"/>
      <c r="K4954" s="207"/>
      <c r="L4954" s="213"/>
      <c r="M4954" s="214"/>
      <c r="N4954" s="215"/>
      <c r="O4954" s="215"/>
      <c r="P4954" s="215"/>
      <c r="Q4954" s="215"/>
      <c r="R4954" s="215"/>
      <c r="S4954" s="215"/>
      <c r="T4954" s="216"/>
      <c r="AT4954" s="217" t="s">
        <v>247</v>
      </c>
      <c r="AU4954" s="217" t="s">
        <v>81</v>
      </c>
      <c r="AV4954" s="12" t="s">
        <v>22</v>
      </c>
      <c r="AW4954" s="12" t="s">
        <v>37</v>
      </c>
      <c r="AX4954" s="12" t="s">
        <v>73</v>
      </c>
      <c r="AY4954" s="217" t="s">
        <v>238</v>
      </c>
    </row>
    <row r="4955" spans="2:65" s="12" customFormat="1" ht="13.5">
      <c r="B4955" s="206"/>
      <c r="C4955" s="207"/>
      <c r="D4955" s="208" t="s">
        <v>247</v>
      </c>
      <c r="E4955" s="209" t="s">
        <v>20</v>
      </c>
      <c r="F4955" s="210" t="s">
        <v>4494</v>
      </c>
      <c r="G4955" s="207"/>
      <c r="H4955" s="211" t="s">
        <v>20</v>
      </c>
      <c r="I4955" s="212"/>
      <c r="J4955" s="207"/>
      <c r="K4955" s="207"/>
      <c r="L4955" s="213"/>
      <c r="M4955" s="214"/>
      <c r="N4955" s="215"/>
      <c r="O4955" s="215"/>
      <c r="P4955" s="215"/>
      <c r="Q4955" s="215"/>
      <c r="R4955" s="215"/>
      <c r="S4955" s="215"/>
      <c r="T4955" s="216"/>
      <c r="AT4955" s="217" t="s">
        <v>247</v>
      </c>
      <c r="AU4955" s="217" t="s">
        <v>81</v>
      </c>
      <c r="AV4955" s="12" t="s">
        <v>22</v>
      </c>
      <c r="AW4955" s="12" t="s">
        <v>37</v>
      </c>
      <c r="AX4955" s="12" t="s">
        <v>73</v>
      </c>
      <c r="AY4955" s="217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249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2" customFormat="1" ht="13.5">
      <c r="B4957" s="206"/>
      <c r="C4957" s="207"/>
      <c r="D4957" s="208" t="s">
        <v>247</v>
      </c>
      <c r="E4957" s="209" t="s">
        <v>20</v>
      </c>
      <c r="F4957" s="210" t="s">
        <v>4524</v>
      </c>
      <c r="G4957" s="207"/>
      <c r="H4957" s="211" t="s">
        <v>20</v>
      </c>
      <c r="I4957" s="212"/>
      <c r="J4957" s="207"/>
      <c r="K4957" s="207"/>
      <c r="L4957" s="213"/>
      <c r="M4957" s="214"/>
      <c r="N4957" s="215"/>
      <c r="O4957" s="215"/>
      <c r="P4957" s="215"/>
      <c r="Q4957" s="215"/>
      <c r="R4957" s="215"/>
      <c r="S4957" s="215"/>
      <c r="T4957" s="216"/>
      <c r="AT4957" s="217" t="s">
        <v>247</v>
      </c>
      <c r="AU4957" s="217" t="s">
        <v>81</v>
      </c>
      <c r="AV4957" s="12" t="s">
        <v>22</v>
      </c>
      <c r="AW4957" s="12" t="s">
        <v>37</v>
      </c>
      <c r="AX4957" s="12" t="s">
        <v>73</v>
      </c>
      <c r="AY4957" s="217" t="s">
        <v>238</v>
      </c>
    </row>
    <row r="4958" spans="2:65" s="12" customFormat="1" ht="13.5">
      <c r="B4958" s="206"/>
      <c r="C4958" s="207"/>
      <c r="D4958" s="208" t="s">
        <v>247</v>
      </c>
      <c r="E4958" s="209" t="s">
        <v>20</v>
      </c>
      <c r="F4958" s="210" t="s">
        <v>249</v>
      </c>
      <c r="G4958" s="207"/>
      <c r="H4958" s="211" t="s">
        <v>20</v>
      </c>
      <c r="I4958" s="212"/>
      <c r="J4958" s="207"/>
      <c r="K4958" s="207"/>
      <c r="L4958" s="213"/>
      <c r="M4958" s="214"/>
      <c r="N4958" s="215"/>
      <c r="O4958" s="215"/>
      <c r="P4958" s="215"/>
      <c r="Q4958" s="215"/>
      <c r="R4958" s="215"/>
      <c r="S4958" s="215"/>
      <c r="T4958" s="216"/>
      <c r="AT4958" s="217" t="s">
        <v>247</v>
      </c>
      <c r="AU4958" s="217" t="s">
        <v>81</v>
      </c>
      <c r="AV4958" s="12" t="s">
        <v>22</v>
      </c>
      <c r="AW4958" s="12" t="s">
        <v>37</v>
      </c>
      <c r="AX4958" s="12" t="s">
        <v>73</v>
      </c>
      <c r="AY4958" s="217" t="s">
        <v>238</v>
      </c>
    </row>
    <row r="4959" spans="2:65" s="12" customFormat="1" ht="13.5">
      <c r="B4959" s="206"/>
      <c r="C4959" s="207"/>
      <c r="D4959" s="208" t="s">
        <v>247</v>
      </c>
      <c r="E4959" s="209" t="s">
        <v>20</v>
      </c>
      <c r="F4959" s="210" t="s">
        <v>2293</v>
      </c>
      <c r="G4959" s="207"/>
      <c r="H4959" s="211" t="s">
        <v>20</v>
      </c>
      <c r="I4959" s="212"/>
      <c r="J4959" s="207"/>
      <c r="K4959" s="207"/>
      <c r="L4959" s="213"/>
      <c r="M4959" s="214"/>
      <c r="N4959" s="215"/>
      <c r="O4959" s="215"/>
      <c r="P4959" s="215"/>
      <c r="Q4959" s="215"/>
      <c r="R4959" s="215"/>
      <c r="S4959" s="215"/>
      <c r="T4959" s="216"/>
      <c r="AT4959" s="217" t="s">
        <v>247</v>
      </c>
      <c r="AU4959" s="217" t="s">
        <v>81</v>
      </c>
      <c r="AV4959" s="12" t="s">
        <v>22</v>
      </c>
      <c r="AW4959" s="12" t="s">
        <v>37</v>
      </c>
      <c r="AX4959" s="12" t="s">
        <v>73</v>
      </c>
      <c r="AY4959" s="217" t="s">
        <v>238</v>
      </c>
    </row>
    <row r="4960" spans="2:65" s="12" customFormat="1" ht="13.5">
      <c r="B4960" s="206"/>
      <c r="C4960" s="207"/>
      <c r="D4960" s="208" t="s">
        <v>247</v>
      </c>
      <c r="E4960" s="209" t="s">
        <v>20</v>
      </c>
      <c r="F4960" s="210" t="s">
        <v>692</v>
      </c>
      <c r="G4960" s="207"/>
      <c r="H4960" s="211" t="s">
        <v>20</v>
      </c>
      <c r="I4960" s="212"/>
      <c r="J4960" s="207"/>
      <c r="K4960" s="207"/>
      <c r="L4960" s="213"/>
      <c r="M4960" s="214"/>
      <c r="N4960" s="215"/>
      <c r="O4960" s="215"/>
      <c r="P4960" s="215"/>
      <c r="Q4960" s="215"/>
      <c r="R4960" s="215"/>
      <c r="S4960" s="215"/>
      <c r="T4960" s="216"/>
      <c r="AT4960" s="217" t="s">
        <v>247</v>
      </c>
      <c r="AU4960" s="217" t="s">
        <v>81</v>
      </c>
      <c r="AV4960" s="12" t="s">
        <v>22</v>
      </c>
      <c r="AW4960" s="12" t="s">
        <v>37</v>
      </c>
      <c r="AX4960" s="12" t="s">
        <v>73</v>
      </c>
      <c r="AY4960" s="217" t="s">
        <v>238</v>
      </c>
    </row>
    <row r="4961" spans="2:65" s="13" customFormat="1" ht="13.5">
      <c r="B4961" s="218"/>
      <c r="C4961" s="219"/>
      <c r="D4961" s="208" t="s">
        <v>247</v>
      </c>
      <c r="E4961" s="230" t="s">
        <v>20</v>
      </c>
      <c r="F4961" s="231" t="s">
        <v>2294</v>
      </c>
      <c r="G4961" s="219"/>
      <c r="H4961" s="232">
        <v>136.553</v>
      </c>
      <c r="I4961" s="224"/>
      <c r="J4961" s="219"/>
      <c r="K4961" s="219"/>
      <c r="L4961" s="225"/>
      <c r="M4961" s="226"/>
      <c r="N4961" s="227"/>
      <c r="O4961" s="227"/>
      <c r="P4961" s="227"/>
      <c r="Q4961" s="227"/>
      <c r="R4961" s="227"/>
      <c r="S4961" s="227"/>
      <c r="T4961" s="228"/>
      <c r="AT4961" s="229" t="s">
        <v>247</v>
      </c>
      <c r="AU4961" s="229" t="s">
        <v>81</v>
      </c>
      <c r="AV4961" s="13" t="s">
        <v>81</v>
      </c>
      <c r="AW4961" s="13" t="s">
        <v>37</v>
      </c>
      <c r="AX4961" s="13" t="s">
        <v>73</v>
      </c>
      <c r="AY4961" s="229" t="s">
        <v>238</v>
      </c>
    </row>
    <row r="4962" spans="2:65" s="13" customFormat="1" ht="13.5">
      <c r="B4962" s="218"/>
      <c r="C4962" s="219"/>
      <c r="D4962" s="208" t="s">
        <v>247</v>
      </c>
      <c r="E4962" s="230" t="s">
        <v>20</v>
      </c>
      <c r="F4962" s="231" t="s">
        <v>4525</v>
      </c>
      <c r="G4962" s="219"/>
      <c r="H4962" s="232">
        <v>8.0850000000000009</v>
      </c>
      <c r="I4962" s="224"/>
      <c r="J4962" s="219"/>
      <c r="K4962" s="219"/>
      <c r="L4962" s="225"/>
      <c r="M4962" s="226"/>
      <c r="N4962" s="227"/>
      <c r="O4962" s="227"/>
      <c r="P4962" s="227"/>
      <c r="Q4962" s="227"/>
      <c r="R4962" s="227"/>
      <c r="S4962" s="227"/>
      <c r="T4962" s="228"/>
      <c r="AT4962" s="229" t="s">
        <v>247</v>
      </c>
      <c r="AU4962" s="229" t="s">
        <v>81</v>
      </c>
      <c r="AV4962" s="13" t="s">
        <v>81</v>
      </c>
      <c r="AW4962" s="13" t="s">
        <v>37</v>
      </c>
      <c r="AX4962" s="13" t="s">
        <v>73</v>
      </c>
      <c r="AY4962" s="229" t="s">
        <v>238</v>
      </c>
    </row>
    <row r="4963" spans="2:65" s="12" customFormat="1" ht="13.5">
      <c r="B4963" s="206"/>
      <c r="C4963" s="207"/>
      <c r="D4963" s="208" t="s">
        <v>247</v>
      </c>
      <c r="E4963" s="209" t="s">
        <v>20</v>
      </c>
      <c r="F4963" s="210" t="s">
        <v>4526</v>
      </c>
      <c r="G4963" s="207"/>
      <c r="H4963" s="211" t="s">
        <v>20</v>
      </c>
      <c r="I4963" s="212"/>
      <c r="J4963" s="207"/>
      <c r="K4963" s="207"/>
      <c r="L4963" s="213"/>
      <c r="M4963" s="214"/>
      <c r="N4963" s="215"/>
      <c r="O4963" s="215"/>
      <c r="P4963" s="215"/>
      <c r="Q4963" s="215"/>
      <c r="R4963" s="215"/>
      <c r="S4963" s="215"/>
      <c r="T4963" s="216"/>
      <c r="AT4963" s="217" t="s">
        <v>247</v>
      </c>
      <c r="AU4963" s="217" t="s">
        <v>81</v>
      </c>
      <c r="AV4963" s="12" t="s">
        <v>22</v>
      </c>
      <c r="AW4963" s="12" t="s">
        <v>37</v>
      </c>
      <c r="AX4963" s="12" t="s">
        <v>73</v>
      </c>
      <c r="AY4963" s="217" t="s">
        <v>238</v>
      </c>
    </row>
    <row r="4964" spans="2:65" s="13" customFormat="1" ht="13.5">
      <c r="B4964" s="218"/>
      <c r="C4964" s="219"/>
      <c r="D4964" s="220" t="s">
        <v>247</v>
      </c>
      <c r="E4964" s="221" t="s">
        <v>20</v>
      </c>
      <c r="F4964" s="222" t="s">
        <v>4527</v>
      </c>
      <c r="G4964" s="219"/>
      <c r="H4964" s="223">
        <v>-15.91</v>
      </c>
      <c r="I4964" s="224"/>
      <c r="J4964" s="219"/>
      <c r="K4964" s="219"/>
      <c r="L4964" s="225"/>
      <c r="M4964" s="226"/>
      <c r="N4964" s="227"/>
      <c r="O4964" s="227"/>
      <c r="P4964" s="227"/>
      <c r="Q4964" s="227"/>
      <c r="R4964" s="227"/>
      <c r="S4964" s="227"/>
      <c r="T4964" s="228"/>
      <c r="AT4964" s="229" t="s">
        <v>247</v>
      </c>
      <c r="AU4964" s="229" t="s">
        <v>81</v>
      </c>
      <c r="AV4964" s="13" t="s">
        <v>81</v>
      </c>
      <c r="AW4964" s="13" t="s">
        <v>37</v>
      </c>
      <c r="AX4964" s="13" t="s">
        <v>73</v>
      </c>
      <c r="AY4964" s="229" t="s">
        <v>238</v>
      </c>
    </row>
    <row r="4965" spans="2:65" s="1" customFormat="1" ht="22.5" customHeight="1">
      <c r="B4965" s="35"/>
      <c r="C4965" s="194" t="s">
        <v>4528</v>
      </c>
      <c r="D4965" s="194" t="s">
        <v>240</v>
      </c>
      <c r="E4965" s="195" t="s">
        <v>4529</v>
      </c>
      <c r="F4965" s="196" t="s">
        <v>4530</v>
      </c>
      <c r="G4965" s="197" t="s">
        <v>375</v>
      </c>
      <c r="H4965" s="198">
        <v>15.91</v>
      </c>
      <c r="I4965" s="199"/>
      <c r="J4965" s="200">
        <f>ROUND(I4965*H4965,2)</f>
        <v>0</v>
      </c>
      <c r="K4965" s="196" t="s">
        <v>244</v>
      </c>
      <c r="L4965" s="55"/>
      <c r="M4965" s="201" t="s">
        <v>20</v>
      </c>
      <c r="N4965" s="202" t="s">
        <v>44</v>
      </c>
      <c r="O4965" s="36"/>
      <c r="P4965" s="203">
        <f>O4965*H4965</f>
        <v>0</v>
      </c>
      <c r="Q4965" s="203">
        <v>3.5000000000000001E-3</v>
      </c>
      <c r="R4965" s="203">
        <f>Q4965*H4965</f>
        <v>5.5684999999999998E-2</v>
      </c>
      <c r="S4965" s="203">
        <v>0</v>
      </c>
      <c r="T4965" s="204">
        <f>S4965*H4965</f>
        <v>0</v>
      </c>
      <c r="AR4965" s="18" t="s">
        <v>372</v>
      </c>
      <c r="AT4965" s="18" t="s">
        <v>240</v>
      </c>
      <c r="AU4965" s="18" t="s">
        <v>81</v>
      </c>
      <c r="AY4965" s="18" t="s">
        <v>238</v>
      </c>
      <c r="BE4965" s="205">
        <f>IF(N4965="základní",J4965,0)</f>
        <v>0</v>
      </c>
      <c r="BF4965" s="205">
        <f>IF(N4965="snížená",J4965,0)</f>
        <v>0</v>
      </c>
      <c r="BG4965" s="205">
        <f>IF(N4965="zákl. přenesená",J4965,0)</f>
        <v>0</v>
      </c>
      <c r="BH4965" s="205">
        <f>IF(N4965="sníž. přenesená",J4965,0)</f>
        <v>0</v>
      </c>
      <c r="BI4965" s="205">
        <f>IF(N4965="nulová",J4965,0)</f>
        <v>0</v>
      </c>
      <c r="BJ4965" s="18" t="s">
        <v>22</v>
      </c>
      <c r="BK4965" s="205">
        <f>ROUND(I4965*H4965,2)</f>
        <v>0</v>
      </c>
      <c r="BL4965" s="18" t="s">
        <v>372</v>
      </c>
      <c r="BM4965" s="18" t="s">
        <v>4531</v>
      </c>
    </row>
    <row r="4966" spans="2:65" s="12" customFormat="1" ht="13.5">
      <c r="B4966" s="206"/>
      <c r="C4966" s="207"/>
      <c r="D4966" s="208" t="s">
        <v>247</v>
      </c>
      <c r="E4966" s="209" t="s">
        <v>20</v>
      </c>
      <c r="F4966" s="210" t="s">
        <v>4493</v>
      </c>
      <c r="G4966" s="207"/>
      <c r="H4966" s="211" t="s">
        <v>20</v>
      </c>
      <c r="I4966" s="212"/>
      <c r="J4966" s="207"/>
      <c r="K4966" s="207"/>
      <c r="L4966" s="213"/>
      <c r="M4966" s="214"/>
      <c r="N4966" s="215"/>
      <c r="O4966" s="215"/>
      <c r="P4966" s="215"/>
      <c r="Q4966" s="215"/>
      <c r="R4966" s="215"/>
      <c r="S4966" s="215"/>
      <c r="T4966" s="216"/>
      <c r="AT4966" s="217" t="s">
        <v>247</v>
      </c>
      <c r="AU4966" s="217" t="s">
        <v>81</v>
      </c>
      <c r="AV4966" s="12" t="s">
        <v>22</v>
      </c>
      <c r="AW4966" s="12" t="s">
        <v>37</v>
      </c>
      <c r="AX4966" s="12" t="s">
        <v>73</v>
      </c>
      <c r="AY4966" s="217" t="s">
        <v>238</v>
      </c>
    </row>
    <row r="4967" spans="2:65" s="12" customFormat="1" ht="13.5">
      <c r="B4967" s="206"/>
      <c r="C4967" s="207"/>
      <c r="D4967" s="208" t="s">
        <v>247</v>
      </c>
      <c r="E4967" s="209" t="s">
        <v>20</v>
      </c>
      <c r="F4967" s="210" t="s">
        <v>4494</v>
      </c>
      <c r="G4967" s="207"/>
      <c r="H4967" s="211" t="s">
        <v>20</v>
      </c>
      <c r="I4967" s="212"/>
      <c r="J4967" s="207"/>
      <c r="K4967" s="207"/>
      <c r="L4967" s="213"/>
      <c r="M4967" s="214"/>
      <c r="N4967" s="215"/>
      <c r="O4967" s="215"/>
      <c r="P4967" s="215"/>
      <c r="Q4967" s="215"/>
      <c r="R4967" s="215"/>
      <c r="S4967" s="215"/>
      <c r="T4967" s="216"/>
      <c r="AT4967" s="217" t="s">
        <v>247</v>
      </c>
      <c r="AU4967" s="217" t="s">
        <v>81</v>
      </c>
      <c r="AV4967" s="12" t="s">
        <v>22</v>
      </c>
      <c r="AW4967" s="12" t="s">
        <v>37</v>
      </c>
      <c r="AX4967" s="12" t="s">
        <v>73</v>
      </c>
      <c r="AY4967" s="217" t="s">
        <v>238</v>
      </c>
    </row>
    <row r="4968" spans="2:65" s="12" customFormat="1" ht="13.5">
      <c r="B4968" s="206"/>
      <c r="C4968" s="207"/>
      <c r="D4968" s="208" t="s">
        <v>247</v>
      </c>
      <c r="E4968" s="209" t="s">
        <v>20</v>
      </c>
      <c r="F4968" s="210" t="s">
        <v>249</v>
      </c>
      <c r="G4968" s="207"/>
      <c r="H4968" s="211" t="s">
        <v>20</v>
      </c>
      <c r="I4968" s="212"/>
      <c r="J4968" s="207"/>
      <c r="K4968" s="207"/>
      <c r="L4968" s="213"/>
      <c r="M4968" s="214"/>
      <c r="N4968" s="215"/>
      <c r="O4968" s="215"/>
      <c r="P4968" s="215"/>
      <c r="Q4968" s="215"/>
      <c r="R4968" s="215"/>
      <c r="S4968" s="215"/>
      <c r="T4968" s="216"/>
      <c r="AT4968" s="217" t="s">
        <v>247</v>
      </c>
      <c r="AU4968" s="217" t="s">
        <v>81</v>
      </c>
      <c r="AV4968" s="12" t="s">
        <v>22</v>
      </c>
      <c r="AW4968" s="12" t="s">
        <v>37</v>
      </c>
      <c r="AX4968" s="12" t="s">
        <v>73</v>
      </c>
      <c r="AY4968" s="217" t="s">
        <v>238</v>
      </c>
    </row>
    <row r="4969" spans="2:65" s="12" customFormat="1" ht="13.5">
      <c r="B4969" s="206"/>
      <c r="C4969" s="207"/>
      <c r="D4969" s="208" t="s">
        <v>247</v>
      </c>
      <c r="E4969" s="209" t="s">
        <v>20</v>
      </c>
      <c r="F4969" s="210" t="s">
        <v>4532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65" s="12" customFormat="1" ht="13.5">
      <c r="B4970" s="206"/>
      <c r="C4970" s="207"/>
      <c r="D4970" s="208" t="s">
        <v>247</v>
      </c>
      <c r="E4970" s="209" t="s">
        <v>20</v>
      </c>
      <c r="F4970" s="210" t="s">
        <v>249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65" s="12" customFormat="1" ht="13.5">
      <c r="B4971" s="206"/>
      <c r="C4971" s="207"/>
      <c r="D4971" s="208" t="s">
        <v>247</v>
      </c>
      <c r="E4971" s="209" t="s">
        <v>20</v>
      </c>
      <c r="F4971" s="210" t="s">
        <v>2293</v>
      </c>
      <c r="G4971" s="207"/>
      <c r="H4971" s="211" t="s">
        <v>20</v>
      </c>
      <c r="I4971" s="212"/>
      <c r="J4971" s="207"/>
      <c r="K4971" s="207"/>
      <c r="L4971" s="213"/>
      <c r="M4971" s="214"/>
      <c r="N4971" s="215"/>
      <c r="O4971" s="215"/>
      <c r="P4971" s="215"/>
      <c r="Q4971" s="215"/>
      <c r="R4971" s="215"/>
      <c r="S4971" s="215"/>
      <c r="T4971" s="216"/>
      <c r="AT4971" s="217" t="s">
        <v>247</v>
      </c>
      <c r="AU4971" s="217" t="s">
        <v>81</v>
      </c>
      <c r="AV4971" s="12" t="s">
        <v>22</v>
      </c>
      <c r="AW4971" s="12" t="s">
        <v>37</v>
      </c>
      <c r="AX4971" s="12" t="s">
        <v>73</v>
      </c>
      <c r="AY4971" s="217" t="s">
        <v>238</v>
      </c>
    </row>
    <row r="4972" spans="2:65" s="12" customFormat="1" ht="13.5">
      <c r="B4972" s="206"/>
      <c r="C4972" s="207"/>
      <c r="D4972" s="208" t="s">
        <v>247</v>
      </c>
      <c r="E4972" s="209" t="s">
        <v>20</v>
      </c>
      <c r="F4972" s="210" t="s">
        <v>692</v>
      </c>
      <c r="G4972" s="207"/>
      <c r="H4972" s="211" t="s">
        <v>20</v>
      </c>
      <c r="I4972" s="212"/>
      <c r="J4972" s="207"/>
      <c r="K4972" s="207"/>
      <c r="L4972" s="213"/>
      <c r="M4972" s="214"/>
      <c r="N4972" s="215"/>
      <c r="O4972" s="215"/>
      <c r="P4972" s="215"/>
      <c r="Q4972" s="215"/>
      <c r="R4972" s="215"/>
      <c r="S4972" s="215"/>
      <c r="T4972" s="216"/>
      <c r="AT4972" s="217" t="s">
        <v>247</v>
      </c>
      <c r="AU4972" s="217" t="s">
        <v>81</v>
      </c>
      <c r="AV4972" s="12" t="s">
        <v>22</v>
      </c>
      <c r="AW4972" s="12" t="s">
        <v>37</v>
      </c>
      <c r="AX4972" s="12" t="s">
        <v>73</v>
      </c>
      <c r="AY4972" s="217" t="s">
        <v>238</v>
      </c>
    </row>
    <row r="4973" spans="2:65" s="12" customFormat="1" ht="13.5">
      <c r="B4973" s="206"/>
      <c r="C4973" s="207"/>
      <c r="D4973" s="208" t="s">
        <v>247</v>
      </c>
      <c r="E4973" s="209" t="s">
        <v>20</v>
      </c>
      <c r="F4973" s="210" t="s">
        <v>4533</v>
      </c>
      <c r="G4973" s="207"/>
      <c r="H4973" s="211" t="s">
        <v>20</v>
      </c>
      <c r="I4973" s="212"/>
      <c r="J4973" s="207"/>
      <c r="K4973" s="207"/>
      <c r="L4973" s="213"/>
      <c r="M4973" s="214"/>
      <c r="N4973" s="215"/>
      <c r="O4973" s="215"/>
      <c r="P4973" s="215"/>
      <c r="Q4973" s="215"/>
      <c r="R4973" s="215"/>
      <c r="S4973" s="215"/>
      <c r="T4973" s="216"/>
      <c r="AT4973" s="217" t="s">
        <v>247</v>
      </c>
      <c r="AU4973" s="217" t="s">
        <v>81</v>
      </c>
      <c r="AV4973" s="12" t="s">
        <v>22</v>
      </c>
      <c r="AW4973" s="12" t="s">
        <v>37</v>
      </c>
      <c r="AX4973" s="12" t="s">
        <v>73</v>
      </c>
      <c r="AY4973" s="217" t="s">
        <v>238</v>
      </c>
    </row>
    <row r="4974" spans="2:65" s="13" customFormat="1" ht="13.5">
      <c r="B4974" s="218"/>
      <c r="C4974" s="219"/>
      <c r="D4974" s="220" t="s">
        <v>247</v>
      </c>
      <c r="E4974" s="221" t="s">
        <v>20</v>
      </c>
      <c r="F4974" s="222" t="s">
        <v>4534</v>
      </c>
      <c r="G4974" s="219"/>
      <c r="H4974" s="223">
        <v>15.91</v>
      </c>
      <c r="I4974" s="224"/>
      <c r="J4974" s="219"/>
      <c r="K4974" s="219"/>
      <c r="L4974" s="225"/>
      <c r="M4974" s="226"/>
      <c r="N4974" s="227"/>
      <c r="O4974" s="227"/>
      <c r="P4974" s="227"/>
      <c r="Q4974" s="227"/>
      <c r="R4974" s="227"/>
      <c r="S4974" s="227"/>
      <c r="T4974" s="228"/>
      <c r="AT4974" s="229" t="s">
        <v>247</v>
      </c>
      <c r="AU4974" s="229" t="s">
        <v>81</v>
      </c>
      <c r="AV4974" s="13" t="s">
        <v>81</v>
      </c>
      <c r="AW4974" s="13" t="s">
        <v>37</v>
      </c>
      <c r="AX4974" s="13" t="s">
        <v>73</v>
      </c>
      <c r="AY4974" s="229" t="s">
        <v>238</v>
      </c>
    </row>
    <row r="4975" spans="2:65" s="1" customFormat="1" ht="22.5" customHeight="1">
      <c r="B4975" s="35"/>
      <c r="C4975" s="233" t="s">
        <v>4535</v>
      </c>
      <c r="D4975" s="233" t="s">
        <v>478</v>
      </c>
      <c r="E4975" s="234" t="s">
        <v>4536</v>
      </c>
      <c r="F4975" s="235" t="s">
        <v>4537</v>
      </c>
      <c r="G4975" s="236" t="s">
        <v>375</v>
      </c>
      <c r="H4975" s="237">
        <v>161.995</v>
      </c>
      <c r="I4975" s="238"/>
      <c r="J4975" s="239">
        <f>ROUND(I4975*H4975,2)</f>
        <v>0</v>
      </c>
      <c r="K4975" s="235" t="s">
        <v>20</v>
      </c>
      <c r="L4975" s="240"/>
      <c r="M4975" s="241" t="s">
        <v>20</v>
      </c>
      <c r="N4975" s="242" t="s">
        <v>44</v>
      </c>
      <c r="O4975" s="36"/>
      <c r="P4975" s="203">
        <f>O4975*H4975</f>
        <v>0</v>
      </c>
      <c r="Q4975" s="203">
        <v>0</v>
      </c>
      <c r="R4975" s="203">
        <f>Q4975*H4975</f>
        <v>0</v>
      </c>
      <c r="S4975" s="203">
        <v>0</v>
      </c>
      <c r="T4975" s="204">
        <f>S4975*H4975</f>
        <v>0</v>
      </c>
      <c r="AR4975" s="18" t="s">
        <v>500</v>
      </c>
      <c r="AT4975" s="18" t="s">
        <v>478</v>
      </c>
      <c r="AU4975" s="18" t="s">
        <v>81</v>
      </c>
      <c r="AY4975" s="18" t="s">
        <v>238</v>
      </c>
      <c r="BE4975" s="205">
        <f>IF(N4975="základní",J4975,0)</f>
        <v>0</v>
      </c>
      <c r="BF4975" s="205">
        <f>IF(N4975="snížená",J4975,0)</f>
        <v>0</v>
      </c>
      <c r="BG4975" s="205">
        <f>IF(N4975="zákl. přenesená",J4975,0)</f>
        <v>0</v>
      </c>
      <c r="BH4975" s="205">
        <f>IF(N4975="sníž. přenesená",J4975,0)</f>
        <v>0</v>
      </c>
      <c r="BI4975" s="205">
        <f>IF(N4975="nulová",J4975,0)</f>
        <v>0</v>
      </c>
      <c r="BJ4975" s="18" t="s">
        <v>22</v>
      </c>
      <c r="BK4975" s="205">
        <f>ROUND(I4975*H4975,2)</f>
        <v>0</v>
      </c>
      <c r="BL4975" s="18" t="s">
        <v>372</v>
      </c>
      <c r="BM4975" s="18" t="s">
        <v>4538</v>
      </c>
    </row>
    <row r="4976" spans="2:65" s="12" customFormat="1" ht="13.5">
      <c r="B4976" s="206"/>
      <c r="C4976" s="207"/>
      <c r="D4976" s="208" t="s">
        <v>247</v>
      </c>
      <c r="E4976" s="209" t="s">
        <v>20</v>
      </c>
      <c r="F4976" s="210" t="s">
        <v>4493</v>
      </c>
      <c r="G4976" s="207"/>
      <c r="H4976" s="211" t="s">
        <v>20</v>
      </c>
      <c r="I4976" s="212"/>
      <c r="J4976" s="207"/>
      <c r="K4976" s="207"/>
      <c r="L4976" s="213"/>
      <c r="M4976" s="214"/>
      <c r="N4976" s="215"/>
      <c r="O4976" s="215"/>
      <c r="P4976" s="215"/>
      <c r="Q4976" s="215"/>
      <c r="R4976" s="215"/>
      <c r="S4976" s="215"/>
      <c r="T4976" s="216"/>
      <c r="AT4976" s="217" t="s">
        <v>247</v>
      </c>
      <c r="AU4976" s="217" t="s">
        <v>81</v>
      </c>
      <c r="AV4976" s="12" t="s">
        <v>22</v>
      </c>
      <c r="AW4976" s="12" t="s">
        <v>37</v>
      </c>
      <c r="AX4976" s="12" t="s">
        <v>73</v>
      </c>
      <c r="AY4976" s="217" t="s">
        <v>238</v>
      </c>
    </row>
    <row r="4977" spans="2:65" s="12" customFormat="1" ht="13.5">
      <c r="B4977" s="206"/>
      <c r="C4977" s="207"/>
      <c r="D4977" s="208" t="s">
        <v>247</v>
      </c>
      <c r="E4977" s="209" t="s">
        <v>20</v>
      </c>
      <c r="F4977" s="210" t="s">
        <v>4494</v>
      </c>
      <c r="G4977" s="207"/>
      <c r="H4977" s="211" t="s">
        <v>20</v>
      </c>
      <c r="I4977" s="212"/>
      <c r="J4977" s="207"/>
      <c r="K4977" s="207"/>
      <c r="L4977" s="213"/>
      <c r="M4977" s="214"/>
      <c r="N4977" s="215"/>
      <c r="O4977" s="215"/>
      <c r="P4977" s="215"/>
      <c r="Q4977" s="215"/>
      <c r="R4977" s="215"/>
      <c r="S4977" s="215"/>
      <c r="T4977" s="216"/>
      <c r="AT4977" s="217" t="s">
        <v>247</v>
      </c>
      <c r="AU4977" s="217" t="s">
        <v>81</v>
      </c>
      <c r="AV4977" s="12" t="s">
        <v>22</v>
      </c>
      <c r="AW4977" s="12" t="s">
        <v>37</v>
      </c>
      <c r="AX4977" s="12" t="s">
        <v>73</v>
      </c>
      <c r="AY4977" s="217" t="s">
        <v>238</v>
      </c>
    </row>
    <row r="4978" spans="2:65" s="12" customFormat="1" ht="13.5">
      <c r="B4978" s="206"/>
      <c r="C4978" s="207"/>
      <c r="D4978" s="208" t="s">
        <v>247</v>
      </c>
      <c r="E4978" s="209" t="s">
        <v>20</v>
      </c>
      <c r="F4978" s="210" t="s">
        <v>249</v>
      </c>
      <c r="G4978" s="207"/>
      <c r="H4978" s="211" t="s">
        <v>20</v>
      </c>
      <c r="I4978" s="212"/>
      <c r="J4978" s="207"/>
      <c r="K4978" s="207"/>
      <c r="L4978" s="213"/>
      <c r="M4978" s="214"/>
      <c r="N4978" s="215"/>
      <c r="O4978" s="215"/>
      <c r="P4978" s="215"/>
      <c r="Q4978" s="215"/>
      <c r="R4978" s="215"/>
      <c r="S4978" s="215"/>
      <c r="T4978" s="216"/>
      <c r="AT4978" s="217" t="s">
        <v>247</v>
      </c>
      <c r="AU4978" s="217" t="s">
        <v>81</v>
      </c>
      <c r="AV4978" s="12" t="s">
        <v>22</v>
      </c>
      <c r="AW4978" s="12" t="s">
        <v>37</v>
      </c>
      <c r="AX4978" s="12" t="s">
        <v>73</v>
      </c>
      <c r="AY4978" s="217" t="s">
        <v>238</v>
      </c>
    </row>
    <row r="4979" spans="2:65" s="13" customFormat="1" ht="13.5">
      <c r="B4979" s="218"/>
      <c r="C4979" s="219"/>
      <c r="D4979" s="208" t="s">
        <v>247</v>
      </c>
      <c r="E4979" s="230" t="s">
        <v>20</v>
      </c>
      <c r="F4979" s="231" t="s">
        <v>4539</v>
      </c>
      <c r="G4979" s="219"/>
      <c r="H4979" s="232">
        <v>144.63800000000001</v>
      </c>
      <c r="I4979" s="224"/>
      <c r="J4979" s="219"/>
      <c r="K4979" s="219"/>
      <c r="L4979" s="225"/>
      <c r="M4979" s="226"/>
      <c r="N4979" s="227"/>
      <c r="O4979" s="227"/>
      <c r="P4979" s="227"/>
      <c r="Q4979" s="227"/>
      <c r="R4979" s="227"/>
      <c r="S4979" s="227"/>
      <c r="T4979" s="228"/>
      <c r="AT4979" s="229" t="s">
        <v>247</v>
      </c>
      <c r="AU4979" s="229" t="s">
        <v>81</v>
      </c>
      <c r="AV4979" s="13" t="s">
        <v>81</v>
      </c>
      <c r="AW4979" s="13" t="s">
        <v>37</v>
      </c>
      <c r="AX4979" s="13" t="s">
        <v>73</v>
      </c>
      <c r="AY4979" s="229" t="s">
        <v>238</v>
      </c>
    </row>
    <row r="4980" spans="2:65" s="13" customFormat="1" ht="13.5">
      <c r="B4980" s="218"/>
      <c r="C4980" s="219"/>
      <c r="D4980" s="220" t="s">
        <v>247</v>
      </c>
      <c r="E4980" s="219"/>
      <c r="F4980" s="222" t="s">
        <v>4540</v>
      </c>
      <c r="G4980" s="219"/>
      <c r="H4980" s="223">
        <v>161.995</v>
      </c>
      <c r="I4980" s="224"/>
      <c r="J4980" s="219"/>
      <c r="K4980" s="219"/>
      <c r="L4980" s="225"/>
      <c r="M4980" s="226"/>
      <c r="N4980" s="227"/>
      <c r="O4980" s="227"/>
      <c r="P4980" s="227"/>
      <c r="Q4980" s="227"/>
      <c r="R4980" s="227"/>
      <c r="S4980" s="227"/>
      <c r="T4980" s="228"/>
      <c r="AT4980" s="229" t="s">
        <v>247</v>
      </c>
      <c r="AU4980" s="229" t="s">
        <v>81</v>
      </c>
      <c r="AV4980" s="13" t="s">
        <v>81</v>
      </c>
      <c r="AW4980" s="13" t="s">
        <v>4</v>
      </c>
      <c r="AX4980" s="13" t="s">
        <v>22</v>
      </c>
      <c r="AY4980" s="229" t="s">
        <v>238</v>
      </c>
    </row>
    <row r="4981" spans="2:65" s="1" customFormat="1" ht="22.5" customHeight="1">
      <c r="B4981" s="35"/>
      <c r="C4981" s="194" t="s">
        <v>4541</v>
      </c>
      <c r="D4981" s="194" t="s">
        <v>240</v>
      </c>
      <c r="E4981" s="195" t="s">
        <v>4542</v>
      </c>
      <c r="F4981" s="196" t="s">
        <v>4543</v>
      </c>
      <c r="G4981" s="197" t="s">
        <v>375</v>
      </c>
      <c r="H4981" s="198">
        <v>148.06800000000001</v>
      </c>
      <c r="I4981" s="199"/>
      <c r="J4981" s="200">
        <f>ROUND(I4981*H4981,2)</f>
        <v>0</v>
      </c>
      <c r="K4981" s="196" t="s">
        <v>244</v>
      </c>
      <c r="L4981" s="55"/>
      <c r="M4981" s="201" t="s">
        <v>20</v>
      </c>
      <c r="N4981" s="202" t="s">
        <v>44</v>
      </c>
      <c r="O4981" s="36"/>
      <c r="P4981" s="203">
        <f>O4981*H4981</f>
        <v>0</v>
      </c>
      <c r="Q4981" s="203">
        <v>0</v>
      </c>
      <c r="R4981" s="203">
        <f>Q4981*H4981</f>
        <v>0</v>
      </c>
      <c r="S4981" s="203">
        <v>0</v>
      </c>
      <c r="T4981" s="204">
        <f>S4981*H4981</f>
        <v>0</v>
      </c>
      <c r="AR4981" s="18" t="s">
        <v>372</v>
      </c>
      <c r="AT4981" s="18" t="s">
        <v>240</v>
      </c>
      <c r="AU4981" s="18" t="s">
        <v>81</v>
      </c>
      <c r="AY4981" s="18" t="s">
        <v>238</v>
      </c>
      <c r="BE4981" s="205">
        <f>IF(N4981="základní",J4981,0)</f>
        <v>0</v>
      </c>
      <c r="BF4981" s="205">
        <f>IF(N4981="snížená",J4981,0)</f>
        <v>0</v>
      </c>
      <c r="BG4981" s="205">
        <f>IF(N4981="zákl. přenesená",J4981,0)</f>
        <v>0</v>
      </c>
      <c r="BH4981" s="205">
        <f>IF(N4981="sníž. přenesená",J4981,0)</f>
        <v>0</v>
      </c>
      <c r="BI4981" s="205">
        <f>IF(N4981="nulová",J4981,0)</f>
        <v>0</v>
      </c>
      <c r="BJ4981" s="18" t="s">
        <v>22</v>
      </c>
      <c r="BK4981" s="205">
        <f>ROUND(I4981*H4981,2)</f>
        <v>0</v>
      </c>
      <c r="BL4981" s="18" t="s">
        <v>372</v>
      </c>
      <c r="BM4981" s="18" t="s">
        <v>4544</v>
      </c>
    </row>
    <row r="4982" spans="2:65" s="12" customFormat="1" ht="13.5">
      <c r="B4982" s="206"/>
      <c r="C4982" s="207"/>
      <c r="D4982" s="208" t="s">
        <v>247</v>
      </c>
      <c r="E4982" s="209" t="s">
        <v>20</v>
      </c>
      <c r="F4982" s="210" t="s">
        <v>4493</v>
      </c>
      <c r="G4982" s="207"/>
      <c r="H4982" s="211" t="s">
        <v>20</v>
      </c>
      <c r="I4982" s="212"/>
      <c r="J4982" s="207"/>
      <c r="K4982" s="207"/>
      <c r="L4982" s="213"/>
      <c r="M4982" s="214"/>
      <c r="N4982" s="215"/>
      <c r="O4982" s="215"/>
      <c r="P4982" s="215"/>
      <c r="Q4982" s="215"/>
      <c r="R4982" s="215"/>
      <c r="S4982" s="215"/>
      <c r="T4982" s="216"/>
      <c r="AT4982" s="217" t="s">
        <v>247</v>
      </c>
      <c r="AU4982" s="217" t="s">
        <v>81</v>
      </c>
      <c r="AV4982" s="12" t="s">
        <v>22</v>
      </c>
      <c r="AW4982" s="12" t="s">
        <v>37</v>
      </c>
      <c r="AX4982" s="12" t="s">
        <v>73</v>
      </c>
      <c r="AY4982" s="217" t="s">
        <v>238</v>
      </c>
    </row>
    <row r="4983" spans="2:65" s="12" customFormat="1" ht="13.5">
      <c r="B4983" s="206"/>
      <c r="C4983" s="207"/>
      <c r="D4983" s="208" t="s">
        <v>247</v>
      </c>
      <c r="E4983" s="209" t="s">
        <v>20</v>
      </c>
      <c r="F4983" s="210" t="s">
        <v>4494</v>
      </c>
      <c r="G4983" s="207"/>
      <c r="H4983" s="211" t="s">
        <v>20</v>
      </c>
      <c r="I4983" s="212"/>
      <c r="J4983" s="207"/>
      <c r="K4983" s="207"/>
      <c r="L4983" s="213"/>
      <c r="M4983" s="214"/>
      <c r="N4983" s="215"/>
      <c r="O4983" s="215"/>
      <c r="P4983" s="215"/>
      <c r="Q4983" s="215"/>
      <c r="R4983" s="215"/>
      <c r="S4983" s="215"/>
      <c r="T4983" s="216"/>
      <c r="AT4983" s="217" t="s">
        <v>247</v>
      </c>
      <c r="AU4983" s="217" t="s">
        <v>81</v>
      </c>
      <c r="AV4983" s="12" t="s">
        <v>22</v>
      </c>
      <c r="AW4983" s="12" t="s">
        <v>37</v>
      </c>
      <c r="AX4983" s="12" t="s">
        <v>73</v>
      </c>
      <c r="AY4983" s="217" t="s">
        <v>238</v>
      </c>
    </row>
    <row r="4984" spans="2:65" s="12" customFormat="1" ht="13.5">
      <c r="B4984" s="206"/>
      <c r="C4984" s="207"/>
      <c r="D4984" s="208" t="s">
        <v>247</v>
      </c>
      <c r="E4984" s="209" t="s">
        <v>20</v>
      </c>
      <c r="F4984" s="210" t="s">
        <v>249</v>
      </c>
      <c r="G4984" s="207"/>
      <c r="H4984" s="211" t="s">
        <v>20</v>
      </c>
      <c r="I4984" s="212"/>
      <c r="J4984" s="207"/>
      <c r="K4984" s="207"/>
      <c r="L4984" s="213"/>
      <c r="M4984" s="214"/>
      <c r="N4984" s="215"/>
      <c r="O4984" s="215"/>
      <c r="P4984" s="215"/>
      <c r="Q4984" s="215"/>
      <c r="R4984" s="215"/>
      <c r="S4984" s="215"/>
      <c r="T4984" s="216"/>
      <c r="AT4984" s="217" t="s">
        <v>247</v>
      </c>
      <c r="AU4984" s="217" t="s">
        <v>81</v>
      </c>
      <c r="AV4984" s="12" t="s">
        <v>22</v>
      </c>
      <c r="AW4984" s="12" t="s">
        <v>37</v>
      </c>
      <c r="AX4984" s="12" t="s">
        <v>73</v>
      </c>
      <c r="AY4984" s="217" t="s">
        <v>238</v>
      </c>
    </row>
    <row r="4985" spans="2:65" s="12" customFormat="1" ht="13.5">
      <c r="B4985" s="206"/>
      <c r="C4985" s="207"/>
      <c r="D4985" s="208" t="s">
        <v>247</v>
      </c>
      <c r="E4985" s="209" t="s">
        <v>20</v>
      </c>
      <c r="F4985" s="210" t="s">
        <v>2293</v>
      </c>
      <c r="G4985" s="207"/>
      <c r="H4985" s="211" t="s">
        <v>20</v>
      </c>
      <c r="I4985" s="212"/>
      <c r="J4985" s="207"/>
      <c r="K4985" s="207"/>
      <c r="L4985" s="213"/>
      <c r="M4985" s="214"/>
      <c r="N4985" s="215"/>
      <c r="O4985" s="215"/>
      <c r="P4985" s="215"/>
      <c r="Q4985" s="215"/>
      <c r="R4985" s="215"/>
      <c r="S4985" s="215"/>
      <c r="T4985" s="216"/>
      <c r="AT4985" s="217" t="s">
        <v>247</v>
      </c>
      <c r="AU4985" s="217" t="s">
        <v>81</v>
      </c>
      <c r="AV4985" s="12" t="s">
        <v>22</v>
      </c>
      <c r="AW4985" s="12" t="s">
        <v>37</v>
      </c>
      <c r="AX4985" s="12" t="s">
        <v>73</v>
      </c>
      <c r="AY4985" s="217" t="s">
        <v>238</v>
      </c>
    </row>
    <row r="4986" spans="2:65" s="12" customFormat="1" ht="13.5">
      <c r="B4986" s="206"/>
      <c r="C4986" s="207"/>
      <c r="D4986" s="208" t="s">
        <v>247</v>
      </c>
      <c r="E4986" s="209" t="s">
        <v>20</v>
      </c>
      <c r="F4986" s="210" t="s">
        <v>692</v>
      </c>
      <c r="G4986" s="207"/>
      <c r="H4986" s="211" t="s">
        <v>20</v>
      </c>
      <c r="I4986" s="212"/>
      <c r="J4986" s="207"/>
      <c r="K4986" s="207"/>
      <c r="L4986" s="213"/>
      <c r="M4986" s="214"/>
      <c r="N4986" s="215"/>
      <c r="O4986" s="215"/>
      <c r="P4986" s="215"/>
      <c r="Q4986" s="215"/>
      <c r="R4986" s="215"/>
      <c r="S4986" s="215"/>
      <c r="T4986" s="216"/>
      <c r="AT4986" s="217" t="s">
        <v>247</v>
      </c>
      <c r="AU4986" s="217" t="s">
        <v>81</v>
      </c>
      <c r="AV4986" s="12" t="s">
        <v>22</v>
      </c>
      <c r="AW4986" s="12" t="s">
        <v>37</v>
      </c>
      <c r="AX4986" s="12" t="s">
        <v>73</v>
      </c>
      <c r="AY4986" s="217" t="s">
        <v>238</v>
      </c>
    </row>
    <row r="4987" spans="2:65" s="13" customFormat="1" ht="13.5">
      <c r="B4987" s="218"/>
      <c r="C4987" s="219"/>
      <c r="D4987" s="208" t="s">
        <v>247</v>
      </c>
      <c r="E4987" s="230" t="s">
        <v>20</v>
      </c>
      <c r="F4987" s="231" t="s">
        <v>2294</v>
      </c>
      <c r="G4987" s="219"/>
      <c r="H4987" s="232">
        <v>136.553</v>
      </c>
      <c r="I4987" s="224"/>
      <c r="J4987" s="219"/>
      <c r="K4987" s="219"/>
      <c r="L4987" s="225"/>
      <c r="M4987" s="226"/>
      <c r="N4987" s="227"/>
      <c r="O4987" s="227"/>
      <c r="P4987" s="227"/>
      <c r="Q4987" s="227"/>
      <c r="R4987" s="227"/>
      <c r="S4987" s="227"/>
      <c r="T4987" s="228"/>
      <c r="AT4987" s="229" t="s">
        <v>247</v>
      </c>
      <c r="AU4987" s="229" t="s">
        <v>81</v>
      </c>
      <c r="AV4987" s="13" t="s">
        <v>81</v>
      </c>
      <c r="AW4987" s="13" t="s">
        <v>37</v>
      </c>
      <c r="AX4987" s="13" t="s">
        <v>73</v>
      </c>
      <c r="AY4987" s="229" t="s">
        <v>238</v>
      </c>
    </row>
    <row r="4988" spans="2:65" s="13" customFormat="1" ht="13.5">
      <c r="B4988" s="218"/>
      <c r="C4988" s="219"/>
      <c r="D4988" s="208" t="s">
        <v>247</v>
      </c>
      <c r="E4988" s="230" t="s">
        <v>20</v>
      </c>
      <c r="F4988" s="231" t="s">
        <v>4525</v>
      </c>
      <c r="G4988" s="219"/>
      <c r="H4988" s="232">
        <v>8.0850000000000009</v>
      </c>
      <c r="I4988" s="224"/>
      <c r="J4988" s="219"/>
      <c r="K4988" s="219"/>
      <c r="L4988" s="225"/>
      <c r="M4988" s="226"/>
      <c r="N4988" s="227"/>
      <c r="O4988" s="227"/>
      <c r="P4988" s="227"/>
      <c r="Q4988" s="227"/>
      <c r="R4988" s="227"/>
      <c r="S4988" s="227"/>
      <c r="T4988" s="228"/>
      <c r="AT4988" s="229" t="s">
        <v>247</v>
      </c>
      <c r="AU4988" s="229" t="s">
        <v>81</v>
      </c>
      <c r="AV4988" s="13" t="s">
        <v>81</v>
      </c>
      <c r="AW4988" s="13" t="s">
        <v>37</v>
      </c>
      <c r="AX4988" s="13" t="s">
        <v>73</v>
      </c>
      <c r="AY4988" s="229" t="s">
        <v>238</v>
      </c>
    </row>
    <row r="4989" spans="2:65" s="12" customFormat="1" ht="13.5">
      <c r="B4989" s="206"/>
      <c r="C4989" s="207"/>
      <c r="D4989" s="208" t="s">
        <v>247</v>
      </c>
      <c r="E4989" s="209" t="s">
        <v>20</v>
      </c>
      <c r="F4989" s="210" t="s">
        <v>2765</v>
      </c>
      <c r="G4989" s="207"/>
      <c r="H4989" s="211" t="s">
        <v>20</v>
      </c>
      <c r="I4989" s="212"/>
      <c r="J4989" s="207"/>
      <c r="K4989" s="207"/>
      <c r="L4989" s="213"/>
      <c r="M4989" s="214"/>
      <c r="N4989" s="215"/>
      <c r="O4989" s="215"/>
      <c r="P4989" s="215"/>
      <c r="Q4989" s="215"/>
      <c r="R4989" s="215"/>
      <c r="S4989" s="215"/>
      <c r="T4989" s="216"/>
      <c r="AT4989" s="217" t="s">
        <v>247</v>
      </c>
      <c r="AU4989" s="217" t="s">
        <v>81</v>
      </c>
      <c r="AV4989" s="12" t="s">
        <v>22</v>
      </c>
      <c r="AW4989" s="12" t="s">
        <v>37</v>
      </c>
      <c r="AX4989" s="12" t="s">
        <v>73</v>
      </c>
      <c r="AY4989" s="217" t="s">
        <v>238</v>
      </c>
    </row>
    <row r="4990" spans="2:65" s="13" customFormat="1" ht="13.5">
      <c r="B4990" s="218"/>
      <c r="C4990" s="219"/>
      <c r="D4990" s="220" t="s">
        <v>247</v>
      </c>
      <c r="E4990" s="221" t="s">
        <v>20</v>
      </c>
      <c r="F4990" s="222" t="s">
        <v>2273</v>
      </c>
      <c r="G4990" s="219"/>
      <c r="H4990" s="223">
        <v>3.43</v>
      </c>
      <c r="I4990" s="224"/>
      <c r="J4990" s="219"/>
      <c r="K4990" s="219"/>
      <c r="L4990" s="225"/>
      <c r="M4990" s="226"/>
      <c r="N4990" s="227"/>
      <c r="O4990" s="227"/>
      <c r="P4990" s="227"/>
      <c r="Q4990" s="227"/>
      <c r="R4990" s="227"/>
      <c r="S4990" s="227"/>
      <c r="T4990" s="228"/>
      <c r="AT4990" s="229" t="s">
        <v>247</v>
      </c>
      <c r="AU4990" s="229" t="s">
        <v>81</v>
      </c>
      <c r="AV4990" s="13" t="s">
        <v>81</v>
      </c>
      <c r="AW4990" s="13" t="s">
        <v>37</v>
      </c>
      <c r="AX4990" s="13" t="s">
        <v>73</v>
      </c>
      <c r="AY4990" s="229" t="s">
        <v>238</v>
      </c>
    </row>
    <row r="4991" spans="2:65" s="1" customFormat="1" ht="22.5" customHeight="1">
      <c r="B4991" s="35"/>
      <c r="C4991" s="194" t="s">
        <v>4545</v>
      </c>
      <c r="D4991" s="194" t="s">
        <v>240</v>
      </c>
      <c r="E4991" s="195" t="s">
        <v>4546</v>
      </c>
      <c r="F4991" s="196" t="s">
        <v>4547</v>
      </c>
      <c r="G4991" s="197" t="s">
        <v>651</v>
      </c>
      <c r="H4991" s="198">
        <v>55</v>
      </c>
      <c r="I4991" s="199"/>
      <c r="J4991" s="200">
        <f>ROUND(I4991*H4991,2)</f>
        <v>0</v>
      </c>
      <c r="K4991" s="196" t="s">
        <v>244</v>
      </c>
      <c r="L4991" s="55"/>
      <c r="M4991" s="201" t="s">
        <v>20</v>
      </c>
      <c r="N4991" s="202" t="s">
        <v>44</v>
      </c>
      <c r="O4991" s="36"/>
      <c r="P4991" s="203">
        <f>O4991*H4991</f>
        <v>0</v>
      </c>
      <c r="Q4991" s="203">
        <v>0</v>
      </c>
      <c r="R4991" s="203">
        <f>Q4991*H4991</f>
        <v>0</v>
      </c>
      <c r="S4991" s="203">
        <v>0</v>
      </c>
      <c r="T4991" s="204">
        <f>S4991*H4991</f>
        <v>0</v>
      </c>
      <c r="AR4991" s="18" t="s">
        <v>372</v>
      </c>
      <c r="AT4991" s="18" t="s">
        <v>240</v>
      </c>
      <c r="AU4991" s="18" t="s">
        <v>81</v>
      </c>
      <c r="AY4991" s="18" t="s">
        <v>238</v>
      </c>
      <c r="BE4991" s="205">
        <f>IF(N4991="základní",J4991,0)</f>
        <v>0</v>
      </c>
      <c r="BF4991" s="205">
        <f>IF(N4991="snížená",J4991,0)</f>
        <v>0</v>
      </c>
      <c r="BG4991" s="205">
        <f>IF(N4991="zákl. přenesená",J4991,0)</f>
        <v>0</v>
      </c>
      <c r="BH4991" s="205">
        <f>IF(N4991="sníž. přenesená",J4991,0)</f>
        <v>0</v>
      </c>
      <c r="BI4991" s="205">
        <f>IF(N4991="nulová",J4991,0)</f>
        <v>0</v>
      </c>
      <c r="BJ4991" s="18" t="s">
        <v>22</v>
      </c>
      <c r="BK4991" s="205">
        <f>ROUND(I4991*H4991,2)</f>
        <v>0</v>
      </c>
      <c r="BL4991" s="18" t="s">
        <v>372</v>
      </c>
      <c r="BM4991" s="18" t="s">
        <v>4548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4493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65" s="12" customFormat="1" ht="13.5">
      <c r="B4993" s="206"/>
      <c r="C4993" s="207"/>
      <c r="D4993" s="208" t="s">
        <v>247</v>
      </c>
      <c r="E4993" s="209" t="s">
        <v>20</v>
      </c>
      <c r="F4993" s="210" t="s">
        <v>4494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65" s="12" customFormat="1" ht="13.5">
      <c r="B4994" s="206"/>
      <c r="C4994" s="207"/>
      <c r="D4994" s="208" t="s">
        <v>247</v>
      </c>
      <c r="E4994" s="209" t="s">
        <v>20</v>
      </c>
      <c r="F4994" s="210" t="s">
        <v>249</v>
      </c>
      <c r="G4994" s="207"/>
      <c r="H4994" s="211" t="s">
        <v>20</v>
      </c>
      <c r="I4994" s="212"/>
      <c r="J4994" s="207"/>
      <c r="K4994" s="207"/>
      <c r="L4994" s="213"/>
      <c r="M4994" s="214"/>
      <c r="N4994" s="215"/>
      <c r="O4994" s="215"/>
      <c r="P4994" s="215"/>
      <c r="Q4994" s="215"/>
      <c r="R4994" s="215"/>
      <c r="S4994" s="215"/>
      <c r="T4994" s="216"/>
      <c r="AT4994" s="217" t="s">
        <v>247</v>
      </c>
      <c r="AU4994" s="217" t="s">
        <v>81</v>
      </c>
      <c r="AV4994" s="12" t="s">
        <v>22</v>
      </c>
      <c r="AW4994" s="12" t="s">
        <v>37</v>
      </c>
      <c r="AX4994" s="12" t="s">
        <v>73</v>
      </c>
      <c r="AY4994" s="217" t="s">
        <v>238</v>
      </c>
    </row>
    <row r="4995" spans="2:65" s="12" customFormat="1" ht="13.5">
      <c r="B4995" s="206"/>
      <c r="C4995" s="207"/>
      <c r="D4995" s="208" t="s">
        <v>247</v>
      </c>
      <c r="E4995" s="209" t="s">
        <v>20</v>
      </c>
      <c r="F4995" s="210" t="s">
        <v>4549</v>
      </c>
      <c r="G4995" s="207"/>
      <c r="H4995" s="211" t="s">
        <v>20</v>
      </c>
      <c r="I4995" s="212"/>
      <c r="J4995" s="207"/>
      <c r="K4995" s="207"/>
      <c r="L4995" s="213"/>
      <c r="M4995" s="214"/>
      <c r="N4995" s="215"/>
      <c r="O4995" s="215"/>
      <c r="P4995" s="215"/>
      <c r="Q4995" s="215"/>
      <c r="R4995" s="215"/>
      <c r="S4995" s="215"/>
      <c r="T4995" s="216"/>
      <c r="AT4995" s="217" t="s">
        <v>247</v>
      </c>
      <c r="AU4995" s="217" t="s">
        <v>81</v>
      </c>
      <c r="AV4995" s="12" t="s">
        <v>22</v>
      </c>
      <c r="AW4995" s="12" t="s">
        <v>37</v>
      </c>
      <c r="AX4995" s="12" t="s">
        <v>73</v>
      </c>
      <c r="AY4995" s="217" t="s">
        <v>238</v>
      </c>
    </row>
    <row r="4996" spans="2:65" s="13" customFormat="1" ht="13.5">
      <c r="B4996" s="218"/>
      <c r="C4996" s="219"/>
      <c r="D4996" s="220" t="s">
        <v>247</v>
      </c>
      <c r="E4996" s="221" t="s">
        <v>20</v>
      </c>
      <c r="F4996" s="222" t="s">
        <v>4550</v>
      </c>
      <c r="G4996" s="219"/>
      <c r="H4996" s="223">
        <v>55</v>
      </c>
      <c r="I4996" s="224"/>
      <c r="J4996" s="219"/>
      <c r="K4996" s="219"/>
      <c r="L4996" s="225"/>
      <c r="M4996" s="226"/>
      <c r="N4996" s="227"/>
      <c r="O4996" s="227"/>
      <c r="P4996" s="227"/>
      <c r="Q4996" s="227"/>
      <c r="R4996" s="227"/>
      <c r="S4996" s="227"/>
      <c r="T4996" s="228"/>
      <c r="AT4996" s="229" t="s">
        <v>247</v>
      </c>
      <c r="AU4996" s="229" t="s">
        <v>81</v>
      </c>
      <c r="AV4996" s="13" t="s">
        <v>81</v>
      </c>
      <c r="AW4996" s="13" t="s">
        <v>37</v>
      </c>
      <c r="AX4996" s="13" t="s">
        <v>22</v>
      </c>
      <c r="AY4996" s="229" t="s">
        <v>238</v>
      </c>
    </row>
    <row r="4997" spans="2:65" s="1" customFormat="1" ht="22.5" customHeight="1">
      <c r="B4997" s="35"/>
      <c r="C4997" s="194" t="s">
        <v>4551</v>
      </c>
      <c r="D4997" s="194" t="s">
        <v>240</v>
      </c>
      <c r="E4997" s="195" t="s">
        <v>4552</v>
      </c>
      <c r="F4997" s="196" t="s">
        <v>4553</v>
      </c>
      <c r="G4997" s="197" t="s">
        <v>375</v>
      </c>
      <c r="H4997" s="198">
        <v>101.22</v>
      </c>
      <c r="I4997" s="199"/>
      <c r="J4997" s="200">
        <f>ROUND(I4997*H4997,2)</f>
        <v>0</v>
      </c>
      <c r="K4997" s="196" t="s">
        <v>244</v>
      </c>
      <c r="L4997" s="55"/>
      <c r="M4997" s="201" t="s">
        <v>20</v>
      </c>
      <c r="N4997" s="202" t="s">
        <v>44</v>
      </c>
      <c r="O4997" s="36"/>
      <c r="P4997" s="203">
        <f>O4997*H4997</f>
        <v>0</v>
      </c>
      <c r="Q4997" s="203">
        <v>4.2199999999999998E-3</v>
      </c>
      <c r="R4997" s="203">
        <f>Q4997*H4997</f>
        <v>0.42714839999999998</v>
      </c>
      <c r="S4997" s="203">
        <v>0</v>
      </c>
      <c r="T4997" s="204">
        <f>S4997*H4997</f>
        <v>0</v>
      </c>
      <c r="AR4997" s="18" t="s">
        <v>372</v>
      </c>
      <c r="AT4997" s="18" t="s">
        <v>240</v>
      </c>
      <c r="AU4997" s="18" t="s">
        <v>81</v>
      </c>
      <c r="AY4997" s="18" t="s">
        <v>238</v>
      </c>
      <c r="BE4997" s="205">
        <f>IF(N4997="základní",J4997,0)</f>
        <v>0</v>
      </c>
      <c r="BF4997" s="205">
        <f>IF(N4997="snížená",J4997,0)</f>
        <v>0</v>
      </c>
      <c r="BG4997" s="205">
        <f>IF(N4997="zákl. přenesená",J4997,0)</f>
        <v>0</v>
      </c>
      <c r="BH4997" s="205">
        <f>IF(N4997="sníž. přenesená",J4997,0)</f>
        <v>0</v>
      </c>
      <c r="BI4997" s="205">
        <f>IF(N4997="nulová",J4997,0)</f>
        <v>0</v>
      </c>
      <c r="BJ4997" s="18" t="s">
        <v>22</v>
      </c>
      <c r="BK4997" s="205">
        <f>ROUND(I4997*H4997,2)</f>
        <v>0</v>
      </c>
      <c r="BL4997" s="18" t="s">
        <v>372</v>
      </c>
      <c r="BM4997" s="18" t="s">
        <v>4554</v>
      </c>
    </row>
    <row r="4998" spans="2:65" s="12" customFormat="1" ht="13.5">
      <c r="B4998" s="206"/>
      <c r="C4998" s="207"/>
      <c r="D4998" s="208" t="s">
        <v>247</v>
      </c>
      <c r="E4998" s="209" t="s">
        <v>20</v>
      </c>
      <c r="F4998" s="210" t="s">
        <v>4493</v>
      </c>
      <c r="G4998" s="207"/>
      <c r="H4998" s="211" t="s">
        <v>20</v>
      </c>
      <c r="I4998" s="212"/>
      <c r="J4998" s="207"/>
      <c r="K4998" s="207"/>
      <c r="L4998" s="213"/>
      <c r="M4998" s="214"/>
      <c r="N4998" s="215"/>
      <c r="O4998" s="215"/>
      <c r="P4998" s="215"/>
      <c r="Q4998" s="215"/>
      <c r="R4998" s="215"/>
      <c r="S4998" s="215"/>
      <c r="T4998" s="216"/>
      <c r="AT4998" s="217" t="s">
        <v>247</v>
      </c>
      <c r="AU4998" s="217" t="s">
        <v>81</v>
      </c>
      <c r="AV4998" s="12" t="s">
        <v>22</v>
      </c>
      <c r="AW4998" s="12" t="s">
        <v>37</v>
      </c>
      <c r="AX4998" s="12" t="s">
        <v>73</v>
      </c>
      <c r="AY4998" s="217" t="s">
        <v>238</v>
      </c>
    </row>
    <row r="4999" spans="2:65" s="12" customFormat="1" ht="13.5">
      <c r="B4999" s="206"/>
      <c r="C4999" s="207"/>
      <c r="D4999" s="208" t="s">
        <v>247</v>
      </c>
      <c r="E4999" s="209" t="s">
        <v>20</v>
      </c>
      <c r="F4999" s="210" t="s">
        <v>4494</v>
      </c>
      <c r="G4999" s="207"/>
      <c r="H4999" s="211" t="s">
        <v>20</v>
      </c>
      <c r="I4999" s="212"/>
      <c r="J4999" s="207"/>
      <c r="K4999" s="207"/>
      <c r="L4999" s="213"/>
      <c r="M4999" s="214"/>
      <c r="N4999" s="215"/>
      <c r="O4999" s="215"/>
      <c r="P4999" s="215"/>
      <c r="Q4999" s="215"/>
      <c r="R4999" s="215"/>
      <c r="S4999" s="215"/>
      <c r="T4999" s="216"/>
      <c r="AT4999" s="217" t="s">
        <v>247</v>
      </c>
      <c r="AU4999" s="217" t="s">
        <v>81</v>
      </c>
      <c r="AV4999" s="12" t="s">
        <v>22</v>
      </c>
      <c r="AW4999" s="12" t="s">
        <v>37</v>
      </c>
      <c r="AX4999" s="12" t="s">
        <v>73</v>
      </c>
      <c r="AY4999" s="217" t="s">
        <v>238</v>
      </c>
    </row>
    <row r="5000" spans="2:65" s="12" customFormat="1" ht="13.5">
      <c r="B5000" s="206"/>
      <c r="C5000" s="207"/>
      <c r="D5000" s="208" t="s">
        <v>247</v>
      </c>
      <c r="E5000" s="209" t="s">
        <v>20</v>
      </c>
      <c r="F5000" s="210" t="s">
        <v>249</v>
      </c>
      <c r="G5000" s="207"/>
      <c r="H5000" s="211" t="s">
        <v>20</v>
      </c>
      <c r="I5000" s="212"/>
      <c r="J5000" s="207"/>
      <c r="K5000" s="207"/>
      <c r="L5000" s="213"/>
      <c r="M5000" s="214"/>
      <c r="N5000" s="215"/>
      <c r="O5000" s="215"/>
      <c r="P5000" s="215"/>
      <c r="Q5000" s="215"/>
      <c r="R5000" s="215"/>
      <c r="S5000" s="215"/>
      <c r="T5000" s="216"/>
      <c r="AT5000" s="217" t="s">
        <v>247</v>
      </c>
      <c r="AU5000" s="217" t="s">
        <v>81</v>
      </c>
      <c r="AV5000" s="12" t="s">
        <v>22</v>
      </c>
      <c r="AW5000" s="12" t="s">
        <v>37</v>
      </c>
      <c r="AX5000" s="12" t="s">
        <v>73</v>
      </c>
      <c r="AY5000" s="217" t="s">
        <v>238</v>
      </c>
    </row>
    <row r="5001" spans="2:65" s="12" customFormat="1" ht="13.5">
      <c r="B5001" s="206"/>
      <c r="C5001" s="207"/>
      <c r="D5001" s="208" t="s">
        <v>247</v>
      </c>
      <c r="E5001" s="209" t="s">
        <v>20</v>
      </c>
      <c r="F5001" s="210" t="s">
        <v>4555</v>
      </c>
      <c r="G5001" s="207"/>
      <c r="H5001" s="211" t="s">
        <v>20</v>
      </c>
      <c r="I5001" s="212"/>
      <c r="J5001" s="207"/>
      <c r="K5001" s="207"/>
      <c r="L5001" s="213"/>
      <c r="M5001" s="214"/>
      <c r="N5001" s="215"/>
      <c r="O5001" s="215"/>
      <c r="P5001" s="215"/>
      <c r="Q5001" s="215"/>
      <c r="R5001" s="215"/>
      <c r="S5001" s="215"/>
      <c r="T5001" s="216"/>
      <c r="AT5001" s="217" t="s">
        <v>247</v>
      </c>
      <c r="AU5001" s="217" t="s">
        <v>81</v>
      </c>
      <c r="AV5001" s="12" t="s">
        <v>22</v>
      </c>
      <c r="AW5001" s="12" t="s">
        <v>37</v>
      </c>
      <c r="AX5001" s="12" t="s">
        <v>73</v>
      </c>
      <c r="AY5001" s="217" t="s">
        <v>238</v>
      </c>
    </row>
    <row r="5002" spans="2:65" s="12" customFormat="1" ht="13.5">
      <c r="B5002" s="206"/>
      <c r="C5002" s="207"/>
      <c r="D5002" s="208" t="s">
        <v>247</v>
      </c>
      <c r="E5002" s="209" t="s">
        <v>20</v>
      </c>
      <c r="F5002" s="210" t="s">
        <v>249</v>
      </c>
      <c r="G5002" s="207"/>
      <c r="H5002" s="211" t="s">
        <v>20</v>
      </c>
      <c r="I5002" s="212"/>
      <c r="J5002" s="207"/>
      <c r="K5002" s="207"/>
      <c r="L5002" s="213"/>
      <c r="M5002" s="214"/>
      <c r="N5002" s="215"/>
      <c r="O5002" s="215"/>
      <c r="P5002" s="215"/>
      <c r="Q5002" s="215"/>
      <c r="R5002" s="215"/>
      <c r="S5002" s="215"/>
      <c r="T5002" s="216"/>
      <c r="AT5002" s="217" t="s">
        <v>247</v>
      </c>
      <c r="AU5002" s="217" t="s">
        <v>81</v>
      </c>
      <c r="AV5002" s="12" t="s">
        <v>22</v>
      </c>
      <c r="AW5002" s="12" t="s">
        <v>37</v>
      </c>
      <c r="AX5002" s="12" t="s">
        <v>73</v>
      </c>
      <c r="AY5002" s="217" t="s">
        <v>238</v>
      </c>
    </row>
    <row r="5003" spans="2:65" s="12" customFormat="1" ht="13.5">
      <c r="B5003" s="206"/>
      <c r="C5003" s="207"/>
      <c r="D5003" s="208" t="s">
        <v>247</v>
      </c>
      <c r="E5003" s="209" t="s">
        <v>20</v>
      </c>
      <c r="F5003" s="210" t="s">
        <v>2265</v>
      </c>
      <c r="G5003" s="207"/>
      <c r="H5003" s="211" t="s">
        <v>20</v>
      </c>
      <c r="I5003" s="212"/>
      <c r="J5003" s="207"/>
      <c r="K5003" s="207"/>
      <c r="L5003" s="213"/>
      <c r="M5003" s="214"/>
      <c r="N5003" s="215"/>
      <c r="O5003" s="215"/>
      <c r="P5003" s="215"/>
      <c r="Q5003" s="215"/>
      <c r="R5003" s="215"/>
      <c r="S5003" s="215"/>
      <c r="T5003" s="216"/>
      <c r="AT5003" s="217" t="s">
        <v>247</v>
      </c>
      <c r="AU5003" s="217" t="s">
        <v>81</v>
      </c>
      <c r="AV5003" s="12" t="s">
        <v>22</v>
      </c>
      <c r="AW5003" s="12" t="s">
        <v>37</v>
      </c>
      <c r="AX5003" s="12" t="s">
        <v>73</v>
      </c>
      <c r="AY5003" s="217" t="s">
        <v>238</v>
      </c>
    </row>
    <row r="5004" spans="2:65" s="12" customFormat="1" ht="13.5">
      <c r="B5004" s="206"/>
      <c r="C5004" s="207"/>
      <c r="D5004" s="208" t="s">
        <v>247</v>
      </c>
      <c r="E5004" s="209" t="s">
        <v>20</v>
      </c>
      <c r="F5004" s="210" t="s">
        <v>692</v>
      </c>
      <c r="G5004" s="207"/>
      <c r="H5004" s="211" t="s">
        <v>20</v>
      </c>
      <c r="I5004" s="212"/>
      <c r="J5004" s="207"/>
      <c r="K5004" s="207"/>
      <c r="L5004" s="213"/>
      <c r="M5004" s="214"/>
      <c r="N5004" s="215"/>
      <c r="O5004" s="215"/>
      <c r="P5004" s="215"/>
      <c r="Q5004" s="215"/>
      <c r="R5004" s="215"/>
      <c r="S5004" s="215"/>
      <c r="T5004" s="216"/>
      <c r="AT5004" s="217" t="s">
        <v>247</v>
      </c>
      <c r="AU5004" s="217" t="s">
        <v>81</v>
      </c>
      <c r="AV5004" s="12" t="s">
        <v>22</v>
      </c>
      <c r="AW5004" s="12" t="s">
        <v>37</v>
      </c>
      <c r="AX5004" s="12" t="s">
        <v>73</v>
      </c>
      <c r="AY5004" s="217" t="s">
        <v>238</v>
      </c>
    </row>
    <row r="5005" spans="2:65" s="13" customFormat="1" ht="13.5">
      <c r="B5005" s="218"/>
      <c r="C5005" s="219"/>
      <c r="D5005" s="208" t="s">
        <v>247</v>
      </c>
      <c r="E5005" s="230" t="s">
        <v>20</v>
      </c>
      <c r="F5005" s="231" t="s">
        <v>2266</v>
      </c>
      <c r="G5005" s="219"/>
      <c r="H5005" s="232">
        <v>9.27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65" s="13" customFormat="1" ht="13.5">
      <c r="B5006" s="218"/>
      <c r="C5006" s="219"/>
      <c r="D5006" s="208" t="s">
        <v>247</v>
      </c>
      <c r="E5006" s="230" t="s">
        <v>20</v>
      </c>
      <c r="F5006" s="231" t="s">
        <v>2267</v>
      </c>
      <c r="G5006" s="219"/>
      <c r="H5006" s="232">
        <v>1.635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65" s="13" customFormat="1" ht="13.5">
      <c r="B5007" s="218"/>
      <c r="C5007" s="219"/>
      <c r="D5007" s="208" t="s">
        <v>247</v>
      </c>
      <c r="E5007" s="230" t="s">
        <v>20</v>
      </c>
      <c r="F5007" s="231" t="s">
        <v>2268</v>
      </c>
      <c r="G5007" s="219"/>
      <c r="H5007" s="232">
        <v>1.635</v>
      </c>
      <c r="I5007" s="224"/>
      <c r="J5007" s="219"/>
      <c r="K5007" s="219"/>
      <c r="L5007" s="225"/>
      <c r="M5007" s="226"/>
      <c r="N5007" s="227"/>
      <c r="O5007" s="227"/>
      <c r="P5007" s="227"/>
      <c r="Q5007" s="227"/>
      <c r="R5007" s="227"/>
      <c r="S5007" s="227"/>
      <c r="T5007" s="228"/>
      <c r="AT5007" s="229" t="s">
        <v>247</v>
      </c>
      <c r="AU5007" s="229" t="s">
        <v>81</v>
      </c>
      <c r="AV5007" s="13" t="s">
        <v>81</v>
      </c>
      <c r="AW5007" s="13" t="s">
        <v>37</v>
      </c>
      <c r="AX5007" s="13" t="s">
        <v>73</v>
      </c>
      <c r="AY5007" s="229" t="s">
        <v>238</v>
      </c>
    </row>
    <row r="5008" spans="2:65" s="13" customFormat="1" ht="13.5">
      <c r="B5008" s="218"/>
      <c r="C5008" s="219"/>
      <c r="D5008" s="208" t="s">
        <v>247</v>
      </c>
      <c r="E5008" s="230" t="s">
        <v>20</v>
      </c>
      <c r="F5008" s="231" t="s">
        <v>2269</v>
      </c>
      <c r="G5008" s="219"/>
      <c r="H5008" s="232">
        <v>6.27</v>
      </c>
      <c r="I5008" s="224"/>
      <c r="J5008" s="219"/>
      <c r="K5008" s="219"/>
      <c r="L5008" s="225"/>
      <c r="M5008" s="226"/>
      <c r="N5008" s="227"/>
      <c r="O5008" s="227"/>
      <c r="P5008" s="227"/>
      <c r="Q5008" s="227"/>
      <c r="R5008" s="227"/>
      <c r="S5008" s="227"/>
      <c r="T5008" s="228"/>
      <c r="AT5008" s="229" t="s">
        <v>247</v>
      </c>
      <c r="AU5008" s="229" t="s">
        <v>81</v>
      </c>
      <c r="AV5008" s="13" t="s">
        <v>81</v>
      </c>
      <c r="AW5008" s="13" t="s">
        <v>37</v>
      </c>
      <c r="AX5008" s="13" t="s">
        <v>73</v>
      </c>
      <c r="AY5008" s="229" t="s">
        <v>238</v>
      </c>
    </row>
    <row r="5009" spans="2:51" s="13" customFormat="1" ht="13.5">
      <c r="B5009" s="218"/>
      <c r="C5009" s="219"/>
      <c r="D5009" s="208" t="s">
        <v>247</v>
      </c>
      <c r="E5009" s="230" t="s">
        <v>20</v>
      </c>
      <c r="F5009" s="231" t="s">
        <v>2270</v>
      </c>
      <c r="G5009" s="219"/>
      <c r="H5009" s="232">
        <v>3.37</v>
      </c>
      <c r="I5009" s="224"/>
      <c r="J5009" s="219"/>
      <c r="K5009" s="219"/>
      <c r="L5009" s="225"/>
      <c r="M5009" s="226"/>
      <c r="N5009" s="227"/>
      <c r="O5009" s="227"/>
      <c r="P5009" s="227"/>
      <c r="Q5009" s="227"/>
      <c r="R5009" s="227"/>
      <c r="S5009" s="227"/>
      <c r="T5009" s="228"/>
      <c r="AT5009" s="229" t="s">
        <v>247</v>
      </c>
      <c r="AU5009" s="229" t="s">
        <v>81</v>
      </c>
      <c r="AV5009" s="13" t="s">
        <v>81</v>
      </c>
      <c r="AW5009" s="13" t="s">
        <v>37</v>
      </c>
      <c r="AX5009" s="13" t="s">
        <v>73</v>
      </c>
      <c r="AY5009" s="229" t="s">
        <v>238</v>
      </c>
    </row>
    <row r="5010" spans="2:51" s="13" customFormat="1" ht="13.5">
      <c r="B5010" s="218"/>
      <c r="C5010" s="219"/>
      <c r="D5010" s="208" t="s">
        <v>247</v>
      </c>
      <c r="E5010" s="230" t="s">
        <v>20</v>
      </c>
      <c r="F5010" s="231" t="s">
        <v>2271</v>
      </c>
      <c r="G5010" s="219"/>
      <c r="H5010" s="232">
        <v>3.37</v>
      </c>
      <c r="I5010" s="224"/>
      <c r="J5010" s="219"/>
      <c r="K5010" s="219"/>
      <c r="L5010" s="225"/>
      <c r="M5010" s="226"/>
      <c r="N5010" s="227"/>
      <c r="O5010" s="227"/>
      <c r="P5010" s="227"/>
      <c r="Q5010" s="227"/>
      <c r="R5010" s="227"/>
      <c r="S5010" s="227"/>
      <c r="T5010" s="228"/>
      <c r="AT5010" s="229" t="s">
        <v>247</v>
      </c>
      <c r="AU5010" s="229" t="s">
        <v>81</v>
      </c>
      <c r="AV5010" s="13" t="s">
        <v>81</v>
      </c>
      <c r="AW5010" s="13" t="s">
        <v>37</v>
      </c>
      <c r="AX5010" s="13" t="s">
        <v>73</v>
      </c>
      <c r="AY5010" s="229" t="s">
        <v>238</v>
      </c>
    </row>
    <row r="5011" spans="2:51" s="13" customFormat="1" ht="13.5">
      <c r="B5011" s="218"/>
      <c r="C5011" s="219"/>
      <c r="D5011" s="208" t="s">
        <v>247</v>
      </c>
      <c r="E5011" s="230" t="s">
        <v>20</v>
      </c>
      <c r="F5011" s="231" t="s">
        <v>2272</v>
      </c>
      <c r="G5011" s="219"/>
      <c r="H5011" s="232">
        <v>9.89</v>
      </c>
      <c r="I5011" s="224"/>
      <c r="J5011" s="219"/>
      <c r="K5011" s="219"/>
      <c r="L5011" s="225"/>
      <c r="M5011" s="226"/>
      <c r="N5011" s="227"/>
      <c r="O5011" s="227"/>
      <c r="P5011" s="227"/>
      <c r="Q5011" s="227"/>
      <c r="R5011" s="227"/>
      <c r="S5011" s="227"/>
      <c r="T5011" s="228"/>
      <c r="AT5011" s="229" t="s">
        <v>247</v>
      </c>
      <c r="AU5011" s="229" t="s">
        <v>81</v>
      </c>
      <c r="AV5011" s="13" t="s">
        <v>81</v>
      </c>
      <c r="AW5011" s="13" t="s">
        <v>37</v>
      </c>
      <c r="AX5011" s="13" t="s">
        <v>73</v>
      </c>
      <c r="AY5011" s="229" t="s">
        <v>238</v>
      </c>
    </row>
    <row r="5012" spans="2:51" s="13" customFormat="1" ht="13.5">
      <c r="B5012" s="218"/>
      <c r="C5012" s="219"/>
      <c r="D5012" s="208" t="s">
        <v>247</v>
      </c>
      <c r="E5012" s="230" t="s">
        <v>20</v>
      </c>
      <c r="F5012" s="231" t="s">
        <v>2273</v>
      </c>
      <c r="G5012" s="219"/>
      <c r="H5012" s="232">
        <v>3.43</v>
      </c>
      <c r="I5012" s="224"/>
      <c r="J5012" s="219"/>
      <c r="K5012" s="219"/>
      <c r="L5012" s="225"/>
      <c r="M5012" s="226"/>
      <c r="N5012" s="227"/>
      <c r="O5012" s="227"/>
      <c r="P5012" s="227"/>
      <c r="Q5012" s="227"/>
      <c r="R5012" s="227"/>
      <c r="S5012" s="227"/>
      <c r="T5012" s="228"/>
      <c r="AT5012" s="229" t="s">
        <v>247</v>
      </c>
      <c r="AU5012" s="229" t="s">
        <v>81</v>
      </c>
      <c r="AV5012" s="13" t="s">
        <v>81</v>
      </c>
      <c r="AW5012" s="13" t="s">
        <v>37</v>
      </c>
      <c r="AX5012" s="13" t="s">
        <v>73</v>
      </c>
      <c r="AY5012" s="229" t="s">
        <v>238</v>
      </c>
    </row>
    <row r="5013" spans="2:51" s="13" customFormat="1" ht="13.5">
      <c r="B5013" s="218"/>
      <c r="C5013" s="219"/>
      <c r="D5013" s="208" t="s">
        <v>247</v>
      </c>
      <c r="E5013" s="230" t="s">
        <v>20</v>
      </c>
      <c r="F5013" s="231" t="s">
        <v>2274</v>
      </c>
      <c r="G5013" s="219"/>
      <c r="H5013" s="232">
        <v>6.0149999999999997</v>
      </c>
      <c r="I5013" s="224"/>
      <c r="J5013" s="219"/>
      <c r="K5013" s="219"/>
      <c r="L5013" s="225"/>
      <c r="M5013" s="226"/>
      <c r="N5013" s="227"/>
      <c r="O5013" s="227"/>
      <c r="P5013" s="227"/>
      <c r="Q5013" s="227"/>
      <c r="R5013" s="227"/>
      <c r="S5013" s="227"/>
      <c r="T5013" s="228"/>
      <c r="AT5013" s="229" t="s">
        <v>247</v>
      </c>
      <c r="AU5013" s="229" t="s">
        <v>81</v>
      </c>
      <c r="AV5013" s="13" t="s">
        <v>81</v>
      </c>
      <c r="AW5013" s="13" t="s">
        <v>37</v>
      </c>
      <c r="AX5013" s="13" t="s">
        <v>73</v>
      </c>
      <c r="AY5013" s="229" t="s">
        <v>238</v>
      </c>
    </row>
    <row r="5014" spans="2:51" s="12" customFormat="1" ht="13.5">
      <c r="B5014" s="206"/>
      <c r="C5014" s="207"/>
      <c r="D5014" s="208" t="s">
        <v>247</v>
      </c>
      <c r="E5014" s="209" t="s">
        <v>20</v>
      </c>
      <c r="F5014" s="210" t="s">
        <v>2766</v>
      </c>
      <c r="G5014" s="207"/>
      <c r="H5014" s="211" t="s">
        <v>20</v>
      </c>
      <c r="I5014" s="212"/>
      <c r="J5014" s="207"/>
      <c r="K5014" s="207"/>
      <c r="L5014" s="213"/>
      <c r="M5014" s="214"/>
      <c r="N5014" s="215"/>
      <c r="O5014" s="215"/>
      <c r="P5014" s="215"/>
      <c r="Q5014" s="215"/>
      <c r="R5014" s="215"/>
      <c r="S5014" s="215"/>
      <c r="T5014" s="216"/>
      <c r="AT5014" s="217" t="s">
        <v>247</v>
      </c>
      <c r="AU5014" s="217" t="s">
        <v>81</v>
      </c>
      <c r="AV5014" s="12" t="s">
        <v>22</v>
      </c>
      <c r="AW5014" s="12" t="s">
        <v>37</v>
      </c>
      <c r="AX5014" s="12" t="s">
        <v>73</v>
      </c>
      <c r="AY5014" s="217" t="s">
        <v>238</v>
      </c>
    </row>
    <row r="5015" spans="2:51" s="12" customFormat="1" ht="13.5">
      <c r="B5015" s="206"/>
      <c r="C5015" s="207"/>
      <c r="D5015" s="208" t="s">
        <v>247</v>
      </c>
      <c r="E5015" s="209" t="s">
        <v>20</v>
      </c>
      <c r="F5015" s="210" t="s">
        <v>811</v>
      </c>
      <c r="G5015" s="207"/>
      <c r="H5015" s="211" t="s">
        <v>20</v>
      </c>
      <c r="I5015" s="212"/>
      <c r="J5015" s="207"/>
      <c r="K5015" s="207"/>
      <c r="L5015" s="213"/>
      <c r="M5015" s="214"/>
      <c r="N5015" s="215"/>
      <c r="O5015" s="215"/>
      <c r="P5015" s="215"/>
      <c r="Q5015" s="215"/>
      <c r="R5015" s="215"/>
      <c r="S5015" s="215"/>
      <c r="T5015" s="216"/>
      <c r="AT5015" s="217" t="s">
        <v>247</v>
      </c>
      <c r="AU5015" s="217" t="s">
        <v>81</v>
      </c>
      <c r="AV5015" s="12" t="s">
        <v>22</v>
      </c>
      <c r="AW5015" s="12" t="s">
        <v>37</v>
      </c>
      <c r="AX5015" s="12" t="s">
        <v>73</v>
      </c>
      <c r="AY5015" s="217" t="s">
        <v>238</v>
      </c>
    </row>
    <row r="5016" spans="2:51" s="13" customFormat="1" ht="13.5">
      <c r="B5016" s="218"/>
      <c r="C5016" s="219"/>
      <c r="D5016" s="208" t="s">
        <v>247</v>
      </c>
      <c r="E5016" s="230" t="s">
        <v>20</v>
      </c>
      <c r="F5016" s="231" t="s">
        <v>2207</v>
      </c>
      <c r="G5016" s="219"/>
      <c r="H5016" s="232">
        <v>4.2949999999999999</v>
      </c>
      <c r="I5016" s="224"/>
      <c r="J5016" s="219"/>
      <c r="K5016" s="219"/>
      <c r="L5016" s="225"/>
      <c r="M5016" s="226"/>
      <c r="N5016" s="227"/>
      <c r="O5016" s="227"/>
      <c r="P5016" s="227"/>
      <c r="Q5016" s="227"/>
      <c r="R5016" s="227"/>
      <c r="S5016" s="227"/>
      <c r="T5016" s="228"/>
      <c r="AT5016" s="229" t="s">
        <v>247</v>
      </c>
      <c r="AU5016" s="229" t="s">
        <v>81</v>
      </c>
      <c r="AV5016" s="13" t="s">
        <v>81</v>
      </c>
      <c r="AW5016" s="13" t="s">
        <v>37</v>
      </c>
      <c r="AX5016" s="13" t="s">
        <v>73</v>
      </c>
      <c r="AY5016" s="229" t="s">
        <v>238</v>
      </c>
    </row>
    <row r="5017" spans="2:51" s="13" customFormat="1" ht="13.5">
      <c r="B5017" s="218"/>
      <c r="C5017" s="219"/>
      <c r="D5017" s="208" t="s">
        <v>247</v>
      </c>
      <c r="E5017" s="230" t="s">
        <v>20</v>
      </c>
      <c r="F5017" s="231" t="s">
        <v>2208</v>
      </c>
      <c r="G5017" s="219"/>
      <c r="H5017" s="232">
        <v>1.2749999999999999</v>
      </c>
      <c r="I5017" s="224"/>
      <c r="J5017" s="219"/>
      <c r="K5017" s="219"/>
      <c r="L5017" s="225"/>
      <c r="M5017" s="226"/>
      <c r="N5017" s="227"/>
      <c r="O5017" s="227"/>
      <c r="P5017" s="227"/>
      <c r="Q5017" s="227"/>
      <c r="R5017" s="227"/>
      <c r="S5017" s="227"/>
      <c r="T5017" s="228"/>
      <c r="AT5017" s="229" t="s">
        <v>247</v>
      </c>
      <c r="AU5017" s="229" t="s">
        <v>81</v>
      </c>
      <c r="AV5017" s="13" t="s">
        <v>81</v>
      </c>
      <c r="AW5017" s="13" t="s">
        <v>37</v>
      </c>
      <c r="AX5017" s="13" t="s">
        <v>73</v>
      </c>
      <c r="AY5017" s="229" t="s">
        <v>238</v>
      </c>
    </row>
    <row r="5018" spans="2:51" s="13" customFormat="1" ht="13.5">
      <c r="B5018" s="218"/>
      <c r="C5018" s="219"/>
      <c r="D5018" s="208" t="s">
        <v>247</v>
      </c>
      <c r="E5018" s="230" t="s">
        <v>20</v>
      </c>
      <c r="F5018" s="231" t="s">
        <v>2209</v>
      </c>
      <c r="G5018" s="219"/>
      <c r="H5018" s="232">
        <v>1.2749999999999999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51" s="13" customFormat="1" ht="13.5">
      <c r="B5019" s="218"/>
      <c r="C5019" s="219"/>
      <c r="D5019" s="208" t="s">
        <v>247</v>
      </c>
      <c r="E5019" s="230" t="s">
        <v>20</v>
      </c>
      <c r="F5019" s="231" t="s">
        <v>2210</v>
      </c>
      <c r="G5019" s="219"/>
      <c r="H5019" s="232">
        <v>2.84</v>
      </c>
      <c r="I5019" s="224"/>
      <c r="J5019" s="219"/>
      <c r="K5019" s="219"/>
      <c r="L5019" s="225"/>
      <c r="M5019" s="226"/>
      <c r="N5019" s="227"/>
      <c r="O5019" s="227"/>
      <c r="P5019" s="227"/>
      <c r="Q5019" s="227"/>
      <c r="R5019" s="227"/>
      <c r="S5019" s="227"/>
      <c r="T5019" s="228"/>
      <c r="AT5019" s="229" t="s">
        <v>247</v>
      </c>
      <c r="AU5019" s="229" t="s">
        <v>81</v>
      </c>
      <c r="AV5019" s="13" t="s">
        <v>81</v>
      </c>
      <c r="AW5019" s="13" t="s">
        <v>37</v>
      </c>
      <c r="AX5019" s="13" t="s">
        <v>73</v>
      </c>
      <c r="AY5019" s="229" t="s">
        <v>238</v>
      </c>
    </row>
    <row r="5020" spans="2:51" s="13" customFormat="1" ht="13.5">
      <c r="B5020" s="218"/>
      <c r="C5020" s="219"/>
      <c r="D5020" s="208" t="s">
        <v>247</v>
      </c>
      <c r="E5020" s="230" t="s">
        <v>20</v>
      </c>
      <c r="F5020" s="231" t="s">
        <v>2211</v>
      </c>
      <c r="G5020" s="219"/>
      <c r="H5020" s="232">
        <v>1.95</v>
      </c>
      <c r="I5020" s="224"/>
      <c r="J5020" s="219"/>
      <c r="K5020" s="219"/>
      <c r="L5020" s="225"/>
      <c r="M5020" s="226"/>
      <c r="N5020" s="227"/>
      <c r="O5020" s="227"/>
      <c r="P5020" s="227"/>
      <c r="Q5020" s="227"/>
      <c r="R5020" s="227"/>
      <c r="S5020" s="227"/>
      <c r="T5020" s="228"/>
      <c r="AT5020" s="229" t="s">
        <v>247</v>
      </c>
      <c r="AU5020" s="229" t="s">
        <v>81</v>
      </c>
      <c r="AV5020" s="13" t="s">
        <v>81</v>
      </c>
      <c r="AW5020" s="13" t="s">
        <v>37</v>
      </c>
      <c r="AX5020" s="13" t="s">
        <v>73</v>
      </c>
      <c r="AY5020" s="229" t="s">
        <v>238</v>
      </c>
    </row>
    <row r="5021" spans="2:51" s="13" customFormat="1" ht="13.5">
      <c r="B5021" s="218"/>
      <c r="C5021" s="219"/>
      <c r="D5021" s="208" t="s">
        <v>247</v>
      </c>
      <c r="E5021" s="230" t="s">
        <v>20</v>
      </c>
      <c r="F5021" s="231" t="s">
        <v>2212</v>
      </c>
      <c r="G5021" s="219"/>
      <c r="H5021" s="232">
        <v>1.53</v>
      </c>
      <c r="I5021" s="224"/>
      <c r="J5021" s="219"/>
      <c r="K5021" s="219"/>
      <c r="L5021" s="225"/>
      <c r="M5021" s="226"/>
      <c r="N5021" s="227"/>
      <c r="O5021" s="227"/>
      <c r="P5021" s="227"/>
      <c r="Q5021" s="227"/>
      <c r="R5021" s="227"/>
      <c r="S5021" s="227"/>
      <c r="T5021" s="228"/>
      <c r="AT5021" s="229" t="s">
        <v>247</v>
      </c>
      <c r="AU5021" s="229" t="s">
        <v>81</v>
      </c>
      <c r="AV5021" s="13" t="s">
        <v>81</v>
      </c>
      <c r="AW5021" s="13" t="s">
        <v>37</v>
      </c>
      <c r="AX5021" s="13" t="s">
        <v>73</v>
      </c>
      <c r="AY5021" s="229" t="s">
        <v>238</v>
      </c>
    </row>
    <row r="5022" spans="2:51" s="13" customFormat="1" ht="13.5">
      <c r="B5022" s="218"/>
      <c r="C5022" s="219"/>
      <c r="D5022" s="208" t="s">
        <v>247</v>
      </c>
      <c r="E5022" s="230" t="s">
        <v>20</v>
      </c>
      <c r="F5022" s="231" t="s">
        <v>2213</v>
      </c>
      <c r="G5022" s="219"/>
      <c r="H5022" s="232">
        <v>4.25</v>
      </c>
      <c r="I5022" s="224"/>
      <c r="J5022" s="219"/>
      <c r="K5022" s="219"/>
      <c r="L5022" s="225"/>
      <c r="M5022" s="226"/>
      <c r="N5022" s="227"/>
      <c r="O5022" s="227"/>
      <c r="P5022" s="227"/>
      <c r="Q5022" s="227"/>
      <c r="R5022" s="227"/>
      <c r="S5022" s="227"/>
      <c r="T5022" s="228"/>
      <c r="AT5022" s="229" t="s">
        <v>247</v>
      </c>
      <c r="AU5022" s="229" t="s">
        <v>81</v>
      </c>
      <c r="AV5022" s="13" t="s">
        <v>81</v>
      </c>
      <c r="AW5022" s="13" t="s">
        <v>37</v>
      </c>
      <c r="AX5022" s="13" t="s">
        <v>73</v>
      </c>
      <c r="AY5022" s="229" t="s">
        <v>238</v>
      </c>
    </row>
    <row r="5023" spans="2:51" s="13" customFormat="1" ht="13.5">
      <c r="B5023" s="218"/>
      <c r="C5023" s="219"/>
      <c r="D5023" s="208" t="s">
        <v>247</v>
      </c>
      <c r="E5023" s="230" t="s">
        <v>20</v>
      </c>
      <c r="F5023" s="231" t="s">
        <v>2214</v>
      </c>
      <c r="G5023" s="219"/>
      <c r="H5023" s="232">
        <v>2.5099999999999998</v>
      </c>
      <c r="I5023" s="224"/>
      <c r="J5023" s="219"/>
      <c r="K5023" s="219"/>
      <c r="L5023" s="225"/>
      <c r="M5023" s="226"/>
      <c r="N5023" s="227"/>
      <c r="O5023" s="227"/>
      <c r="P5023" s="227"/>
      <c r="Q5023" s="227"/>
      <c r="R5023" s="227"/>
      <c r="S5023" s="227"/>
      <c r="T5023" s="228"/>
      <c r="AT5023" s="229" t="s">
        <v>247</v>
      </c>
      <c r="AU5023" s="229" t="s">
        <v>81</v>
      </c>
      <c r="AV5023" s="13" t="s">
        <v>81</v>
      </c>
      <c r="AW5023" s="13" t="s">
        <v>37</v>
      </c>
      <c r="AX5023" s="13" t="s">
        <v>73</v>
      </c>
      <c r="AY5023" s="229" t="s">
        <v>238</v>
      </c>
    </row>
    <row r="5024" spans="2:51" s="13" customFormat="1" ht="13.5">
      <c r="B5024" s="218"/>
      <c r="C5024" s="219"/>
      <c r="D5024" s="208" t="s">
        <v>247</v>
      </c>
      <c r="E5024" s="230" t="s">
        <v>20</v>
      </c>
      <c r="F5024" s="231" t="s">
        <v>2215</v>
      </c>
      <c r="G5024" s="219"/>
      <c r="H5024" s="232">
        <v>5.5549999999999997</v>
      </c>
      <c r="I5024" s="224"/>
      <c r="J5024" s="219"/>
      <c r="K5024" s="219"/>
      <c r="L5024" s="225"/>
      <c r="M5024" s="226"/>
      <c r="N5024" s="227"/>
      <c r="O5024" s="227"/>
      <c r="P5024" s="227"/>
      <c r="Q5024" s="227"/>
      <c r="R5024" s="227"/>
      <c r="S5024" s="227"/>
      <c r="T5024" s="228"/>
      <c r="AT5024" s="229" t="s">
        <v>247</v>
      </c>
      <c r="AU5024" s="229" t="s">
        <v>81</v>
      </c>
      <c r="AV5024" s="13" t="s">
        <v>81</v>
      </c>
      <c r="AW5024" s="13" t="s">
        <v>37</v>
      </c>
      <c r="AX5024" s="13" t="s">
        <v>73</v>
      </c>
      <c r="AY5024" s="229" t="s">
        <v>238</v>
      </c>
    </row>
    <row r="5025" spans="2:65" s="13" customFormat="1" ht="13.5">
      <c r="B5025" s="218"/>
      <c r="C5025" s="219"/>
      <c r="D5025" s="208" t="s">
        <v>247</v>
      </c>
      <c r="E5025" s="230" t="s">
        <v>20</v>
      </c>
      <c r="F5025" s="231" t="s">
        <v>2216</v>
      </c>
      <c r="G5025" s="219"/>
      <c r="H5025" s="232">
        <v>8.82</v>
      </c>
      <c r="I5025" s="224"/>
      <c r="J5025" s="219"/>
      <c r="K5025" s="219"/>
      <c r="L5025" s="225"/>
      <c r="M5025" s="226"/>
      <c r="N5025" s="227"/>
      <c r="O5025" s="227"/>
      <c r="P5025" s="227"/>
      <c r="Q5025" s="227"/>
      <c r="R5025" s="227"/>
      <c r="S5025" s="227"/>
      <c r="T5025" s="228"/>
      <c r="AT5025" s="229" t="s">
        <v>247</v>
      </c>
      <c r="AU5025" s="229" t="s">
        <v>81</v>
      </c>
      <c r="AV5025" s="13" t="s">
        <v>81</v>
      </c>
      <c r="AW5025" s="13" t="s">
        <v>37</v>
      </c>
      <c r="AX5025" s="13" t="s">
        <v>73</v>
      </c>
      <c r="AY5025" s="229" t="s">
        <v>238</v>
      </c>
    </row>
    <row r="5026" spans="2:65" s="13" customFormat="1" ht="13.5">
      <c r="B5026" s="218"/>
      <c r="C5026" s="219"/>
      <c r="D5026" s="208" t="s">
        <v>247</v>
      </c>
      <c r="E5026" s="230" t="s">
        <v>20</v>
      </c>
      <c r="F5026" s="231" t="s">
        <v>2217</v>
      </c>
      <c r="G5026" s="219"/>
      <c r="H5026" s="232">
        <v>4.28</v>
      </c>
      <c r="I5026" s="224"/>
      <c r="J5026" s="219"/>
      <c r="K5026" s="219"/>
      <c r="L5026" s="225"/>
      <c r="M5026" s="226"/>
      <c r="N5026" s="227"/>
      <c r="O5026" s="227"/>
      <c r="P5026" s="227"/>
      <c r="Q5026" s="227"/>
      <c r="R5026" s="227"/>
      <c r="S5026" s="227"/>
      <c r="T5026" s="228"/>
      <c r="AT5026" s="229" t="s">
        <v>247</v>
      </c>
      <c r="AU5026" s="229" t="s">
        <v>81</v>
      </c>
      <c r="AV5026" s="13" t="s">
        <v>81</v>
      </c>
      <c r="AW5026" s="13" t="s">
        <v>37</v>
      </c>
      <c r="AX5026" s="13" t="s">
        <v>73</v>
      </c>
      <c r="AY5026" s="229" t="s">
        <v>238</v>
      </c>
    </row>
    <row r="5027" spans="2:65" s="13" customFormat="1" ht="13.5">
      <c r="B5027" s="218"/>
      <c r="C5027" s="219"/>
      <c r="D5027" s="208" t="s">
        <v>247</v>
      </c>
      <c r="E5027" s="230" t="s">
        <v>20</v>
      </c>
      <c r="F5027" s="231" t="s">
        <v>2218</v>
      </c>
      <c r="G5027" s="219"/>
      <c r="H5027" s="232">
        <v>8.82</v>
      </c>
      <c r="I5027" s="224"/>
      <c r="J5027" s="219"/>
      <c r="K5027" s="219"/>
      <c r="L5027" s="225"/>
      <c r="M5027" s="226"/>
      <c r="N5027" s="227"/>
      <c r="O5027" s="227"/>
      <c r="P5027" s="227"/>
      <c r="Q5027" s="227"/>
      <c r="R5027" s="227"/>
      <c r="S5027" s="227"/>
      <c r="T5027" s="228"/>
      <c r="AT5027" s="229" t="s">
        <v>247</v>
      </c>
      <c r="AU5027" s="229" t="s">
        <v>81</v>
      </c>
      <c r="AV5027" s="13" t="s">
        <v>81</v>
      </c>
      <c r="AW5027" s="13" t="s">
        <v>37</v>
      </c>
      <c r="AX5027" s="13" t="s">
        <v>73</v>
      </c>
      <c r="AY5027" s="229" t="s">
        <v>238</v>
      </c>
    </row>
    <row r="5028" spans="2:65" s="13" customFormat="1" ht="13.5">
      <c r="B5028" s="218"/>
      <c r="C5028" s="219"/>
      <c r="D5028" s="208" t="s">
        <v>247</v>
      </c>
      <c r="E5028" s="230" t="s">
        <v>20</v>
      </c>
      <c r="F5028" s="231" t="s">
        <v>2219</v>
      </c>
      <c r="G5028" s="219"/>
      <c r="H5028" s="232">
        <v>5.7649999999999997</v>
      </c>
      <c r="I5028" s="224"/>
      <c r="J5028" s="219"/>
      <c r="K5028" s="219"/>
      <c r="L5028" s="225"/>
      <c r="M5028" s="226"/>
      <c r="N5028" s="227"/>
      <c r="O5028" s="227"/>
      <c r="P5028" s="227"/>
      <c r="Q5028" s="227"/>
      <c r="R5028" s="227"/>
      <c r="S5028" s="227"/>
      <c r="T5028" s="228"/>
      <c r="AT5028" s="229" t="s">
        <v>247</v>
      </c>
      <c r="AU5028" s="229" t="s">
        <v>81</v>
      </c>
      <c r="AV5028" s="13" t="s">
        <v>81</v>
      </c>
      <c r="AW5028" s="13" t="s">
        <v>37</v>
      </c>
      <c r="AX5028" s="13" t="s">
        <v>73</v>
      </c>
      <c r="AY5028" s="229" t="s">
        <v>238</v>
      </c>
    </row>
    <row r="5029" spans="2:65" s="13" customFormat="1" ht="13.5">
      <c r="B5029" s="218"/>
      <c r="C5029" s="219"/>
      <c r="D5029" s="220" t="s">
        <v>247</v>
      </c>
      <c r="E5029" s="221" t="s">
        <v>20</v>
      </c>
      <c r="F5029" s="222" t="s">
        <v>2220</v>
      </c>
      <c r="G5029" s="219"/>
      <c r="H5029" s="223">
        <v>3.17</v>
      </c>
      <c r="I5029" s="224"/>
      <c r="J5029" s="219"/>
      <c r="K5029" s="219"/>
      <c r="L5029" s="225"/>
      <c r="M5029" s="226"/>
      <c r="N5029" s="227"/>
      <c r="O5029" s="227"/>
      <c r="P5029" s="227"/>
      <c r="Q5029" s="227"/>
      <c r="R5029" s="227"/>
      <c r="S5029" s="227"/>
      <c r="T5029" s="228"/>
      <c r="AT5029" s="229" t="s">
        <v>247</v>
      </c>
      <c r="AU5029" s="229" t="s">
        <v>81</v>
      </c>
      <c r="AV5029" s="13" t="s">
        <v>81</v>
      </c>
      <c r="AW5029" s="13" t="s">
        <v>37</v>
      </c>
      <c r="AX5029" s="13" t="s">
        <v>73</v>
      </c>
      <c r="AY5029" s="229" t="s">
        <v>238</v>
      </c>
    </row>
    <row r="5030" spans="2:65" s="1" customFormat="1" ht="22.5" customHeight="1">
      <c r="B5030" s="35"/>
      <c r="C5030" s="233" t="s">
        <v>4556</v>
      </c>
      <c r="D5030" s="233" t="s">
        <v>478</v>
      </c>
      <c r="E5030" s="234" t="s">
        <v>4557</v>
      </c>
      <c r="F5030" s="235" t="s">
        <v>4558</v>
      </c>
      <c r="G5030" s="236" t="s">
        <v>375</v>
      </c>
      <c r="H5030" s="237">
        <v>45.494999999999997</v>
      </c>
      <c r="I5030" s="238"/>
      <c r="J5030" s="239">
        <f>ROUND(I5030*H5030,2)</f>
        <v>0</v>
      </c>
      <c r="K5030" s="235" t="s">
        <v>20</v>
      </c>
      <c r="L5030" s="240"/>
      <c r="M5030" s="241" t="s">
        <v>20</v>
      </c>
      <c r="N5030" s="242" t="s">
        <v>44</v>
      </c>
      <c r="O5030" s="36"/>
      <c r="P5030" s="203">
        <f>O5030*H5030</f>
        <v>0</v>
      </c>
      <c r="Q5030" s="203">
        <v>0</v>
      </c>
      <c r="R5030" s="203">
        <f>Q5030*H5030</f>
        <v>0</v>
      </c>
      <c r="S5030" s="203">
        <v>0</v>
      </c>
      <c r="T5030" s="204">
        <f>S5030*H5030</f>
        <v>0</v>
      </c>
      <c r="AR5030" s="18" t="s">
        <v>500</v>
      </c>
      <c r="AT5030" s="18" t="s">
        <v>478</v>
      </c>
      <c r="AU5030" s="18" t="s">
        <v>81</v>
      </c>
      <c r="AY5030" s="18" t="s">
        <v>238</v>
      </c>
      <c r="BE5030" s="205">
        <f>IF(N5030="základní",J5030,0)</f>
        <v>0</v>
      </c>
      <c r="BF5030" s="205">
        <f>IF(N5030="snížená",J5030,0)</f>
        <v>0</v>
      </c>
      <c r="BG5030" s="205">
        <f>IF(N5030="zákl. přenesená",J5030,0)</f>
        <v>0</v>
      </c>
      <c r="BH5030" s="205">
        <f>IF(N5030="sníž. přenesená",J5030,0)</f>
        <v>0</v>
      </c>
      <c r="BI5030" s="205">
        <f>IF(N5030="nulová",J5030,0)</f>
        <v>0</v>
      </c>
      <c r="BJ5030" s="18" t="s">
        <v>22</v>
      </c>
      <c r="BK5030" s="205">
        <f>ROUND(I5030*H5030,2)</f>
        <v>0</v>
      </c>
      <c r="BL5030" s="18" t="s">
        <v>372</v>
      </c>
      <c r="BM5030" s="18" t="s">
        <v>4559</v>
      </c>
    </row>
    <row r="5031" spans="2:65" s="12" customFormat="1" ht="13.5">
      <c r="B5031" s="206"/>
      <c r="C5031" s="207"/>
      <c r="D5031" s="208" t="s">
        <v>247</v>
      </c>
      <c r="E5031" s="209" t="s">
        <v>20</v>
      </c>
      <c r="F5031" s="210" t="s">
        <v>4493</v>
      </c>
      <c r="G5031" s="207"/>
      <c r="H5031" s="211" t="s">
        <v>20</v>
      </c>
      <c r="I5031" s="212"/>
      <c r="J5031" s="207"/>
      <c r="K5031" s="207"/>
      <c r="L5031" s="213"/>
      <c r="M5031" s="214"/>
      <c r="N5031" s="215"/>
      <c r="O5031" s="215"/>
      <c r="P5031" s="215"/>
      <c r="Q5031" s="215"/>
      <c r="R5031" s="215"/>
      <c r="S5031" s="215"/>
      <c r="T5031" s="216"/>
      <c r="AT5031" s="217" t="s">
        <v>247</v>
      </c>
      <c r="AU5031" s="217" t="s">
        <v>81</v>
      </c>
      <c r="AV5031" s="12" t="s">
        <v>22</v>
      </c>
      <c r="AW5031" s="12" t="s">
        <v>37</v>
      </c>
      <c r="AX5031" s="12" t="s">
        <v>73</v>
      </c>
      <c r="AY5031" s="217" t="s">
        <v>238</v>
      </c>
    </row>
    <row r="5032" spans="2:65" s="12" customFormat="1" ht="13.5">
      <c r="B5032" s="206"/>
      <c r="C5032" s="207"/>
      <c r="D5032" s="208" t="s">
        <v>247</v>
      </c>
      <c r="E5032" s="209" t="s">
        <v>20</v>
      </c>
      <c r="F5032" s="210" t="s">
        <v>4494</v>
      </c>
      <c r="G5032" s="207"/>
      <c r="H5032" s="211" t="s">
        <v>20</v>
      </c>
      <c r="I5032" s="212"/>
      <c r="J5032" s="207"/>
      <c r="K5032" s="207"/>
      <c r="L5032" s="213"/>
      <c r="M5032" s="214"/>
      <c r="N5032" s="215"/>
      <c r="O5032" s="215"/>
      <c r="P5032" s="215"/>
      <c r="Q5032" s="215"/>
      <c r="R5032" s="215"/>
      <c r="S5032" s="215"/>
      <c r="T5032" s="216"/>
      <c r="AT5032" s="217" t="s">
        <v>247</v>
      </c>
      <c r="AU5032" s="217" t="s">
        <v>81</v>
      </c>
      <c r="AV5032" s="12" t="s">
        <v>22</v>
      </c>
      <c r="AW5032" s="12" t="s">
        <v>37</v>
      </c>
      <c r="AX5032" s="12" t="s">
        <v>73</v>
      </c>
      <c r="AY5032" s="217" t="s">
        <v>238</v>
      </c>
    </row>
    <row r="5033" spans="2:65" s="12" customFormat="1" ht="13.5">
      <c r="B5033" s="206"/>
      <c r="C5033" s="207"/>
      <c r="D5033" s="208" t="s">
        <v>247</v>
      </c>
      <c r="E5033" s="209" t="s">
        <v>20</v>
      </c>
      <c r="F5033" s="210" t="s">
        <v>249</v>
      </c>
      <c r="G5033" s="207"/>
      <c r="H5033" s="211" t="s">
        <v>20</v>
      </c>
      <c r="I5033" s="212"/>
      <c r="J5033" s="207"/>
      <c r="K5033" s="207"/>
      <c r="L5033" s="213"/>
      <c r="M5033" s="214"/>
      <c r="N5033" s="215"/>
      <c r="O5033" s="215"/>
      <c r="P5033" s="215"/>
      <c r="Q5033" s="215"/>
      <c r="R5033" s="215"/>
      <c r="S5033" s="215"/>
      <c r="T5033" s="216"/>
      <c r="AT5033" s="217" t="s">
        <v>247</v>
      </c>
      <c r="AU5033" s="217" t="s">
        <v>81</v>
      </c>
      <c r="AV5033" s="12" t="s">
        <v>22</v>
      </c>
      <c r="AW5033" s="12" t="s">
        <v>37</v>
      </c>
      <c r="AX5033" s="12" t="s">
        <v>73</v>
      </c>
      <c r="AY5033" s="217" t="s">
        <v>238</v>
      </c>
    </row>
    <row r="5034" spans="2:65" s="12" customFormat="1" ht="13.5">
      <c r="B5034" s="206"/>
      <c r="C5034" s="207"/>
      <c r="D5034" s="208" t="s">
        <v>247</v>
      </c>
      <c r="E5034" s="209" t="s">
        <v>20</v>
      </c>
      <c r="F5034" s="210" t="s">
        <v>2265</v>
      </c>
      <c r="G5034" s="207"/>
      <c r="H5034" s="211" t="s">
        <v>20</v>
      </c>
      <c r="I5034" s="212"/>
      <c r="J5034" s="207"/>
      <c r="K5034" s="207"/>
      <c r="L5034" s="213"/>
      <c r="M5034" s="214"/>
      <c r="N5034" s="215"/>
      <c r="O5034" s="215"/>
      <c r="P5034" s="215"/>
      <c r="Q5034" s="215"/>
      <c r="R5034" s="215"/>
      <c r="S5034" s="215"/>
      <c r="T5034" s="216"/>
      <c r="AT5034" s="217" t="s">
        <v>247</v>
      </c>
      <c r="AU5034" s="217" t="s">
        <v>81</v>
      </c>
      <c r="AV5034" s="12" t="s">
        <v>22</v>
      </c>
      <c r="AW5034" s="12" t="s">
        <v>37</v>
      </c>
      <c r="AX5034" s="12" t="s">
        <v>73</v>
      </c>
      <c r="AY5034" s="217" t="s">
        <v>238</v>
      </c>
    </row>
    <row r="5035" spans="2:65" s="12" customFormat="1" ht="13.5">
      <c r="B5035" s="206"/>
      <c r="C5035" s="207"/>
      <c r="D5035" s="208" t="s">
        <v>247</v>
      </c>
      <c r="E5035" s="209" t="s">
        <v>20</v>
      </c>
      <c r="F5035" s="210" t="s">
        <v>692</v>
      </c>
      <c r="G5035" s="207"/>
      <c r="H5035" s="211" t="s">
        <v>20</v>
      </c>
      <c r="I5035" s="212"/>
      <c r="J5035" s="207"/>
      <c r="K5035" s="207"/>
      <c r="L5035" s="213"/>
      <c r="M5035" s="214"/>
      <c r="N5035" s="215"/>
      <c r="O5035" s="215"/>
      <c r="P5035" s="215"/>
      <c r="Q5035" s="215"/>
      <c r="R5035" s="215"/>
      <c r="S5035" s="215"/>
      <c r="T5035" s="216"/>
      <c r="AT5035" s="217" t="s">
        <v>247</v>
      </c>
      <c r="AU5035" s="217" t="s">
        <v>81</v>
      </c>
      <c r="AV5035" s="12" t="s">
        <v>22</v>
      </c>
      <c r="AW5035" s="12" t="s">
        <v>37</v>
      </c>
      <c r="AX5035" s="12" t="s">
        <v>73</v>
      </c>
      <c r="AY5035" s="217" t="s">
        <v>238</v>
      </c>
    </row>
    <row r="5036" spans="2:65" s="13" customFormat="1" ht="13.5">
      <c r="B5036" s="218"/>
      <c r="C5036" s="219"/>
      <c r="D5036" s="208" t="s">
        <v>247</v>
      </c>
      <c r="E5036" s="230" t="s">
        <v>20</v>
      </c>
      <c r="F5036" s="231" t="s">
        <v>2273</v>
      </c>
      <c r="G5036" s="219"/>
      <c r="H5036" s="232">
        <v>3.43</v>
      </c>
      <c r="I5036" s="224"/>
      <c r="J5036" s="219"/>
      <c r="K5036" s="219"/>
      <c r="L5036" s="225"/>
      <c r="M5036" s="226"/>
      <c r="N5036" s="227"/>
      <c r="O5036" s="227"/>
      <c r="P5036" s="227"/>
      <c r="Q5036" s="227"/>
      <c r="R5036" s="227"/>
      <c r="S5036" s="227"/>
      <c r="T5036" s="228"/>
      <c r="AT5036" s="229" t="s">
        <v>247</v>
      </c>
      <c r="AU5036" s="229" t="s">
        <v>81</v>
      </c>
      <c r="AV5036" s="13" t="s">
        <v>81</v>
      </c>
      <c r="AW5036" s="13" t="s">
        <v>37</v>
      </c>
      <c r="AX5036" s="13" t="s">
        <v>73</v>
      </c>
      <c r="AY5036" s="229" t="s">
        <v>238</v>
      </c>
    </row>
    <row r="5037" spans="2:65" s="12" customFormat="1" ht="13.5">
      <c r="B5037" s="206"/>
      <c r="C5037" s="207"/>
      <c r="D5037" s="208" t="s">
        <v>247</v>
      </c>
      <c r="E5037" s="209" t="s">
        <v>20</v>
      </c>
      <c r="F5037" s="210" t="s">
        <v>2766</v>
      </c>
      <c r="G5037" s="207"/>
      <c r="H5037" s="211" t="s">
        <v>20</v>
      </c>
      <c r="I5037" s="212"/>
      <c r="J5037" s="207"/>
      <c r="K5037" s="207"/>
      <c r="L5037" s="213"/>
      <c r="M5037" s="214"/>
      <c r="N5037" s="215"/>
      <c r="O5037" s="215"/>
      <c r="P5037" s="215"/>
      <c r="Q5037" s="215"/>
      <c r="R5037" s="215"/>
      <c r="S5037" s="215"/>
      <c r="T5037" s="216"/>
      <c r="AT5037" s="217" t="s">
        <v>247</v>
      </c>
      <c r="AU5037" s="217" t="s">
        <v>81</v>
      </c>
      <c r="AV5037" s="12" t="s">
        <v>22</v>
      </c>
      <c r="AW5037" s="12" t="s">
        <v>37</v>
      </c>
      <c r="AX5037" s="12" t="s">
        <v>73</v>
      </c>
      <c r="AY5037" s="217" t="s">
        <v>238</v>
      </c>
    </row>
    <row r="5038" spans="2:65" s="12" customFormat="1" ht="13.5">
      <c r="B5038" s="206"/>
      <c r="C5038" s="207"/>
      <c r="D5038" s="208" t="s">
        <v>247</v>
      </c>
      <c r="E5038" s="209" t="s">
        <v>20</v>
      </c>
      <c r="F5038" s="210" t="s">
        <v>811</v>
      </c>
      <c r="G5038" s="207"/>
      <c r="H5038" s="211" t="s">
        <v>20</v>
      </c>
      <c r="I5038" s="212"/>
      <c r="J5038" s="207"/>
      <c r="K5038" s="207"/>
      <c r="L5038" s="213"/>
      <c r="M5038" s="214"/>
      <c r="N5038" s="215"/>
      <c r="O5038" s="215"/>
      <c r="P5038" s="215"/>
      <c r="Q5038" s="215"/>
      <c r="R5038" s="215"/>
      <c r="S5038" s="215"/>
      <c r="T5038" s="216"/>
      <c r="AT5038" s="217" t="s">
        <v>247</v>
      </c>
      <c r="AU5038" s="217" t="s">
        <v>81</v>
      </c>
      <c r="AV5038" s="12" t="s">
        <v>22</v>
      </c>
      <c r="AW5038" s="12" t="s">
        <v>37</v>
      </c>
      <c r="AX5038" s="12" t="s">
        <v>73</v>
      </c>
      <c r="AY5038" s="217" t="s">
        <v>238</v>
      </c>
    </row>
    <row r="5039" spans="2:65" s="13" customFormat="1" ht="13.5">
      <c r="B5039" s="218"/>
      <c r="C5039" s="219"/>
      <c r="D5039" s="208" t="s">
        <v>247</v>
      </c>
      <c r="E5039" s="230" t="s">
        <v>20</v>
      </c>
      <c r="F5039" s="231" t="s">
        <v>2207</v>
      </c>
      <c r="G5039" s="219"/>
      <c r="H5039" s="232">
        <v>4.2949999999999999</v>
      </c>
      <c r="I5039" s="224"/>
      <c r="J5039" s="219"/>
      <c r="K5039" s="219"/>
      <c r="L5039" s="225"/>
      <c r="M5039" s="226"/>
      <c r="N5039" s="227"/>
      <c r="O5039" s="227"/>
      <c r="P5039" s="227"/>
      <c r="Q5039" s="227"/>
      <c r="R5039" s="227"/>
      <c r="S5039" s="227"/>
      <c r="T5039" s="228"/>
      <c r="AT5039" s="229" t="s">
        <v>247</v>
      </c>
      <c r="AU5039" s="229" t="s">
        <v>81</v>
      </c>
      <c r="AV5039" s="13" t="s">
        <v>81</v>
      </c>
      <c r="AW5039" s="13" t="s">
        <v>37</v>
      </c>
      <c r="AX5039" s="13" t="s">
        <v>73</v>
      </c>
      <c r="AY5039" s="229" t="s">
        <v>238</v>
      </c>
    </row>
    <row r="5040" spans="2:65" s="13" customFormat="1" ht="13.5">
      <c r="B5040" s="218"/>
      <c r="C5040" s="219"/>
      <c r="D5040" s="208" t="s">
        <v>247</v>
      </c>
      <c r="E5040" s="230" t="s">
        <v>20</v>
      </c>
      <c r="F5040" s="231" t="s">
        <v>2208</v>
      </c>
      <c r="G5040" s="219"/>
      <c r="H5040" s="232">
        <v>1.2749999999999999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73</v>
      </c>
      <c r="AY5040" s="229" t="s">
        <v>238</v>
      </c>
    </row>
    <row r="5041" spans="2:65" s="13" customFormat="1" ht="13.5">
      <c r="B5041" s="218"/>
      <c r="C5041" s="219"/>
      <c r="D5041" s="208" t="s">
        <v>247</v>
      </c>
      <c r="E5041" s="230" t="s">
        <v>20</v>
      </c>
      <c r="F5041" s="231" t="s">
        <v>2209</v>
      </c>
      <c r="G5041" s="219"/>
      <c r="H5041" s="232">
        <v>1.2749999999999999</v>
      </c>
      <c r="I5041" s="224"/>
      <c r="J5041" s="219"/>
      <c r="K5041" s="219"/>
      <c r="L5041" s="225"/>
      <c r="M5041" s="226"/>
      <c r="N5041" s="227"/>
      <c r="O5041" s="227"/>
      <c r="P5041" s="227"/>
      <c r="Q5041" s="227"/>
      <c r="R5041" s="227"/>
      <c r="S5041" s="227"/>
      <c r="T5041" s="228"/>
      <c r="AT5041" s="229" t="s">
        <v>247</v>
      </c>
      <c r="AU5041" s="229" t="s">
        <v>81</v>
      </c>
      <c r="AV5041" s="13" t="s">
        <v>81</v>
      </c>
      <c r="AW5041" s="13" t="s">
        <v>37</v>
      </c>
      <c r="AX5041" s="13" t="s">
        <v>73</v>
      </c>
      <c r="AY5041" s="229" t="s">
        <v>238</v>
      </c>
    </row>
    <row r="5042" spans="2:65" s="13" customFormat="1" ht="13.5">
      <c r="B5042" s="218"/>
      <c r="C5042" s="219"/>
      <c r="D5042" s="208" t="s">
        <v>247</v>
      </c>
      <c r="E5042" s="230" t="s">
        <v>20</v>
      </c>
      <c r="F5042" s="231" t="s">
        <v>2210</v>
      </c>
      <c r="G5042" s="219"/>
      <c r="H5042" s="232">
        <v>2.84</v>
      </c>
      <c r="I5042" s="224"/>
      <c r="J5042" s="219"/>
      <c r="K5042" s="219"/>
      <c r="L5042" s="225"/>
      <c r="M5042" s="226"/>
      <c r="N5042" s="227"/>
      <c r="O5042" s="227"/>
      <c r="P5042" s="227"/>
      <c r="Q5042" s="227"/>
      <c r="R5042" s="227"/>
      <c r="S5042" s="227"/>
      <c r="T5042" s="228"/>
      <c r="AT5042" s="229" t="s">
        <v>247</v>
      </c>
      <c r="AU5042" s="229" t="s">
        <v>81</v>
      </c>
      <c r="AV5042" s="13" t="s">
        <v>81</v>
      </c>
      <c r="AW5042" s="13" t="s">
        <v>37</v>
      </c>
      <c r="AX5042" s="13" t="s">
        <v>73</v>
      </c>
      <c r="AY5042" s="229" t="s">
        <v>238</v>
      </c>
    </row>
    <row r="5043" spans="2:65" s="13" customFormat="1" ht="13.5">
      <c r="B5043" s="218"/>
      <c r="C5043" s="219"/>
      <c r="D5043" s="208" t="s">
        <v>247</v>
      </c>
      <c r="E5043" s="230" t="s">
        <v>20</v>
      </c>
      <c r="F5043" s="231" t="s">
        <v>2211</v>
      </c>
      <c r="G5043" s="219"/>
      <c r="H5043" s="232">
        <v>1.95</v>
      </c>
      <c r="I5043" s="224"/>
      <c r="J5043" s="219"/>
      <c r="K5043" s="219"/>
      <c r="L5043" s="225"/>
      <c r="M5043" s="226"/>
      <c r="N5043" s="227"/>
      <c r="O5043" s="227"/>
      <c r="P5043" s="227"/>
      <c r="Q5043" s="227"/>
      <c r="R5043" s="227"/>
      <c r="S5043" s="227"/>
      <c r="T5043" s="228"/>
      <c r="AT5043" s="229" t="s">
        <v>247</v>
      </c>
      <c r="AU5043" s="229" t="s">
        <v>81</v>
      </c>
      <c r="AV5043" s="13" t="s">
        <v>81</v>
      </c>
      <c r="AW5043" s="13" t="s">
        <v>37</v>
      </c>
      <c r="AX5043" s="13" t="s">
        <v>73</v>
      </c>
      <c r="AY5043" s="229" t="s">
        <v>238</v>
      </c>
    </row>
    <row r="5044" spans="2:65" s="13" customFormat="1" ht="13.5">
      <c r="B5044" s="218"/>
      <c r="C5044" s="219"/>
      <c r="D5044" s="208" t="s">
        <v>247</v>
      </c>
      <c r="E5044" s="230" t="s">
        <v>20</v>
      </c>
      <c r="F5044" s="231" t="s">
        <v>2212</v>
      </c>
      <c r="G5044" s="219"/>
      <c r="H5044" s="232">
        <v>1.53</v>
      </c>
      <c r="I5044" s="224"/>
      <c r="J5044" s="219"/>
      <c r="K5044" s="219"/>
      <c r="L5044" s="225"/>
      <c r="M5044" s="226"/>
      <c r="N5044" s="227"/>
      <c r="O5044" s="227"/>
      <c r="P5044" s="227"/>
      <c r="Q5044" s="227"/>
      <c r="R5044" s="227"/>
      <c r="S5044" s="227"/>
      <c r="T5044" s="228"/>
      <c r="AT5044" s="229" t="s">
        <v>247</v>
      </c>
      <c r="AU5044" s="229" t="s">
        <v>81</v>
      </c>
      <c r="AV5044" s="13" t="s">
        <v>81</v>
      </c>
      <c r="AW5044" s="13" t="s">
        <v>37</v>
      </c>
      <c r="AX5044" s="13" t="s">
        <v>73</v>
      </c>
      <c r="AY5044" s="229" t="s">
        <v>238</v>
      </c>
    </row>
    <row r="5045" spans="2:65" s="13" customFormat="1" ht="13.5">
      <c r="B5045" s="218"/>
      <c r="C5045" s="219"/>
      <c r="D5045" s="208" t="s">
        <v>247</v>
      </c>
      <c r="E5045" s="230" t="s">
        <v>20</v>
      </c>
      <c r="F5045" s="231" t="s">
        <v>2213</v>
      </c>
      <c r="G5045" s="219"/>
      <c r="H5045" s="232">
        <v>4.25</v>
      </c>
      <c r="I5045" s="224"/>
      <c r="J5045" s="219"/>
      <c r="K5045" s="219"/>
      <c r="L5045" s="225"/>
      <c r="M5045" s="226"/>
      <c r="N5045" s="227"/>
      <c r="O5045" s="227"/>
      <c r="P5045" s="227"/>
      <c r="Q5045" s="227"/>
      <c r="R5045" s="227"/>
      <c r="S5045" s="227"/>
      <c r="T5045" s="228"/>
      <c r="AT5045" s="229" t="s">
        <v>247</v>
      </c>
      <c r="AU5045" s="229" t="s">
        <v>81</v>
      </c>
      <c r="AV5045" s="13" t="s">
        <v>81</v>
      </c>
      <c r="AW5045" s="13" t="s">
        <v>37</v>
      </c>
      <c r="AX5045" s="13" t="s">
        <v>73</v>
      </c>
      <c r="AY5045" s="229" t="s">
        <v>238</v>
      </c>
    </row>
    <row r="5046" spans="2:65" s="13" customFormat="1" ht="13.5">
      <c r="B5046" s="218"/>
      <c r="C5046" s="219"/>
      <c r="D5046" s="208" t="s">
        <v>247</v>
      </c>
      <c r="E5046" s="230" t="s">
        <v>20</v>
      </c>
      <c r="F5046" s="231" t="s">
        <v>2214</v>
      </c>
      <c r="G5046" s="219"/>
      <c r="H5046" s="232">
        <v>2.5099999999999998</v>
      </c>
      <c r="I5046" s="224"/>
      <c r="J5046" s="219"/>
      <c r="K5046" s="219"/>
      <c r="L5046" s="225"/>
      <c r="M5046" s="226"/>
      <c r="N5046" s="227"/>
      <c r="O5046" s="227"/>
      <c r="P5046" s="227"/>
      <c r="Q5046" s="227"/>
      <c r="R5046" s="227"/>
      <c r="S5046" s="227"/>
      <c r="T5046" s="228"/>
      <c r="AT5046" s="229" t="s">
        <v>247</v>
      </c>
      <c r="AU5046" s="229" t="s">
        <v>81</v>
      </c>
      <c r="AV5046" s="13" t="s">
        <v>81</v>
      </c>
      <c r="AW5046" s="13" t="s">
        <v>37</v>
      </c>
      <c r="AX5046" s="13" t="s">
        <v>73</v>
      </c>
      <c r="AY5046" s="229" t="s">
        <v>238</v>
      </c>
    </row>
    <row r="5047" spans="2:65" s="13" customFormat="1" ht="13.5">
      <c r="B5047" s="218"/>
      <c r="C5047" s="219"/>
      <c r="D5047" s="208" t="s">
        <v>247</v>
      </c>
      <c r="E5047" s="230" t="s">
        <v>20</v>
      </c>
      <c r="F5047" s="231" t="s">
        <v>2215</v>
      </c>
      <c r="G5047" s="219"/>
      <c r="H5047" s="232">
        <v>5.5549999999999997</v>
      </c>
      <c r="I5047" s="224"/>
      <c r="J5047" s="219"/>
      <c r="K5047" s="219"/>
      <c r="L5047" s="225"/>
      <c r="M5047" s="226"/>
      <c r="N5047" s="227"/>
      <c r="O5047" s="227"/>
      <c r="P5047" s="227"/>
      <c r="Q5047" s="227"/>
      <c r="R5047" s="227"/>
      <c r="S5047" s="227"/>
      <c r="T5047" s="228"/>
      <c r="AT5047" s="229" t="s">
        <v>247</v>
      </c>
      <c r="AU5047" s="229" t="s">
        <v>81</v>
      </c>
      <c r="AV5047" s="13" t="s">
        <v>81</v>
      </c>
      <c r="AW5047" s="13" t="s">
        <v>37</v>
      </c>
      <c r="AX5047" s="13" t="s">
        <v>73</v>
      </c>
      <c r="AY5047" s="229" t="s">
        <v>238</v>
      </c>
    </row>
    <row r="5048" spans="2:65" s="13" customFormat="1" ht="13.5">
      <c r="B5048" s="218"/>
      <c r="C5048" s="219"/>
      <c r="D5048" s="208" t="s">
        <v>247</v>
      </c>
      <c r="E5048" s="230" t="s">
        <v>20</v>
      </c>
      <c r="F5048" s="231" t="s">
        <v>2217</v>
      </c>
      <c r="G5048" s="219"/>
      <c r="H5048" s="232">
        <v>4.28</v>
      </c>
      <c r="I5048" s="224"/>
      <c r="J5048" s="219"/>
      <c r="K5048" s="219"/>
      <c r="L5048" s="225"/>
      <c r="M5048" s="226"/>
      <c r="N5048" s="227"/>
      <c r="O5048" s="227"/>
      <c r="P5048" s="227"/>
      <c r="Q5048" s="227"/>
      <c r="R5048" s="227"/>
      <c r="S5048" s="227"/>
      <c r="T5048" s="228"/>
      <c r="AT5048" s="229" t="s">
        <v>247</v>
      </c>
      <c r="AU5048" s="229" t="s">
        <v>81</v>
      </c>
      <c r="AV5048" s="13" t="s">
        <v>81</v>
      </c>
      <c r="AW5048" s="13" t="s">
        <v>37</v>
      </c>
      <c r="AX5048" s="13" t="s">
        <v>73</v>
      </c>
      <c r="AY5048" s="229" t="s">
        <v>238</v>
      </c>
    </row>
    <row r="5049" spans="2:65" s="13" customFormat="1" ht="13.5">
      <c r="B5049" s="218"/>
      <c r="C5049" s="219"/>
      <c r="D5049" s="208" t="s">
        <v>247</v>
      </c>
      <c r="E5049" s="230" t="s">
        <v>20</v>
      </c>
      <c r="F5049" s="231" t="s">
        <v>2219</v>
      </c>
      <c r="G5049" s="219"/>
      <c r="H5049" s="232">
        <v>5.7649999999999997</v>
      </c>
      <c r="I5049" s="224"/>
      <c r="J5049" s="219"/>
      <c r="K5049" s="219"/>
      <c r="L5049" s="225"/>
      <c r="M5049" s="226"/>
      <c r="N5049" s="227"/>
      <c r="O5049" s="227"/>
      <c r="P5049" s="227"/>
      <c r="Q5049" s="227"/>
      <c r="R5049" s="227"/>
      <c r="S5049" s="227"/>
      <c r="T5049" s="228"/>
      <c r="AT5049" s="229" t="s">
        <v>247</v>
      </c>
      <c r="AU5049" s="229" t="s">
        <v>81</v>
      </c>
      <c r="AV5049" s="13" t="s">
        <v>81</v>
      </c>
      <c r="AW5049" s="13" t="s">
        <v>37</v>
      </c>
      <c r="AX5049" s="13" t="s">
        <v>73</v>
      </c>
      <c r="AY5049" s="229" t="s">
        <v>238</v>
      </c>
    </row>
    <row r="5050" spans="2:65" s="13" customFormat="1" ht="13.5">
      <c r="B5050" s="218"/>
      <c r="C5050" s="219"/>
      <c r="D5050" s="208" t="s">
        <v>247</v>
      </c>
      <c r="E5050" s="230" t="s">
        <v>20</v>
      </c>
      <c r="F5050" s="231" t="s">
        <v>2220</v>
      </c>
      <c r="G5050" s="219"/>
      <c r="H5050" s="232">
        <v>3.17</v>
      </c>
      <c r="I5050" s="224"/>
      <c r="J5050" s="219"/>
      <c r="K5050" s="219"/>
      <c r="L5050" s="225"/>
      <c r="M5050" s="226"/>
      <c r="N5050" s="227"/>
      <c r="O5050" s="227"/>
      <c r="P5050" s="227"/>
      <c r="Q5050" s="227"/>
      <c r="R5050" s="227"/>
      <c r="S5050" s="227"/>
      <c r="T5050" s="228"/>
      <c r="AT5050" s="229" t="s">
        <v>247</v>
      </c>
      <c r="AU5050" s="229" t="s">
        <v>81</v>
      </c>
      <c r="AV5050" s="13" t="s">
        <v>81</v>
      </c>
      <c r="AW5050" s="13" t="s">
        <v>37</v>
      </c>
      <c r="AX5050" s="13" t="s">
        <v>73</v>
      </c>
      <c r="AY5050" s="229" t="s">
        <v>238</v>
      </c>
    </row>
    <row r="5051" spans="2:65" s="13" customFormat="1" ht="13.5">
      <c r="B5051" s="218"/>
      <c r="C5051" s="219"/>
      <c r="D5051" s="220" t="s">
        <v>247</v>
      </c>
      <c r="E5051" s="219"/>
      <c r="F5051" s="222" t="s">
        <v>4560</v>
      </c>
      <c r="G5051" s="219"/>
      <c r="H5051" s="223">
        <v>45.494999999999997</v>
      </c>
      <c r="I5051" s="224"/>
      <c r="J5051" s="219"/>
      <c r="K5051" s="219"/>
      <c r="L5051" s="225"/>
      <c r="M5051" s="226"/>
      <c r="N5051" s="227"/>
      <c r="O5051" s="227"/>
      <c r="P5051" s="227"/>
      <c r="Q5051" s="227"/>
      <c r="R5051" s="227"/>
      <c r="S5051" s="227"/>
      <c r="T5051" s="228"/>
      <c r="AT5051" s="229" t="s">
        <v>247</v>
      </c>
      <c r="AU5051" s="229" t="s">
        <v>81</v>
      </c>
      <c r="AV5051" s="13" t="s">
        <v>81</v>
      </c>
      <c r="AW5051" s="13" t="s">
        <v>4</v>
      </c>
      <c r="AX5051" s="13" t="s">
        <v>22</v>
      </c>
      <c r="AY5051" s="229" t="s">
        <v>238</v>
      </c>
    </row>
    <row r="5052" spans="2:65" s="1" customFormat="1" ht="22.5" customHeight="1">
      <c r="B5052" s="35"/>
      <c r="C5052" s="233" t="s">
        <v>4561</v>
      </c>
      <c r="D5052" s="233" t="s">
        <v>478</v>
      </c>
      <c r="E5052" s="234" t="s">
        <v>4562</v>
      </c>
      <c r="F5052" s="235" t="s">
        <v>4563</v>
      </c>
      <c r="G5052" s="236" t="s">
        <v>375</v>
      </c>
      <c r="H5052" s="237">
        <v>63.823</v>
      </c>
      <c r="I5052" s="238"/>
      <c r="J5052" s="239">
        <f>ROUND(I5052*H5052,2)</f>
        <v>0</v>
      </c>
      <c r="K5052" s="235" t="s">
        <v>20</v>
      </c>
      <c r="L5052" s="240"/>
      <c r="M5052" s="241" t="s">
        <v>20</v>
      </c>
      <c r="N5052" s="242" t="s">
        <v>44</v>
      </c>
      <c r="O5052" s="36"/>
      <c r="P5052" s="203">
        <f>O5052*H5052</f>
        <v>0</v>
      </c>
      <c r="Q5052" s="203">
        <v>0</v>
      </c>
      <c r="R5052" s="203">
        <f>Q5052*H5052</f>
        <v>0</v>
      </c>
      <c r="S5052" s="203">
        <v>0</v>
      </c>
      <c r="T5052" s="204">
        <f>S5052*H5052</f>
        <v>0</v>
      </c>
      <c r="AR5052" s="18" t="s">
        <v>500</v>
      </c>
      <c r="AT5052" s="18" t="s">
        <v>478</v>
      </c>
      <c r="AU5052" s="18" t="s">
        <v>81</v>
      </c>
      <c r="AY5052" s="18" t="s">
        <v>238</v>
      </c>
      <c r="BE5052" s="205">
        <f>IF(N5052="základní",J5052,0)</f>
        <v>0</v>
      </c>
      <c r="BF5052" s="205">
        <f>IF(N5052="snížená",J5052,0)</f>
        <v>0</v>
      </c>
      <c r="BG5052" s="205">
        <f>IF(N5052="zákl. přenesená",J5052,0)</f>
        <v>0</v>
      </c>
      <c r="BH5052" s="205">
        <f>IF(N5052="sníž. přenesená",J5052,0)</f>
        <v>0</v>
      </c>
      <c r="BI5052" s="205">
        <f>IF(N5052="nulová",J5052,0)</f>
        <v>0</v>
      </c>
      <c r="BJ5052" s="18" t="s">
        <v>22</v>
      </c>
      <c r="BK5052" s="205">
        <f>ROUND(I5052*H5052,2)</f>
        <v>0</v>
      </c>
      <c r="BL5052" s="18" t="s">
        <v>372</v>
      </c>
      <c r="BM5052" s="18" t="s">
        <v>4564</v>
      </c>
    </row>
    <row r="5053" spans="2:65" s="12" customFormat="1" ht="13.5">
      <c r="B5053" s="206"/>
      <c r="C5053" s="207"/>
      <c r="D5053" s="208" t="s">
        <v>247</v>
      </c>
      <c r="E5053" s="209" t="s">
        <v>20</v>
      </c>
      <c r="F5053" s="210" t="s">
        <v>4493</v>
      </c>
      <c r="G5053" s="207"/>
      <c r="H5053" s="211" t="s">
        <v>20</v>
      </c>
      <c r="I5053" s="212"/>
      <c r="J5053" s="207"/>
      <c r="K5053" s="207"/>
      <c r="L5053" s="213"/>
      <c r="M5053" s="214"/>
      <c r="N5053" s="215"/>
      <c r="O5053" s="215"/>
      <c r="P5053" s="215"/>
      <c r="Q5053" s="215"/>
      <c r="R5053" s="215"/>
      <c r="S5053" s="215"/>
      <c r="T5053" s="216"/>
      <c r="AT5053" s="217" t="s">
        <v>247</v>
      </c>
      <c r="AU5053" s="217" t="s">
        <v>81</v>
      </c>
      <c r="AV5053" s="12" t="s">
        <v>22</v>
      </c>
      <c r="AW5053" s="12" t="s">
        <v>37</v>
      </c>
      <c r="AX5053" s="12" t="s">
        <v>73</v>
      </c>
      <c r="AY5053" s="217" t="s">
        <v>238</v>
      </c>
    </row>
    <row r="5054" spans="2:65" s="12" customFormat="1" ht="13.5">
      <c r="B5054" s="206"/>
      <c r="C5054" s="207"/>
      <c r="D5054" s="208" t="s">
        <v>247</v>
      </c>
      <c r="E5054" s="209" t="s">
        <v>20</v>
      </c>
      <c r="F5054" s="210" t="s">
        <v>4494</v>
      </c>
      <c r="G5054" s="207"/>
      <c r="H5054" s="211" t="s">
        <v>20</v>
      </c>
      <c r="I5054" s="212"/>
      <c r="J5054" s="207"/>
      <c r="K5054" s="207"/>
      <c r="L5054" s="213"/>
      <c r="M5054" s="214"/>
      <c r="N5054" s="215"/>
      <c r="O5054" s="215"/>
      <c r="P5054" s="215"/>
      <c r="Q5054" s="215"/>
      <c r="R5054" s="215"/>
      <c r="S5054" s="215"/>
      <c r="T5054" s="216"/>
      <c r="AT5054" s="217" t="s">
        <v>247</v>
      </c>
      <c r="AU5054" s="217" t="s">
        <v>81</v>
      </c>
      <c r="AV5054" s="12" t="s">
        <v>22</v>
      </c>
      <c r="AW5054" s="12" t="s">
        <v>37</v>
      </c>
      <c r="AX5054" s="12" t="s">
        <v>73</v>
      </c>
      <c r="AY5054" s="217" t="s">
        <v>238</v>
      </c>
    </row>
    <row r="5055" spans="2:65" s="12" customFormat="1" ht="13.5">
      <c r="B5055" s="206"/>
      <c r="C5055" s="207"/>
      <c r="D5055" s="208" t="s">
        <v>247</v>
      </c>
      <c r="E5055" s="209" t="s">
        <v>20</v>
      </c>
      <c r="F5055" s="210" t="s">
        <v>249</v>
      </c>
      <c r="G5055" s="207"/>
      <c r="H5055" s="211" t="s">
        <v>20</v>
      </c>
      <c r="I5055" s="212"/>
      <c r="J5055" s="207"/>
      <c r="K5055" s="207"/>
      <c r="L5055" s="213"/>
      <c r="M5055" s="214"/>
      <c r="N5055" s="215"/>
      <c r="O5055" s="215"/>
      <c r="P5055" s="215"/>
      <c r="Q5055" s="215"/>
      <c r="R5055" s="215"/>
      <c r="S5055" s="215"/>
      <c r="T5055" s="216"/>
      <c r="AT5055" s="217" t="s">
        <v>247</v>
      </c>
      <c r="AU5055" s="217" t="s">
        <v>81</v>
      </c>
      <c r="AV5055" s="12" t="s">
        <v>22</v>
      </c>
      <c r="AW5055" s="12" t="s">
        <v>37</v>
      </c>
      <c r="AX5055" s="12" t="s">
        <v>73</v>
      </c>
      <c r="AY5055" s="217" t="s">
        <v>238</v>
      </c>
    </row>
    <row r="5056" spans="2:65" s="12" customFormat="1" ht="13.5">
      <c r="B5056" s="206"/>
      <c r="C5056" s="207"/>
      <c r="D5056" s="208" t="s">
        <v>247</v>
      </c>
      <c r="E5056" s="209" t="s">
        <v>20</v>
      </c>
      <c r="F5056" s="210" t="s">
        <v>2265</v>
      </c>
      <c r="G5056" s="207"/>
      <c r="H5056" s="211" t="s">
        <v>20</v>
      </c>
      <c r="I5056" s="212"/>
      <c r="J5056" s="207"/>
      <c r="K5056" s="207"/>
      <c r="L5056" s="213"/>
      <c r="M5056" s="214"/>
      <c r="N5056" s="215"/>
      <c r="O5056" s="215"/>
      <c r="P5056" s="215"/>
      <c r="Q5056" s="215"/>
      <c r="R5056" s="215"/>
      <c r="S5056" s="215"/>
      <c r="T5056" s="216"/>
      <c r="AT5056" s="217" t="s">
        <v>247</v>
      </c>
      <c r="AU5056" s="217" t="s">
        <v>81</v>
      </c>
      <c r="AV5056" s="12" t="s">
        <v>22</v>
      </c>
      <c r="AW5056" s="12" t="s">
        <v>37</v>
      </c>
      <c r="AX5056" s="12" t="s">
        <v>73</v>
      </c>
      <c r="AY5056" s="217" t="s">
        <v>238</v>
      </c>
    </row>
    <row r="5057" spans="2:65" s="12" customFormat="1" ht="13.5">
      <c r="B5057" s="206"/>
      <c r="C5057" s="207"/>
      <c r="D5057" s="208" t="s">
        <v>247</v>
      </c>
      <c r="E5057" s="209" t="s">
        <v>20</v>
      </c>
      <c r="F5057" s="210" t="s">
        <v>692</v>
      </c>
      <c r="G5057" s="207"/>
      <c r="H5057" s="211" t="s">
        <v>20</v>
      </c>
      <c r="I5057" s="212"/>
      <c r="J5057" s="207"/>
      <c r="K5057" s="207"/>
      <c r="L5057" s="213"/>
      <c r="M5057" s="214"/>
      <c r="N5057" s="215"/>
      <c r="O5057" s="215"/>
      <c r="P5057" s="215"/>
      <c r="Q5057" s="215"/>
      <c r="R5057" s="215"/>
      <c r="S5057" s="215"/>
      <c r="T5057" s="216"/>
      <c r="AT5057" s="217" t="s">
        <v>247</v>
      </c>
      <c r="AU5057" s="217" t="s">
        <v>81</v>
      </c>
      <c r="AV5057" s="12" t="s">
        <v>22</v>
      </c>
      <c r="AW5057" s="12" t="s">
        <v>37</v>
      </c>
      <c r="AX5057" s="12" t="s">
        <v>73</v>
      </c>
      <c r="AY5057" s="217" t="s">
        <v>238</v>
      </c>
    </row>
    <row r="5058" spans="2:65" s="13" customFormat="1" ht="13.5">
      <c r="B5058" s="218"/>
      <c r="C5058" s="219"/>
      <c r="D5058" s="208" t="s">
        <v>247</v>
      </c>
      <c r="E5058" s="230" t="s">
        <v>20</v>
      </c>
      <c r="F5058" s="231" t="s">
        <v>2266</v>
      </c>
      <c r="G5058" s="219"/>
      <c r="H5058" s="232">
        <v>9.27</v>
      </c>
      <c r="I5058" s="224"/>
      <c r="J5058" s="219"/>
      <c r="K5058" s="219"/>
      <c r="L5058" s="225"/>
      <c r="M5058" s="226"/>
      <c r="N5058" s="227"/>
      <c r="O5058" s="227"/>
      <c r="P5058" s="227"/>
      <c r="Q5058" s="227"/>
      <c r="R5058" s="227"/>
      <c r="S5058" s="227"/>
      <c r="T5058" s="228"/>
      <c r="AT5058" s="229" t="s">
        <v>247</v>
      </c>
      <c r="AU5058" s="229" t="s">
        <v>81</v>
      </c>
      <c r="AV5058" s="13" t="s">
        <v>81</v>
      </c>
      <c r="AW5058" s="13" t="s">
        <v>37</v>
      </c>
      <c r="AX5058" s="13" t="s">
        <v>73</v>
      </c>
      <c r="AY5058" s="229" t="s">
        <v>238</v>
      </c>
    </row>
    <row r="5059" spans="2:65" s="13" customFormat="1" ht="13.5">
      <c r="B5059" s="218"/>
      <c r="C5059" s="219"/>
      <c r="D5059" s="208" t="s">
        <v>247</v>
      </c>
      <c r="E5059" s="230" t="s">
        <v>20</v>
      </c>
      <c r="F5059" s="231" t="s">
        <v>2267</v>
      </c>
      <c r="G5059" s="219"/>
      <c r="H5059" s="232">
        <v>1.635</v>
      </c>
      <c r="I5059" s="224"/>
      <c r="J5059" s="219"/>
      <c r="K5059" s="219"/>
      <c r="L5059" s="225"/>
      <c r="M5059" s="226"/>
      <c r="N5059" s="227"/>
      <c r="O5059" s="227"/>
      <c r="P5059" s="227"/>
      <c r="Q5059" s="227"/>
      <c r="R5059" s="227"/>
      <c r="S5059" s="227"/>
      <c r="T5059" s="228"/>
      <c r="AT5059" s="229" t="s">
        <v>247</v>
      </c>
      <c r="AU5059" s="229" t="s">
        <v>81</v>
      </c>
      <c r="AV5059" s="13" t="s">
        <v>81</v>
      </c>
      <c r="AW5059" s="13" t="s">
        <v>37</v>
      </c>
      <c r="AX5059" s="13" t="s">
        <v>73</v>
      </c>
      <c r="AY5059" s="229" t="s">
        <v>238</v>
      </c>
    </row>
    <row r="5060" spans="2:65" s="13" customFormat="1" ht="13.5">
      <c r="B5060" s="218"/>
      <c r="C5060" s="219"/>
      <c r="D5060" s="208" t="s">
        <v>247</v>
      </c>
      <c r="E5060" s="230" t="s">
        <v>20</v>
      </c>
      <c r="F5060" s="231" t="s">
        <v>2268</v>
      </c>
      <c r="G5060" s="219"/>
      <c r="H5060" s="232">
        <v>1.635</v>
      </c>
      <c r="I5060" s="224"/>
      <c r="J5060" s="219"/>
      <c r="K5060" s="219"/>
      <c r="L5060" s="225"/>
      <c r="M5060" s="226"/>
      <c r="N5060" s="227"/>
      <c r="O5060" s="227"/>
      <c r="P5060" s="227"/>
      <c r="Q5060" s="227"/>
      <c r="R5060" s="227"/>
      <c r="S5060" s="227"/>
      <c r="T5060" s="228"/>
      <c r="AT5060" s="229" t="s">
        <v>247</v>
      </c>
      <c r="AU5060" s="229" t="s">
        <v>81</v>
      </c>
      <c r="AV5060" s="13" t="s">
        <v>81</v>
      </c>
      <c r="AW5060" s="13" t="s">
        <v>37</v>
      </c>
      <c r="AX5060" s="13" t="s">
        <v>73</v>
      </c>
      <c r="AY5060" s="229" t="s">
        <v>238</v>
      </c>
    </row>
    <row r="5061" spans="2:65" s="13" customFormat="1" ht="13.5">
      <c r="B5061" s="218"/>
      <c r="C5061" s="219"/>
      <c r="D5061" s="208" t="s">
        <v>247</v>
      </c>
      <c r="E5061" s="230" t="s">
        <v>20</v>
      </c>
      <c r="F5061" s="231" t="s">
        <v>2269</v>
      </c>
      <c r="G5061" s="219"/>
      <c r="H5061" s="232">
        <v>6.27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65" s="13" customFormat="1" ht="13.5">
      <c r="B5062" s="218"/>
      <c r="C5062" s="219"/>
      <c r="D5062" s="208" t="s">
        <v>247</v>
      </c>
      <c r="E5062" s="230" t="s">
        <v>20</v>
      </c>
      <c r="F5062" s="231" t="s">
        <v>2270</v>
      </c>
      <c r="G5062" s="219"/>
      <c r="H5062" s="232">
        <v>3.37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65" s="13" customFormat="1" ht="13.5">
      <c r="B5063" s="218"/>
      <c r="C5063" s="219"/>
      <c r="D5063" s="208" t="s">
        <v>247</v>
      </c>
      <c r="E5063" s="230" t="s">
        <v>20</v>
      </c>
      <c r="F5063" s="231" t="s">
        <v>2271</v>
      </c>
      <c r="G5063" s="219"/>
      <c r="H5063" s="232">
        <v>3.37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37</v>
      </c>
      <c r="AX5063" s="13" t="s">
        <v>73</v>
      </c>
      <c r="AY5063" s="229" t="s">
        <v>238</v>
      </c>
    </row>
    <row r="5064" spans="2:65" s="13" customFormat="1" ht="13.5">
      <c r="B5064" s="218"/>
      <c r="C5064" s="219"/>
      <c r="D5064" s="208" t="s">
        <v>247</v>
      </c>
      <c r="E5064" s="230" t="s">
        <v>20</v>
      </c>
      <c r="F5064" s="231" t="s">
        <v>2272</v>
      </c>
      <c r="G5064" s="219"/>
      <c r="H5064" s="232">
        <v>9.89</v>
      </c>
      <c r="I5064" s="224"/>
      <c r="J5064" s="219"/>
      <c r="K5064" s="219"/>
      <c r="L5064" s="225"/>
      <c r="M5064" s="226"/>
      <c r="N5064" s="227"/>
      <c r="O5064" s="227"/>
      <c r="P5064" s="227"/>
      <c r="Q5064" s="227"/>
      <c r="R5064" s="227"/>
      <c r="S5064" s="227"/>
      <c r="T5064" s="228"/>
      <c r="AT5064" s="229" t="s">
        <v>247</v>
      </c>
      <c r="AU5064" s="229" t="s">
        <v>81</v>
      </c>
      <c r="AV5064" s="13" t="s">
        <v>81</v>
      </c>
      <c r="AW5064" s="13" t="s">
        <v>37</v>
      </c>
      <c r="AX5064" s="13" t="s">
        <v>73</v>
      </c>
      <c r="AY5064" s="229" t="s">
        <v>238</v>
      </c>
    </row>
    <row r="5065" spans="2:65" s="13" customFormat="1" ht="13.5">
      <c r="B5065" s="218"/>
      <c r="C5065" s="219"/>
      <c r="D5065" s="208" t="s">
        <v>247</v>
      </c>
      <c r="E5065" s="230" t="s">
        <v>20</v>
      </c>
      <c r="F5065" s="231" t="s">
        <v>2274</v>
      </c>
      <c r="G5065" s="219"/>
      <c r="H5065" s="232">
        <v>6.0149999999999997</v>
      </c>
      <c r="I5065" s="224"/>
      <c r="J5065" s="219"/>
      <c r="K5065" s="219"/>
      <c r="L5065" s="225"/>
      <c r="M5065" s="226"/>
      <c r="N5065" s="227"/>
      <c r="O5065" s="227"/>
      <c r="P5065" s="227"/>
      <c r="Q5065" s="227"/>
      <c r="R5065" s="227"/>
      <c r="S5065" s="227"/>
      <c r="T5065" s="228"/>
      <c r="AT5065" s="229" t="s">
        <v>247</v>
      </c>
      <c r="AU5065" s="229" t="s">
        <v>81</v>
      </c>
      <c r="AV5065" s="13" t="s">
        <v>81</v>
      </c>
      <c r="AW5065" s="13" t="s">
        <v>37</v>
      </c>
      <c r="AX5065" s="13" t="s">
        <v>73</v>
      </c>
      <c r="AY5065" s="229" t="s">
        <v>238</v>
      </c>
    </row>
    <row r="5066" spans="2:65" s="12" customFormat="1" ht="13.5">
      <c r="B5066" s="206"/>
      <c r="C5066" s="207"/>
      <c r="D5066" s="208" t="s">
        <v>247</v>
      </c>
      <c r="E5066" s="209" t="s">
        <v>20</v>
      </c>
      <c r="F5066" s="210" t="s">
        <v>2766</v>
      </c>
      <c r="G5066" s="207"/>
      <c r="H5066" s="211" t="s">
        <v>20</v>
      </c>
      <c r="I5066" s="212"/>
      <c r="J5066" s="207"/>
      <c r="K5066" s="207"/>
      <c r="L5066" s="213"/>
      <c r="M5066" s="214"/>
      <c r="N5066" s="215"/>
      <c r="O5066" s="215"/>
      <c r="P5066" s="215"/>
      <c r="Q5066" s="215"/>
      <c r="R5066" s="215"/>
      <c r="S5066" s="215"/>
      <c r="T5066" s="216"/>
      <c r="AT5066" s="217" t="s">
        <v>247</v>
      </c>
      <c r="AU5066" s="217" t="s">
        <v>81</v>
      </c>
      <c r="AV5066" s="12" t="s">
        <v>22</v>
      </c>
      <c r="AW5066" s="12" t="s">
        <v>37</v>
      </c>
      <c r="AX5066" s="12" t="s">
        <v>73</v>
      </c>
      <c r="AY5066" s="217" t="s">
        <v>238</v>
      </c>
    </row>
    <row r="5067" spans="2:65" s="12" customFormat="1" ht="13.5">
      <c r="B5067" s="206"/>
      <c r="C5067" s="207"/>
      <c r="D5067" s="208" t="s">
        <v>247</v>
      </c>
      <c r="E5067" s="209" t="s">
        <v>20</v>
      </c>
      <c r="F5067" s="210" t="s">
        <v>811</v>
      </c>
      <c r="G5067" s="207"/>
      <c r="H5067" s="211" t="s">
        <v>20</v>
      </c>
      <c r="I5067" s="212"/>
      <c r="J5067" s="207"/>
      <c r="K5067" s="207"/>
      <c r="L5067" s="213"/>
      <c r="M5067" s="214"/>
      <c r="N5067" s="215"/>
      <c r="O5067" s="215"/>
      <c r="P5067" s="215"/>
      <c r="Q5067" s="215"/>
      <c r="R5067" s="215"/>
      <c r="S5067" s="215"/>
      <c r="T5067" s="216"/>
      <c r="AT5067" s="217" t="s">
        <v>247</v>
      </c>
      <c r="AU5067" s="217" t="s">
        <v>81</v>
      </c>
      <c r="AV5067" s="12" t="s">
        <v>22</v>
      </c>
      <c r="AW5067" s="12" t="s">
        <v>37</v>
      </c>
      <c r="AX5067" s="12" t="s">
        <v>73</v>
      </c>
      <c r="AY5067" s="217" t="s">
        <v>238</v>
      </c>
    </row>
    <row r="5068" spans="2:65" s="13" customFormat="1" ht="13.5">
      <c r="B5068" s="218"/>
      <c r="C5068" s="219"/>
      <c r="D5068" s="208" t="s">
        <v>247</v>
      </c>
      <c r="E5068" s="230" t="s">
        <v>20</v>
      </c>
      <c r="F5068" s="231" t="s">
        <v>2216</v>
      </c>
      <c r="G5068" s="219"/>
      <c r="H5068" s="232">
        <v>8.82</v>
      </c>
      <c r="I5068" s="224"/>
      <c r="J5068" s="219"/>
      <c r="K5068" s="219"/>
      <c r="L5068" s="225"/>
      <c r="M5068" s="226"/>
      <c r="N5068" s="227"/>
      <c r="O5068" s="227"/>
      <c r="P5068" s="227"/>
      <c r="Q5068" s="227"/>
      <c r="R5068" s="227"/>
      <c r="S5068" s="227"/>
      <c r="T5068" s="228"/>
      <c r="AT5068" s="229" t="s">
        <v>247</v>
      </c>
      <c r="AU5068" s="229" t="s">
        <v>81</v>
      </c>
      <c r="AV5068" s="13" t="s">
        <v>81</v>
      </c>
      <c r="AW5068" s="13" t="s">
        <v>37</v>
      </c>
      <c r="AX5068" s="13" t="s">
        <v>73</v>
      </c>
      <c r="AY5068" s="229" t="s">
        <v>238</v>
      </c>
    </row>
    <row r="5069" spans="2:65" s="13" customFormat="1" ht="13.5">
      <c r="B5069" s="218"/>
      <c r="C5069" s="219"/>
      <c r="D5069" s="208" t="s">
        <v>247</v>
      </c>
      <c r="E5069" s="230" t="s">
        <v>20</v>
      </c>
      <c r="F5069" s="231" t="s">
        <v>2218</v>
      </c>
      <c r="G5069" s="219"/>
      <c r="H5069" s="232">
        <v>8.82</v>
      </c>
      <c r="I5069" s="224"/>
      <c r="J5069" s="219"/>
      <c r="K5069" s="219"/>
      <c r="L5069" s="225"/>
      <c r="M5069" s="226"/>
      <c r="N5069" s="227"/>
      <c r="O5069" s="227"/>
      <c r="P5069" s="227"/>
      <c r="Q5069" s="227"/>
      <c r="R5069" s="227"/>
      <c r="S5069" s="227"/>
      <c r="T5069" s="228"/>
      <c r="AT5069" s="229" t="s">
        <v>247</v>
      </c>
      <c r="AU5069" s="229" t="s">
        <v>81</v>
      </c>
      <c r="AV5069" s="13" t="s">
        <v>81</v>
      </c>
      <c r="AW5069" s="13" t="s">
        <v>37</v>
      </c>
      <c r="AX5069" s="13" t="s">
        <v>73</v>
      </c>
      <c r="AY5069" s="229" t="s">
        <v>238</v>
      </c>
    </row>
    <row r="5070" spans="2:65" s="13" customFormat="1" ht="13.5">
      <c r="B5070" s="218"/>
      <c r="C5070" s="219"/>
      <c r="D5070" s="220" t="s">
        <v>247</v>
      </c>
      <c r="E5070" s="219"/>
      <c r="F5070" s="222" t="s">
        <v>4565</v>
      </c>
      <c r="G5070" s="219"/>
      <c r="H5070" s="223">
        <v>63.823</v>
      </c>
      <c r="I5070" s="224"/>
      <c r="J5070" s="219"/>
      <c r="K5070" s="219"/>
      <c r="L5070" s="225"/>
      <c r="M5070" s="226"/>
      <c r="N5070" s="227"/>
      <c r="O5070" s="227"/>
      <c r="P5070" s="227"/>
      <c r="Q5070" s="227"/>
      <c r="R5070" s="227"/>
      <c r="S5070" s="227"/>
      <c r="T5070" s="228"/>
      <c r="AT5070" s="229" t="s">
        <v>247</v>
      </c>
      <c r="AU5070" s="229" t="s">
        <v>81</v>
      </c>
      <c r="AV5070" s="13" t="s">
        <v>81</v>
      </c>
      <c r="AW5070" s="13" t="s">
        <v>4</v>
      </c>
      <c r="AX5070" s="13" t="s">
        <v>22</v>
      </c>
      <c r="AY5070" s="229" t="s">
        <v>238</v>
      </c>
    </row>
    <row r="5071" spans="2:65" s="1" customFormat="1" ht="22.5" customHeight="1">
      <c r="B5071" s="35"/>
      <c r="C5071" s="194" t="s">
        <v>4566</v>
      </c>
      <c r="D5071" s="194" t="s">
        <v>240</v>
      </c>
      <c r="E5071" s="195" t="s">
        <v>4567</v>
      </c>
      <c r="F5071" s="196" t="s">
        <v>4568</v>
      </c>
      <c r="G5071" s="197" t="s">
        <v>375</v>
      </c>
      <c r="H5071" s="198">
        <v>59.79</v>
      </c>
      <c r="I5071" s="199"/>
      <c r="J5071" s="200">
        <f>ROUND(I5071*H5071,2)</f>
        <v>0</v>
      </c>
      <c r="K5071" s="196" t="s">
        <v>244</v>
      </c>
      <c r="L5071" s="55"/>
      <c r="M5071" s="201" t="s">
        <v>20</v>
      </c>
      <c r="N5071" s="202" t="s">
        <v>44</v>
      </c>
      <c r="O5071" s="36"/>
      <c r="P5071" s="203">
        <f>O5071*H5071</f>
        <v>0</v>
      </c>
      <c r="Q5071" s="203">
        <v>0</v>
      </c>
      <c r="R5071" s="203">
        <f>Q5071*H5071</f>
        <v>0</v>
      </c>
      <c r="S5071" s="203">
        <v>0</v>
      </c>
      <c r="T5071" s="204">
        <f>S5071*H5071</f>
        <v>0</v>
      </c>
      <c r="AR5071" s="18" t="s">
        <v>372</v>
      </c>
      <c r="AT5071" s="18" t="s">
        <v>240</v>
      </c>
      <c r="AU5071" s="18" t="s">
        <v>81</v>
      </c>
      <c r="AY5071" s="18" t="s">
        <v>238</v>
      </c>
      <c r="BE5071" s="205">
        <f>IF(N5071="základní",J5071,0)</f>
        <v>0</v>
      </c>
      <c r="BF5071" s="205">
        <f>IF(N5071="snížená",J5071,0)</f>
        <v>0</v>
      </c>
      <c r="BG5071" s="205">
        <f>IF(N5071="zákl. přenesená",J5071,0)</f>
        <v>0</v>
      </c>
      <c r="BH5071" s="205">
        <f>IF(N5071="sníž. přenesená",J5071,0)</f>
        <v>0</v>
      </c>
      <c r="BI5071" s="205">
        <f>IF(N5071="nulová",J5071,0)</f>
        <v>0</v>
      </c>
      <c r="BJ5071" s="18" t="s">
        <v>22</v>
      </c>
      <c r="BK5071" s="205">
        <f>ROUND(I5071*H5071,2)</f>
        <v>0</v>
      </c>
      <c r="BL5071" s="18" t="s">
        <v>372</v>
      </c>
      <c r="BM5071" s="18" t="s">
        <v>4569</v>
      </c>
    </row>
    <row r="5072" spans="2:65" s="12" customFormat="1" ht="13.5">
      <c r="B5072" s="206"/>
      <c r="C5072" s="207"/>
      <c r="D5072" s="208" t="s">
        <v>247</v>
      </c>
      <c r="E5072" s="209" t="s">
        <v>20</v>
      </c>
      <c r="F5072" s="210" t="s">
        <v>4493</v>
      </c>
      <c r="G5072" s="207"/>
      <c r="H5072" s="211" t="s">
        <v>20</v>
      </c>
      <c r="I5072" s="212"/>
      <c r="J5072" s="207"/>
      <c r="K5072" s="207"/>
      <c r="L5072" s="213"/>
      <c r="M5072" s="214"/>
      <c r="N5072" s="215"/>
      <c r="O5072" s="215"/>
      <c r="P5072" s="215"/>
      <c r="Q5072" s="215"/>
      <c r="R5072" s="215"/>
      <c r="S5072" s="215"/>
      <c r="T5072" s="216"/>
      <c r="AT5072" s="217" t="s">
        <v>247</v>
      </c>
      <c r="AU5072" s="217" t="s">
        <v>81</v>
      </c>
      <c r="AV5072" s="12" t="s">
        <v>22</v>
      </c>
      <c r="AW5072" s="12" t="s">
        <v>37</v>
      </c>
      <c r="AX5072" s="12" t="s">
        <v>73</v>
      </c>
      <c r="AY5072" s="217" t="s">
        <v>238</v>
      </c>
    </row>
    <row r="5073" spans="2:51" s="12" customFormat="1" ht="13.5">
      <c r="B5073" s="206"/>
      <c r="C5073" s="207"/>
      <c r="D5073" s="208" t="s">
        <v>247</v>
      </c>
      <c r="E5073" s="209" t="s">
        <v>20</v>
      </c>
      <c r="F5073" s="210" t="s">
        <v>4494</v>
      </c>
      <c r="G5073" s="207"/>
      <c r="H5073" s="211" t="s">
        <v>20</v>
      </c>
      <c r="I5073" s="212"/>
      <c r="J5073" s="207"/>
      <c r="K5073" s="207"/>
      <c r="L5073" s="213"/>
      <c r="M5073" s="214"/>
      <c r="N5073" s="215"/>
      <c r="O5073" s="215"/>
      <c r="P5073" s="215"/>
      <c r="Q5073" s="215"/>
      <c r="R5073" s="215"/>
      <c r="S5073" s="215"/>
      <c r="T5073" s="216"/>
      <c r="AT5073" s="217" t="s">
        <v>247</v>
      </c>
      <c r="AU5073" s="217" t="s">
        <v>81</v>
      </c>
      <c r="AV5073" s="12" t="s">
        <v>22</v>
      </c>
      <c r="AW5073" s="12" t="s">
        <v>37</v>
      </c>
      <c r="AX5073" s="12" t="s">
        <v>73</v>
      </c>
      <c r="AY5073" s="217" t="s">
        <v>238</v>
      </c>
    </row>
    <row r="5074" spans="2:51" s="12" customFormat="1" ht="13.5">
      <c r="B5074" s="206"/>
      <c r="C5074" s="207"/>
      <c r="D5074" s="208" t="s">
        <v>247</v>
      </c>
      <c r="E5074" s="209" t="s">
        <v>20</v>
      </c>
      <c r="F5074" s="210" t="s">
        <v>249</v>
      </c>
      <c r="G5074" s="207"/>
      <c r="H5074" s="211" t="s">
        <v>20</v>
      </c>
      <c r="I5074" s="212"/>
      <c r="J5074" s="207"/>
      <c r="K5074" s="207"/>
      <c r="L5074" s="213"/>
      <c r="M5074" s="214"/>
      <c r="N5074" s="215"/>
      <c r="O5074" s="215"/>
      <c r="P5074" s="215"/>
      <c r="Q5074" s="215"/>
      <c r="R5074" s="215"/>
      <c r="S5074" s="215"/>
      <c r="T5074" s="216"/>
      <c r="AT5074" s="217" t="s">
        <v>247</v>
      </c>
      <c r="AU5074" s="217" t="s">
        <v>81</v>
      </c>
      <c r="AV5074" s="12" t="s">
        <v>22</v>
      </c>
      <c r="AW5074" s="12" t="s">
        <v>37</v>
      </c>
      <c r="AX5074" s="12" t="s">
        <v>73</v>
      </c>
      <c r="AY5074" s="217" t="s">
        <v>238</v>
      </c>
    </row>
    <row r="5075" spans="2:51" s="12" customFormat="1" ht="13.5">
      <c r="B5075" s="206"/>
      <c r="C5075" s="207"/>
      <c r="D5075" s="208" t="s">
        <v>247</v>
      </c>
      <c r="E5075" s="209" t="s">
        <v>20</v>
      </c>
      <c r="F5075" s="210" t="s">
        <v>2265</v>
      </c>
      <c r="G5075" s="207"/>
      <c r="H5075" s="211" t="s">
        <v>20</v>
      </c>
      <c r="I5075" s="212"/>
      <c r="J5075" s="207"/>
      <c r="K5075" s="207"/>
      <c r="L5075" s="213"/>
      <c r="M5075" s="214"/>
      <c r="N5075" s="215"/>
      <c r="O5075" s="215"/>
      <c r="P5075" s="215"/>
      <c r="Q5075" s="215"/>
      <c r="R5075" s="215"/>
      <c r="S5075" s="215"/>
      <c r="T5075" s="216"/>
      <c r="AT5075" s="217" t="s">
        <v>247</v>
      </c>
      <c r="AU5075" s="217" t="s">
        <v>81</v>
      </c>
      <c r="AV5075" s="12" t="s">
        <v>22</v>
      </c>
      <c r="AW5075" s="12" t="s">
        <v>37</v>
      </c>
      <c r="AX5075" s="12" t="s">
        <v>73</v>
      </c>
      <c r="AY5075" s="217" t="s">
        <v>238</v>
      </c>
    </row>
    <row r="5076" spans="2:51" s="12" customFormat="1" ht="13.5">
      <c r="B5076" s="206"/>
      <c r="C5076" s="207"/>
      <c r="D5076" s="208" t="s">
        <v>247</v>
      </c>
      <c r="E5076" s="209" t="s">
        <v>20</v>
      </c>
      <c r="F5076" s="210" t="s">
        <v>692</v>
      </c>
      <c r="G5076" s="207"/>
      <c r="H5076" s="211" t="s">
        <v>20</v>
      </c>
      <c r="I5076" s="212"/>
      <c r="J5076" s="207"/>
      <c r="K5076" s="207"/>
      <c r="L5076" s="213"/>
      <c r="M5076" s="214"/>
      <c r="N5076" s="215"/>
      <c r="O5076" s="215"/>
      <c r="P5076" s="215"/>
      <c r="Q5076" s="215"/>
      <c r="R5076" s="215"/>
      <c r="S5076" s="215"/>
      <c r="T5076" s="216"/>
      <c r="AT5076" s="217" t="s">
        <v>247</v>
      </c>
      <c r="AU5076" s="217" t="s">
        <v>81</v>
      </c>
      <c r="AV5076" s="12" t="s">
        <v>22</v>
      </c>
      <c r="AW5076" s="12" t="s">
        <v>37</v>
      </c>
      <c r="AX5076" s="12" t="s">
        <v>73</v>
      </c>
      <c r="AY5076" s="217" t="s">
        <v>238</v>
      </c>
    </row>
    <row r="5077" spans="2:51" s="13" customFormat="1" ht="13.5">
      <c r="B5077" s="218"/>
      <c r="C5077" s="219"/>
      <c r="D5077" s="208" t="s">
        <v>247</v>
      </c>
      <c r="E5077" s="230" t="s">
        <v>20</v>
      </c>
      <c r="F5077" s="231" t="s">
        <v>2267</v>
      </c>
      <c r="G5077" s="219"/>
      <c r="H5077" s="232">
        <v>1.635</v>
      </c>
      <c r="I5077" s="224"/>
      <c r="J5077" s="219"/>
      <c r="K5077" s="219"/>
      <c r="L5077" s="225"/>
      <c r="M5077" s="226"/>
      <c r="N5077" s="227"/>
      <c r="O5077" s="227"/>
      <c r="P5077" s="227"/>
      <c r="Q5077" s="227"/>
      <c r="R5077" s="227"/>
      <c r="S5077" s="227"/>
      <c r="T5077" s="228"/>
      <c r="AT5077" s="229" t="s">
        <v>247</v>
      </c>
      <c r="AU5077" s="229" t="s">
        <v>81</v>
      </c>
      <c r="AV5077" s="13" t="s">
        <v>81</v>
      </c>
      <c r="AW5077" s="13" t="s">
        <v>37</v>
      </c>
      <c r="AX5077" s="13" t="s">
        <v>73</v>
      </c>
      <c r="AY5077" s="229" t="s">
        <v>238</v>
      </c>
    </row>
    <row r="5078" spans="2:51" s="13" customFormat="1" ht="13.5">
      <c r="B5078" s="218"/>
      <c r="C5078" s="219"/>
      <c r="D5078" s="208" t="s">
        <v>247</v>
      </c>
      <c r="E5078" s="230" t="s">
        <v>20</v>
      </c>
      <c r="F5078" s="231" t="s">
        <v>2268</v>
      </c>
      <c r="G5078" s="219"/>
      <c r="H5078" s="232">
        <v>1.635</v>
      </c>
      <c r="I5078" s="224"/>
      <c r="J5078" s="219"/>
      <c r="K5078" s="219"/>
      <c r="L5078" s="225"/>
      <c r="M5078" s="226"/>
      <c r="N5078" s="227"/>
      <c r="O5078" s="227"/>
      <c r="P5078" s="227"/>
      <c r="Q5078" s="227"/>
      <c r="R5078" s="227"/>
      <c r="S5078" s="227"/>
      <c r="T5078" s="228"/>
      <c r="AT5078" s="229" t="s">
        <v>247</v>
      </c>
      <c r="AU5078" s="229" t="s">
        <v>81</v>
      </c>
      <c r="AV5078" s="13" t="s">
        <v>81</v>
      </c>
      <c r="AW5078" s="13" t="s">
        <v>37</v>
      </c>
      <c r="AX5078" s="13" t="s">
        <v>73</v>
      </c>
      <c r="AY5078" s="229" t="s">
        <v>238</v>
      </c>
    </row>
    <row r="5079" spans="2:51" s="13" customFormat="1" ht="13.5">
      <c r="B5079" s="218"/>
      <c r="C5079" s="219"/>
      <c r="D5079" s="208" t="s">
        <v>247</v>
      </c>
      <c r="E5079" s="230" t="s">
        <v>20</v>
      </c>
      <c r="F5079" s="231" t="s">
        <v>2270</v>
      </c>
      <c r="G5079" s="219"/>
      <c r="H5079" s="232">
        <v>3.37</v>
      </c>
      <c r="I5079" s="224"/>
      <c r="J5079" s="219"/>
      <c r="K5079" s="219"/>
      <c r="L5079" s="225"/>
      <c r="M5079" s="226"/>
      <c r="N5079" s="227"/>
      <c r="O5079" s="227"/>
      <c r="P5079" s="227"/>
      <c r="Q5079" s="227"/>
      <c r="R5079" s="227"/>
      <c r="S5079" s="227"/>
      <c r="T5079" s="228"/>
      <c r="AT5079" s="229" t="s">
        <v>247</v>
      </c>
      <c r="AU5079" s="229" t="s">
        <v>81</v>
      </c>
      <c r="AV5079" s="13" t="s">
        <v>81</v>
      </c>
      <c r="AW5079" s="13" t="s">
        <v>37</v>
      </c>
      <c r="AX5079" s="13" t="s">
        <v>73</v>
      </c>
      <c r="AY5079" s="229" t="s">
        <v>238</v>
      </c>
    </row>
    <row r="5080" spans="2:51" s="13" customFormat="1" ht="13.5">
      <c r="B5080" s="218"/>
      <c r="C5080" s="219"/>
      <c r="D5080" s="208" t="s">
        <v>247</v>
      </c>
      <c r="E5080" s="230" t="s">
        <v>20</v>
      </c>
      <c r="F5080" s="231" t="s">
        <v>2271</v>
      </c>
      <c r="G5080" s="219"/>
      <c r="H5080" s="232">
        <v>3.37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51" s="13" customFormat="1" ht="13.5">
      <c r="B5081" s="218"/>
      <c r="C5081" s="219"/>
      <c r="D5081" s="208" t="s">
        <v>247</v>
      </c>
      <c r="E5081" s="230" t="s">
        <v>20</v>
      </c>
      <c r="F5081" s="231" t="s">
        <v>4570</v>
      </c>
      <c r="G5081" s="219"/>
      <c r="H5081" s="232">
        <v>1.395</v>
      </c>
      <c r="I5081" s="224"/>
      <c r="J5081" s="219"/>
      <c r="K5081" s="219"/>
      <c r="L5081" s="225"/>
      <c r="M5081" s="226"/>
      <c r="N5081" s="227"/>
      <c r="O5081" s="227"/>
      <c r="P5081" s="227"/>
      <c r="Q5081" s="227"/>
      <c r="R5081" s="227"/>
      <c r="S5081" s="227"/>
      <c r="T5081" s="228"/>
      <c r="AT5081" s="229" t="s">
        <v>247</v>
      </c>
      <c r="AU5081" s="229" t="s">
        <v>81</v>
      </c>
      <c r="AV5081" s="13" t="s">
        <v>81</v>
      </c>
      <c r="AW5081" s="13" t="s">
        <v>37</v>
      </c>
      <c r="AX5081" s="13" t="s">
        <v>73</v>
      </c>
      <c r="AY5081" s="229" t="s">
        <v>238</v>
      </c>
    </row>
    <row r="5082" spans="2:51" s="13" customFormat="1" ht="13.5">
      <c r="B5082" s="218"/>
      <c r="C5082" s="219"/>
      <c r="D5082" s="208" t="s">
        <v>247</v>
      </c>
      <c r="E5082" s="230" t="s">
        <v>20</v>
      </c>
      <c r="F5082" s="231" t="s">
        <v>2273</v>
      </c>
      <c r="G5082" s="219"/>
      <c r="H5082" s="232">
        <v>3.43</v>
      </c>
      <c r="I5082" s="224"/>
      <c r="J5082" s="219"/>
      <c r="K5082" s="219"/>
      <c r="L5082" s="225"/>
      <c r="M5082" s="226"/>
      <c r="N5082" s="227"/>
      <c r="O5082" s="227"/>
      <c r="P5082" s="227"/>
      <c r="Q5082" s="227"/>
      <c r="R5082" s="227"/>
      <c r="S5082" s="227"/>
      <c r="T5082" s="228"/>
      <c r="AT5082" s="229" t="s">
        <v>247</v>
      </c>
      <c r="AU5082" s="229" t="s">
        <v>81</v>
      </c>
      <c r="AV5082" s="13" t="s">
        <v>81</v>
      </c>
      <c r="AW5082" s="13" t="s">
        <v>37</v>
      </c>
      <c r="AX5082" s="13" t="s">
        <v>73</v>
      </c>
      <c r="AY5082" s="229" t="s">
        <v>238</v>
      </c>
    </row>
    <row r="5083" spans="2:51" s="13" customFormat="1" ht="13.5">
      <c r="B5083" s="218"/>
      <c r="C5083" s="219"/>
      <c r="D5083" s="208" t="s">
        <v>247</v>
      </c>
      <c r="E5083" s="230" t="s">
        <v>20</v>
      </c>
      <c r="F5083" s="231" t="s">
        <v>4571</v>
      </c>
      <c r="G5083" s="219"/>
      <c r="H5083" s="232">
        <v>6.05</v>
      </c>
      <c r="I5083" s="224"/>
      <c r="J5083" s="219"/>
      <c r="K5083" s="219"/>
      <c r="L5083" s="225"/>
      <c r="M5083" s="226"/>
      <c r="N5083" s="227"/>
      <c r="O5083" s="227"/>
      <c r="P5083" s="227"/>
      <c r="Q5083" s="227"/>
      <c r="R5083" s="227"/>
      <c r="S5083" s="227"/>
      <c r="T5083" s="228"/>
      <c r="AT5083" s="229" t="s">
        <v>247</v>
      </c>
      <c r="AU5083" s="229" t="s">
        <v>81</v>
      </c>
      <c r="AV5083" s="13" t="s">
        <v>81</v>
      </c>
      <c r="AW5083" s="13" t="s">
        <v>37</v>
      </c>
      <c r="AX5083" s="13" t="s">
        <v>73</v>
      </c>
      <c r="AY5083" s="229" t="s">
        <v>238</v>
      </c>
    </row>
    <row r="5084" spans="2:51" s="12" customFormat="1" ht="13.5">
      <c r="B5084" s="206"/>
      <c r="C5084" s="207"/>
      <c r="D5084" s="208" t="s">
        <v>247</v>
      </c>
      <c r="E5084" s="209" t="s">
        <v>20</v>
      </c>
      <c r="F5084" s="210" t="s">
        <v>2766</v>
      </c>
      <c r="G5084" s="207"/>
      <c r="H5084" s="211" t="s">
        <v>20</v>
      </c>
      <c r="I5084" s="212"/>
      <c r="J5084" s="207"/>
      <c r="K5084" s="207"/>
      <c r="L5084" s="213"/>
      <c r="M5084" s="214"/>
      <c r="N5084" s="215"/>
      <c r="O5084" s="215"/>
      <c r="P5084" s="215"/>
      <c r="Q5084" s="215"/>
      <c r="R5084" s="215"/>
      <c r="S5084" s="215"/>
      <c r="T5084" s="216"/>
      <c r="AT5084" s="217" t="s">
        <v>247</v>
      </c>
      <c r="AU5084" s="217" t="s">
        <v>81</v>
      </c>
      <c r="AV5084" s="12" t="s">
        <v>22</v>
      </c>
      <c r="AW5084" s="12" t="s">
        <v>37</v>
      </c>
      <c r="AX5084" s="12" t="s">
        <v>73</v>
      </c>
      <c r="AY5084" s="217" t="s">
        <v>238</v>
      </c>
    </row>
    <row r="5085" spans="2:51" s="12" customFormat="1" ht="13.5">
      <c r="B5085" s="206"/>
      <c r="C5085" s="207"/>
      <c r="D5085" s="208" t="s">
        <v>247</v>
      </c>
      <c r="E5085" s="209" t="s">
        <v>20</v>
      </c>
      <c r="F5085" s="210" t="s">
        <v>811</v>
      </c>
      <c r="G5085" s="207"/>
      <c r="H5085" s="211" t="s">
        <v>20</v>
      </c>
      <c r="I5085" s="212"/>
      <c r="J5085" s="207"/>
      <c r="K5085" s="207"/>
      <c r="L5085" s="213"/>
      <c r="M5085" s="214"/>
      <c r="N5085" s="215"/>
      <c r="O5085" s="215"/>
      <c r="P5085" s="215"/>
      <c r="Q5085" s="215"/>
      <c r="R5085" s="215"/>
      <c r="S5085" s="215"/>
      <c r="T5085" s="216"/>
      <c r="AT5085" s="217" t="s">
        <v>247</v>
      </c>
      <c r="AU5085" s="217" t="s">
        <v>81</v>
      </c>
      <c r="AV5085" s="12" t="s">
        <v>22</v>
      </c>
      <c r="AW5085" s="12" t="s">
        <v>37</v>
      </c>
      <c r="AX5085" s="12" t="s">
        <v>73</v>
      </c>
      <c r="AY5085" s="217" t="s">
        <v>238</v>
      </c>
    </row>
    <row r="5086" spans="2:51" s="13" customFormat="1" ht="13.5">
      <c r="B5086" s="218"/>
      <c r="C5086" s="219"/>
      <c r="D5086" s="208" t="s">
        <v>247</v>
      </c>
      <c r="E5086" s="230" t="s">
        <v>20</v>
      </c>
      <c r="F5086" s="231" t="s">
        <v>2207</v>
      </c>
      <c r="G5086" s="219"/>
      <c r="H5086" s="232">
        <v>4.2949999999999999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51" s="13" customFormat="1" ht="13.5">
      <c r="B5087" s="218"/>
      <c r="C5087" s="219"/>
      <c r="D5087" s="208" t="s">
        <v>247</v>
      </c>
      <c r="E5087" s="230" t="s">
        <v>20</v>
      </c>
      <c r="F5087" s="231" t="s">
        <v>2208</v>
      </c>
      <c r="G5087" s="219"/>
      <c r="H5087" s="232">
        <v>1.2749999999999999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51" s="13" customFormat="1" ht="13.5">
      <c r="B5088" s="218"/>
      <c r="C5088" s="219"/>
      <c r="D5088" s="208" t="s">
        <v>247</v>
      </c>
      <c r="E5088" s="230" t="s">
        <v>20</v>
      </c>
      <c r="F5088" s="231" t="s">
        <v>2209</v>
      </c>
      <c r="G5088" s="219"/>
      <c r="H5088" s="232">
        <v>1.2749999999999999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2210</v>
      </c>
      <c r="G5089" s="219"/>
      <c r="H5089" s="232">
        <v>2.84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08" t="s">
        <v>247</v>
      </c>
      <c r="E5090" s="230" t="s">
        <v>20</v>
      </c>
      <c r="F5090" s="231" t="s">
        <v>2211</v>
      </c>
      <c r="G5090" s="219"/>
      <c r="H5090" s="232">
        <v>1.95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3" customFormat="1" ht="13.5">
      <c r="B5091" s="218"/>
      <c r="C5091" s="219"/>
      <c r="D5091" s="208" t="s">
        <v>247</v>
      </c>
      <c r="E5091" s="230" t="s">
        <v>20</v>
      </c>
      <c r="F5091" s="231" t="s">
        <v>2212</v>
      </c>
      <c r="G5091" s="219"/>
      <c r="H5091" s="232">
        <v>1.53</v>
      </c>
      <c r="I5091" s="224"/>
      <c r="J5091" s="219"/>
      <c r="K5091" s="219"/>
      <c r="L5091" s="225"/>
      <c r="M5091" s="226"/>
      <c r="N5091" s="227"/>
      <c r="O5091" s="227"/>
      <c r="P5091" s="227"/>
      <c r="Q5091" s="227"/>
      <c r="R5091" s="227"/>
      <c r="S5091" s="227"/>
      <c r="T5091" s="228"/>
      <c r="AT5091" s="229" t="s">
        <v>247</v>
      </c>
      <c r="AU5091" s="229" t="s">
        <v>81</v>
      </c>
      <c r="AV5091" s="13" t="s">
        <v>81</v>
      </c>
      <c r="AW5091" s="13" t="s">
        <v>37</v>
      </c>
      <c r="AX5091" s="13" t="s">
        <v>73</v>
      </c>
      <c r="AY5091" s="229" t="s">
        <v>238</v>
      </c>
    </row>
    <row r="5092" spans="2:65" s="13" customFormat="1" ht="13.5">
      <c r="B5092" s="218"/>
      <c r="C5092" s="219"/>
      <c r="D5092" s="208" t="s">
        <v>247</v>
      </c>
      <c r="E5092" s="230" t="s">
        <v>20</v>
      </c>
      <c r="F5092" s="231" t="s">
        <v>2213</v>
      </c>
      <c r="G5092" s="219"/>
      <c r="H5092" s="232">
        <v>4.25</v>
      </c>
      <c r="I5092" s="224"/>
      <c r="J5092" s="219"/>
      <c r="K5092" s="219"/>
      <c r="L5092" s="225"/>
      <c r="M5092" s="226"/>
      <c r="N5092" s="227"/>
      <c r="O5092" s="227"/>
      <c r="P5092" s="227"/>
      <c r="Q5092" s="227"/>
      <c r="R5092" s="227"/>
      <c r="S5092" s="227"/>
      <c r="T5092" s="228"/>
      <c r="AT5092" s="229" t="s">
        <v>247</v>
      </c>
      <c r="AU5092" s="229" t="s">
        <v>81</v>
      </c>
      <c r="AV5092" s="13" t="s">
        <v>81</v>
      </c>
      <c r="AW5092" s="13" t="s">
        <v>37</v>
      </c>
      <c r="AX5092" s="13" t="s">
        <v>73</v>
      </c>
      <c r="AY5092" s="229" t="s">
        <v>238</v>
      </c>
    </row>
    <row r="5093" spans="2:65" s="13" customFormat="1" ht="13.5">
      <c r="B5093" s="218"/>
      <c r="C5093" s="219"/>
      <c r="D5093" s="208" t="s">
        <v>247</v>
      </c>
      <c r="E5093" s="230" t="s">
        <v>20</v>
      </c>
      <c r="F5093" s="231" t="s">
        <v>2214</v>
      </c>
      <c r="G5093" s="219"/>
      <c r="H5093" s="232">
        <v>2.5099999999999998</v>
      </c>
      <c r="I5093" s="224"/>
      <c r="J5093" s="219"/>
      <c r="K5093" s="219"/>
      <c r="L5093" s="225"/>
      <c r="M5093" s="226"/>
      <c r="N5093" s="227"/>
      <c r="O5093" s="227"/>
      <c r="P5093" s="227"/>
      <c r="Q5093" s="227"/>
      <c r="R5093" s="227"/>
      <c r="S5093" s="227"/>
      <c r="T5093" s="228"/>
      <c r="AT5093" s="229" t="s">
        <v>247</v>
      </c>
      <c r="AU5093" s="229" t="s">
        <v>81</v>
      </c>
      <c r="AV5093" s="13" t="s">
        <v>81</v>
      </c>
      <c r="AW5093" s="13" t="s">
        <v>37</v>
      </c>
      <c r="AX5093" s="13" t="s">
        <v>73</v>
      </c>
      <c r="AY5093" s="229" t="s">
        <v>238</v>
      </c>
    </row>
    <row r="5094" spans="2:65" s="13" customFormat="1" ht="13.5">
      <c r="B5094" s="218"/>
      <c r="C5094" s="219"/>
      <c r="D5094" s="208" t="s">
        <v>247</v>
      </c>
      <c r="E5094" s="230" t="s">
        <v>20</v>
      </c>
      <c r="F5094" s="231" t="s">
        <v>4572</v>
      </c>
      <c r="G5094" s="219"/>
      <c r="H5094" s="232">
        <v>5.7649999999999997</v>
      </c>
      <c r="I5094" s="224"/>
      <c r="J5094" s="219"/>
      <c r="K5094" s="219"/>
      <c r="L5094" s="225"/>
      <c r="M5094" s="226"/>
      <c r="N5094" s="227"/>
      <c r="O5094" s="227"/>
      <c r="P5094" s="227"/>
      <c r="Q5094" s="227"/>
      <c r="R5094" s="227"/>
      <c r="S5094" s="227"/>
      <c r="T5094" s="228"/>
      <c r="AT5094" s="229" t="s">
        <v>247</v>
      </c>
      <c r="AU5094" s="229" t="s">
        <v>81</v>
      </c>
      <c r="AV5094" s="13" t="s">
        <v>81</v>
      </c>
      <c r="AW5094" s="13" t="s">
        <v>37</v>
      </c>
      <c r="AX5094" s="13" t="s">
        <v>73</v>
      </c>
      <c r="AY5094" s="229" t="s">
        <v>238</v>
      </c>
    </row>
    <row r="5095" spans="2:65" s="13" customFormat="1" ht="13.5">
      <c r="B5095" s="218"/>
      <c r="C5095" s="219"/>
      <c r="D5095" s="208" t="s">
        <v>247</v>
      </c>
      <c r="E5095" s="230" t="s">
        <v>20</v>
      </c>
      <c r="F5095" s="231" t="s">
        <v>2217</v>
      </c>
      <c r="G5095" s="219"/>
      <c r="H5095" s="232">
        <v>4.28</v>
      </c>
      <c r="I5095" s="224"/>
      <c r="J5095" s="219"/>
      <c r="K5095" s="219"/>
      <c r="L5095" s="225"/>
      <c r="M5095" s="226"/>
      <c r="N5095" s="227"/>
      <c r="O5095" s="227"/>
      <c r="P5095" s="227"/>
      <c r="Q5095" s="227"/>
      <c r="R5095" s="227"/>
      <c r="S5095" s="227"/>
      <c r="T5095" s="228"/>
      <c r="AT5095" s="229" t="s">
        <v>247</v>
      </c>
      <c r="AU5095" s="229" t="s">
        <v>81</v>
      </c>
      <c r="AV5095" s="13" t="s">
        <v>81</v>
      </c>
      <c r="AW5095" s="13" t="s">
        <v>37</v>
      </c>
      <c r="AX5095" s="13" t="s">
        <v>73</v>
      </c>
      <c r="AY5095" s="229" t="s">
        <v>238</v>
      </c>
    </row>
    <row r="5096" spans="2:65" s="13" customFormat="1" ht="13.5">
      <c r="B5096" s="218"/>
      <c r="C5096" s="219"/>
      <c r="D5096" s="208" t="s">
        <v>247</v>
      </c>
      <c r="E5096" s="230" t="s">
        <v>20</v>
      </c>
      <c r="F5096" s="231" t="s">
        <v>2219</v>
      </c>
      <c r="G5096" s="219"/>
      <c r="H5096" s="232">
        <v>5.7649999999999997</v>
      </c>
      <c r="I5096" s="224"/>
      <c r="J5096" s="219"/>
      <c r="K5096" s="219"/>
      <c r="L5096" s="225"/>
      <c r="M5096" s="226"/>
      <c r="N5096" s="227"/>
      <c r="O5096" s="227"/>
      <c r="P5096" s="227"/>
      <c r="Q5096" s="227"/>
      <c r="R5096" s="227"/>
      <c r="S5096" s="227"/>
      <c r="T5096" s="228"/>
      <c r="AT5096" s="229" t="s">
        <v>247</v>
      </c>
      <c r="AU5096" s="229" t="s">
        <v>81</v>
      </c>
      <c r="AV5096" s="13" t="s">
        <v>81</v>
      </c>
      <c r="AW5096" s="13" t="s">
        <v>37</v>
      </c>
      <c r="AX5096" s="13" t="s">
        <v>73</v>
      </c>
      <c r="AY5096" s="229" t="s">
        <v>238</v>
      </c>
    </row>
    <row r="5097" spans="2:65" s="13" customFormat="1" ht="13.5">
      <c r="B5097" s="218"/>
      <c r="C5097" s="219"/>
      <c r="D5097" s="220" t="s">
        <v>247</v>
      </c>
      <c r="E5097" s="221" t="s">
        <v>20</v>
      </c>
      <c r="F5097" s="222" t="s">
        <v>2220</v>
      </c>
      <c r="G5097" s="219"/>
      <c r="H5097" s="223">
        <v>3.17</v>
      </c>
      <c r="I5097" s="224"/>
      <c r="J5097" s="219"/>
      <c r="K5097" s="219"/>
      <c r="L5097" s="225"/>
      <c r="M5097" s="226"/>
      <c r="N5097" s="227"/>
      <c r="O5097" s="227"/>
      <c r="P5097" s="227"/>
      <c r="Q5097" s="227"/>
      <c r="R5097" s="227"/>
      <c r="S5097" s="227"/>
      <c r="T5097" s="228"/>
      <c r="AT5097" s="229" t="s">
        <v>247</v>
      </c>
      <c r="AU5097" s="229" t="s">
        <v>81</v>
      </c>
      <c r="AV5097" s="13" t="s">
        <v>81</v>
      </c>
      <c r="AW5097" s="13" t="s">
        <v>37</v>
      </c>
      <c r="AX5097" s="13" t="s">
        <v>73</v>
      </c>
      <c r="AY5097" s="229" t="s">
        <v>238</v>
      </c>
    </row>
    <row r="5098" spans="2:65" s="1" customFormat="1" ht="22.5" customHeight="1">
      <c r="B5098" s="35"/>
      <c r="C5098" s="194" t="s">
        <v>4573</v>
      </c>
      <c r="D5098" s="194" t="s">
        <v>240</v>
      </c>
      <c r="E5098" s="195" t="s">
        <v>4574</v>
      </c>
      <c r="F5098" s="196" t="s">
        <v>4575</v>
      </c>
      <c r="G5098" s="197" t="s">
        <v>517</v>
      </c>
      <c r="H5098" s="198">
        <v>402.5</v>
      </c>
      <c r="I5098" s="199"/>
      <c r="J5098" s="200">
        <f>ROUND(I5098*H5098,2)</f>
        <v>0</v>
      </c>
      <c r="K5098" s="196" t="s">
        <v>244</v>
      </c>
      <c r="L5098" s="55"/>
      <c r="M5098" s="201" t="s">
        <v>20</v>
      </c>
      <c r="N5098" s="202" t="s">
        <v>44</v>
      </c>
      <c r="O5098" s="36"/>
      <c r="P5098" s="203">
        <f>O5098*H5098</f>
        <v>0</v>
      </c>
      <c r="Q5098" s="203">
        <v>0</v>
      </c>
      <c r="R5098" s="203">
        <f>Q5098*H5098</f>
        <v>0</v>
      </c>
      <c r="S5098" s="203">
        <v>0</v>
      </c>
      <c r="T5098" s="204">
        <f>S5098*H5098</f>
        <v>0</v>
      </c>
      <c r="AR5098" s="18" t="s">
        <v>372</v>
      </c>
      <c r="AT5098" s="18" t="s">
        <v>240</v>
      </c>
      <c r="AU5098" s="18" t="s">
        <v>81</v>
      </c>
      <c r="AY5098" s="18" t="s">
        <v>238</v>
      </c>
      <c r="BE5098" s="205">
        <f>IF(N5098="základní",J5098,0)</f>
        <v>0</v>
      </c>
      <c r="BF5098" s="205">
        <f>IF(N5098="snížená",J5098,0)</f>
        <v>0</v>
      </c>
      <c r="BG5098" s="205">
        <f>IF(N5098="zákl. přenesená",J5098,0)</f>
        <v>0</v>
      </c>
      <c r="BH5098" s="205">
        <f>IF(N5098="sníž. přenesená",J5098,0)</f>
        <v>0</v>
      </c>
      <c r="BI5098" s="205">
        <f>IF(N5098="nulová",J5098,0)</f>
        <v>0</v>
      </c>
      <c r="BJ5098" s="18" t="s">
        <v>22</v>
      </c>
      <c r="BK5098" s="205">
        <f>ROUND(I5098*H5098,2)</f>
        <v>0</v>
      </c>
      <c r="BL5098" s="18" t="s">
        <v>372</v>
      </c>
      <c r="BM5098" s="18" t="s">
        <v>4576</v>
      </c>
    </row>
    <row r="5099" spans="2:65" s="12" customFormat="1" ht="13.5">
      <c r="B5099" s="206"/>
      <c r="C5099" s="207"/>
      <c r="D5099" s="208" t="s">
        <v>247</v>
      </c>
      <c r="E5099" s="209" t="s">
        <v>20</v>
      </c>
      <c r="F5099" s="210" t="s">
        <v>4493</v>
      </c>
      <c r="G5099" s="207"/>
      <c r="H5099" s="211" t="s">
        <v>20</v>
      </c>
      <c r="I5099" s="212"/>
      <c r="J5099" s="207"/>
      <c r="K5099" s="207"/>
      <c r="L5099" s="213"/>
      <c r="M5099" s="214"/>
      <c r="N5099" s="215"/>
      <c r="O5099" s="215"/>
      <c r="P5099" s="215"/>
      <c r="Q5099" s="215"/>
      <c r="R5099" s="215"/>
      <c r="S5099" s="215"/>
      <c r="T5099" s="216"/>
      <c r="AT5099" s="217" t="s">
        <v>247</v>
      </c>
      <c r="AU5099" s="217" t="s">
        <v>81</v>
      </c>
      <c r="AV5099" s="12" t="s">
        <v>22</v>
      </c>
      <c r="AW5099" s="12" t="s">
        <v>37</v>
      </c>
      <c r="AX5099" s="12" t="s">
        <v>73</v>
      </c>
      <c r="AY5099" s="217" t="s">
        <v>238</v>
      </c>
    </row>
    <row r="5100" spans="2:65" s="12" customFormat="1" ht="13.5">
      <c r="B5100" s="206"/>
      <c r="C5100" s="207"/>
      <c r="D5100" s="208" t="s">
        <v>247</v>
      </c>
      <c r="E5100" s="209" t="s">
        <v>20</v>
      </c>
      <c r="F5100" s="210" t="s">
        <v>4494</v>
      </c>
      <c r="G5100" s="207"/>
      <c r="H5100" s="211" t="s">
        <v>20</v>
      </c>
      <c r="I5100" s="212"/>
      <c r="J5100" s="207"/>
      <c r="K5100" s="207"/>
      <c r="L5100" s="213"/>
      <c r="M5100" s="214"/>
      <c r="N5100" s="215"/>
      <c r="O5100" s="215"/>
      <c r="P5100" s="215"/>
      <c r="Q5100" s="215"/>
      <c r="R5100" s="215"/>
      <c r="S5100" s="215"/>
      <c r="T5100" s="216"/>
      <c r="AT5100" s="217" t="s">
        <v>247</v>
      </c>
      <c r="AU5100" s="217" t="s">
        <v>81</v>
      </c>
      <c r="AV5100" s="12" t="s">
        <v>22</v>
      </c>
      <c r="AW5100" s="12" t="s">
        <v>37</v>
      </c>
      <c r="AX5100" s="12" t="s">
        <v>73</v>
      </c>
      <c r="AY5100" s="217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249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2" customFormat="1" ht="13.5">
      <c r="B5102" s="206"/>
      <c r="C5102" s="207"/>
      <c r="D5102" s="208" t="s">
        <v>247</v>
      </c>
      <c r="E5102" s="209" t="s">
        <v>20</v>
      </c>
      <c r="F5102" s="210" t="s">
        <v>4577</v>
      </c>
      <c r="G5102" s="207"/>
      <c r="H5102" s="211" t="s">
        <v>20</v>
      </c>
      <c r="I5102" s="212"/>
      <c r="J5102" s="207"/>
      <c r="K5102" s="207"/>
      <c r="L5102" s="213"/>
      <c r="M5102" s="214"/>
      <c r="N5102" s="215"/>
      <c r="O5102" s="215"/>
      <c r="P5102" s="215"/>
      <c r="Q5102" s="215"/>
      <c r="R5102" s="215"/>
      <c r="S5102" s="215"/>
      <c r="T5102" s="216"/>
      <c r="AT5102" s="217" t="s">
        <v>247</v>
      </c>
      <c r="AU5102" s="217" t="s">
        <v>81</v>
      </c>
      <c r="AV5102" s="12" t="s">
        <v>22</v>
      </c>
      <c r="AW5102" s="12" t="s">
        <v>37</v>
      </c>
      <c r="AX5102" s="12" t="s">
        <v>73</v>
      </c>
      <c r="AY5102" s="217" t="s">
        <v>238</v>
      </c>
    </row>
    <row r="5103" spans="2:65" s="12" customFormat="1" ht="13.5">
      <c r="B5103" s="206"/>
      <c r="C5103" s="207"/>
      <c r="D5103" s="208" t="s">
        <v>247</v>
      </c>
      <c r="E5103" s="209" t="s">
        <v>20</v>
      </c>
      <c r="F5103" s="210" t="s">
        <v>249</v>
      </c>
      <c r="G5103" s="207"/>
      <c r="H5103" s="211" t="s">
        <v>20</v>
      </c>
      <c r="I5103" s="212"/>
      <c r="J5103" s="207"/>
      <c r="K5103" s="207"/>
      <c r="L5103" s="213"/>
      <c r="M5103" s="214"/>
      <c r="N5103" s="215"/>
      <c r="O5103" s="215"/>
      <c r="P5103" s="215"/>
      <c r="Q5103" s="215"/>
      <c r="R5103" s="215"/>
      <c r="S5103" s="215"/>
      <c r="T5103" s="216"/>
      <c r="AT5103" s="217" t="s">
        <v>247</v>
      </c>
      <c r="AU5103" s="217" t="s">
        <v>81</v>
      </c>
      <c r="AV5103" s="12" t="s">
        <v>22</v>
      </c>
      <c r="AW5103" s="12" t="s">
        <v>37</v>
      </c>
      <c r="AX5103" s="12" t="s">
        <v>73</v>
      </c>
      <c r="AY5103" s="217" t="s">
        <v>238</v>
      </c>
    </row>
    <row r="5104" spans="2:65" s="12" customFormat="1" ht="13.5">
      <c r="B5104" s="206"/>
      <c r="C5104" s="207"/>
      <c r="D5104" s="208" t="s">
        <v>247</v>
      </c>
      <c r="E5104" s="209" t="s">
        <v>20</v>
      </c>
      <c r="F5104" s="210" t="s">
        <v>2293</v>
      </c>
      <c r="G5104" s="207"/>
      <c r="H5104" s="211" t="s">
        <v>20</v>
      </c>
      <c r="I5104" s="212"/>
      <c r="J5104" s="207"/>
      <c r="K5104" s="207"/>
      <c r="L5104" s="213"/>
      <c r="M5104" s="214"/>
      <c r="N5104" s="215"/>
      <c r="O5104" s="215"/>
      <c r="P5104" s="215"/>
      <c r="Q5104" s="215"/>
      <c r="R5104" s="215"/>
      <c r="S5104" s="215"/>
      <c r="T5104" s="216"/>
      <c r="AT5104" s="217" t="s">
        <v>247</v>
      </c>
      <c r="AU5104" s="217" t="s">
        <v>81</v>
      </c>
      <c r="AV5104" s="12" t="s">
        <v>22</v>
      </c>
      <c r="AW5104" s="12" t="s">
        <v>37</v>
      </c>
      <c r="AX5104" s="12" t="s">
        <v>73</v>
      </c>
      <c r="AY5104" s="217" t="s">
        <v>238</v>
      </c>
    </row>
    <row r="5105" spans="2:51" s="12" customFormat="1" ht="13.5">
      <c r="B5105" s="206"/>
      <c r="C5105" s="207"/>
      <c r="D5105" s="208" t="s">
        <v>247</v>
      </c>
      <c r="E5105" s="209" t="s">
        <v>20</v>
      </c>
      <c r="F5105" s="210" t="s">
        <v>692</v>
      </c>
      <c r="G5105" s="207"/>
      <c r="H5105" s="211" t="s">
        <v>20</v>
      </c>
      <c r="I5105" s="212"/>
      <c r="J5105" s="207"/>
      <c r="K5105" s="207"/>
      <c r="L5105" s="213"/>
      <c r="M5105" s="214"/>
      <c r="N5105" s="215"/>
      <c r="O5105" s="215"/>
      <c r="P5105" s="215"/>
      <c r="Q5105" s="215"/>
      <c r="R5105" s="215"/>
      <c r="S5105" s="215"/>
      <c r="T5105" s="216"/>
      <c r="AT5105" s="217" t="s">
        <v>247</v>
      </c>
      <c r="AU5105" s="217" t="s">
        <v>81</v>
      </c>
      <c r="AV5105" s="12" t="s">
        <v>22</v>
      </c>
      <c r="AW5105" s="12" t="s">
        <v>37</v>
      </c>
      <c r="AX5105" s="12" t="s">
        <v>73</v>
      </c>
      <c r="AY5105" s="217" t="s">
        <v>238</v>
      </c>
    </row>
    <row r="5106" spans="2:51" s="13" customFormat="1" ht="13.5">
      <c r="B5106" s="218"/>
      <c r="C5106" s="219"/>
      <c r="D5106" s="208" t="s">
        <v>247</v>
      </c>
      <c r="E5106" s="230" t="s">
        <v>20</v>
      </c>
      <c r="F5106" s="231" t="s">
        <v>4506</v>
      </c>
      <c r="G5106" s="219"/>
      <c r="H5106" s="232">
        <v>101.25</v>
      </c>
      <c r="I5106" s="224"/>
      <c r="J5106" s="219"/>
      <c r="K5106" s="219"/>
      <c r="L5106" s="225"/>
      <c r="M5106" s="226"/>
      <c r="N5106" s="227"/>
      <c r="O5106" s="227"/>
      <c r="P5106" s="227"/>
      <c r="Q5106" s="227"/>
      <c r="R5106" s="227"/>
      <c r="S5106" s="227"/>
      <c r="T5106" s="228"/>
      <c r="AT5106" s="229" t="s">
        <v>247</v>
      </c>
      <c r="AU5106" s="229" t="s">
        <v>81</v>
      </c>
      <c r="AV5106" s="13" t="s">
        <v>81</v>
      </c>
      <c r="AW5106" s="13" t="s">
        <v>37</v>
      </c>
      <c r="AX5106" s="13" t="s">
        <v>73</v>
      </c>
      <c r="AY5106" s="229" t="s">
        <v>238</v>
      </c>
    </row>
    <row r="5107" spans="2:51" s="13" customFormat="1" ht="13.5">
      <c r="B5107" s="218"/>
      <c r="C5107" s="219"/>
      <c r="D5107" s="208" t="s">
        <v>247</v>
      </c>
      <c r="E5107" s="230" t="s">
        <v>20</v>
      </c>
      <c r="F5107" s="231" t="s">
        <v>4507</v>
      </c>
      <c r="G5107" s="219"/>
      <c r="H5107" s="232">
        <v>11.3</v>
      </c>
      <c r="I5107" s="224"/>
      <c r="J5107" s="219"/>
      <c r="K5107" s="219"/>
      <c r="L5107" s="225"/>
      <c r="M5107" s="226"/>
      <c r="N5107" s="227"/>
      <c r="O5107" s="227"/>
      <c r="P5107" s="227"/>
      <c r="Q5107" s="227"/>
      <c r="R5107" s="227"/>
      <c r="S5107" s="227"/>
      <c r="T5107" s="228"/>
      <c r="AT5107" s="229" t="s">
        <v>247</v>
      </c>
      <c r="AU5107" s="229" t="s">
        <v>81</v>
      </c>
      <c r="AV5107" s="13" t="s">
        <v>81</v>
      </c>
      <c r="AW5107" s="13" t="s">
        <v>37</v>
      </c>
      <c r="AX5107" s="13" t="s">
        <v>73</v>
      </c>
      <c r="AY5107" s="229" t="s">
        <v>238</v>
      </c>
    </row>
    <row r="5108" spans="2:51" s="12" customFormat="1" ht="13.5">
      <c r="B5108" s="206"/>
      <c r="C5108" s="207"/>
      <c r="D5108" s="208" t="s">
        <v>247</v>
      </c>
      <c r="E5108" s="209" t="s">
        <v>20</v>
      </c>
      <c r="F5108" s="210" t="s">
        <v>249</v>
      </c>
      <c r="G5108" s="207"/>
      <c r="H5108" s="211" t="s">
        <v>20</v>
      </c>
      <c r="I5108" s="212"/>
      <c r="J5108" s="207"/>
      <c r="K5108" s="207"/>
      <c r="L5108" s="213"/>
      <c r="M5108" s="214"/>
      <c r="N5108" s="215"/>
      <c r="O5108" s="215"/>
      <c r="P5108" s="215"/>
      <c r="Q5108" s="215"/>
      <c r="R5108" s="215"/>
      <c r="S5108" s="215"/>
      <c r="T5108" s="216"/>
      <c r="AT5108" s="217" t="s">
        <v>247</v>
      </c>
      <c r="AU5108" s="217" t="s">
        <v>81</v>
      </c>
      <c r="AV5108" s="12" t="s">
        <v>22</v>
      </c>
      <c r="AW5108" s="12" t="s">
        <v>37</v>
      </c>
      <c r="AX5108" s="12" t="s">
        <v>73</v>
      </c>
      <c r="AY5108" s="217" t="s">
        <v>238</v>
      </c>
    </row>
    <row r="5109" spans="2:51" s="12" customFormat="1" ht="13.5">
      <c r="B5109" s="206"/>
      <c r="C5109" s="207"/>
      <c r="D5109" s="208" t="s">
        <v>247</v>
      </c>
      <c r="E5109" s="209" t="s">
        <v>20</v>
      </c>
      <c r="F5109" s="210" t="s">
        <v>2765</v>
      </c>
      <c r="G5109" s="207"/>
      <c r="H5109" s="211" t="s">
        <v>20</v>
      </c>
      <c r="I5109" s="212"/>
      <c r="J5109" s="207"/>
      <c r="K5109" s="207"/>
      <c r="L5109" s="213"/>
      <c r="M5109" s="214"/>
      <c r="N5109" s="215"/>
      <c r="O5109" s="215"/>
      <c r="P5109" s="215"/>
      <c r="Q5109" s="215"/>
      <c r="R5109" s="215"/>
      <c r="S5109" s="215"/>
      <c r="T5109" s="216"/>
      <c r="AT5109" s="217" t="s">
        <v>247</v>
      </c>
      <c r="AU5109" s="217" t="s">
        <v>81</v>
      </c>
      <c r="AV5109" s="12" t="s">
        <v>22</v>
      </c>
      <c r="AW5109" s="12" t="s">
        <v>37</v>
      </c>
      <c r="AX5109" s="12" t="s">
        <v>73</v>
      </c>
      <c r="AY5109" s="217" t="s">
        <v>238</v>
      </c>
    </row>
    <row r="5110" spans="2:51" s="12" customFormat="1" ht="13.5">
      <c r="B5110" s="206"/>
      <c r="C5110" s="207"/>
      <c r="D5110" s="208" t="s">
        <v>247</v>
      </c>
      <c r="E5110" s="209" t="s">
        <v>20</v>
      </c>
      <c r="F5110" s="210" t="s">
        <v>692</v>
      </c>
      <c r="G5110" s="207"/>
      <c r="H5110" s="211" t="s">
        <v>20</v>
      </c>
      <c r="I5110" s="212"/>
      <c r="J5110" s="207"/>
      <c r="K5110" s="207"/>
      <c r="L5110" s="213"/>
      <c r="M5110" s="214"/>
      <c r="N5110" s="215"/>
      <c r="O5110" s="215"/>
      <c r="P5110" s="215"/>
      <c r="Q5110" s="215"/>
      <c r="R5110" s="215"/>
      <c r="S5110" s="215"/>
      <c r="T5110" s="216"/>
      <c r="AT5110" s="217" t="s">
        <v>247</v>
      </c>
      <c r="AU5110" s="217" t="s">
        <v>81</v>
      </c>
      <c r="AV5110" s="12" t="s">
        <v>22</v>
      </c>
      <c r="AW5110" s="12" t="s">
        <v>37</v>
      </c>
      <c r="AX5110" s="12" t="s">
        <v>73</v>
      </c>
      <c r="AY5110" s="217" t="s">
        <v>238</v>
      </c>
    </row>
    <row r="5111" spans="2:51" s="13" customFormat="1" ht="13.5">
      <c r="B5111" s="218"/>
      <c r="C5111" s="219"/>
      <c r="D5111" s="208" t="s">
        <v>247</v>
      </c>
      <c r="E5111" s="230" t="s">
        <v>20</v>
      </c>
      <c r="F5111" s="231" t="s">
        <v>4508</v>
      </c>
      <c r="G5111" s="219"/>
      <c r="H5111" s="232">
        <v>17.100000000000001</v>
      </c>
      <c r="I5111" s="224"/>
      <c r="J5111" s="219"/>
      <c r="K5111" s="219"/>
      <c r="L5111" s="225"/>
      <c r="M5111" s="226"/>
      <c r="N5111" s="227"/>
      <c r="O5111" s="227"/>
      <c r="P5111" s="227"/>
      <c r="Q5111" s="227"/>
      <c r="R5111" s="227"/>
      <c r="S5111" s="227"/>
      <c r="T5111" s="228"/>
      <c r="AT5111" s="229" t="s">
        <v>247</v>
      </c>
      <c r="AU5111" s="229" t="s">
        <v>81</v>
      </c>
      <c r="AV5111" s="13" t="s">
        <v>81</v>
      </c>
      <c r="AW5111" s="13" t="s">
        <v>37</v>
      </c>
      <c r="AX5111" s="13" t="s">
        <v>73</v>
      </c>
      <c r="AY5111" s="229" t="s">
        <v>238</v>
      </c>
    </row>
    <row r="5112" spans="2:51" s="13" customFormat="1" ht="13.5">
      <c r="B5112" s="218"/>
      <c r="C5112" s="219"/>
      <c r="D5112" s="208" t="s">
        <v>247</v>
      </c>
      <c r="E5112" s="230" t="s">
        <v>20</v>
      </c>
      <c r="F5112" s="231" t="s">
        <v>4496</v>
      </c>
      <c r="G5112" s="219"/>
      <c r="H5112" s="232">
        <v>17.8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51" s="13" customFormat="1" ht="13.5">
      <c r="B5113" s="218"/>
      <c r="C5113" s="219"/>
      <c r="D5113" s="208" t="s">
        <v>247</v>
      </c>
      <c r="E5113" s="230" t="s">
        <v>20</v>
      </c>
      <c r="F5113" s="231" t="s">
        <v>4497</v>
      </c>
      <c r="G5113" s="219"/>
      <c r="H5113" s="232">
        <v>20.55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51" s="13" customFormat="1" ht="13.5">
      <c r="B5114" s="218"/>
      <c r="C5114" s="219"/>
      <c r="D5114" s="208" t="s">
        <v>247</v>
      </c>
      <c r="E5114" s="230" t="s">
        <v>20</v>
      </c>
      <c r="F5114" s="231" t="s">
        <v>4509</v>
      </c>
      <c r="G5114" s="219"/>
      <c r="H5114" s="232">
        <v>16.850000000000001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37</v>
      </c>
      <c r="AX5114" s="13" t="s">
        <v>73</v>
      </c>
      <c r="AY5114" s="229" t="s">
        <v>238</v>
      </c>
    </row>
    <row r="5115" spans="2:51" s="13" customFormat="1" ht="13.5">
      <c r="B5115" s="218"/>
      <c r="C5115" s="219"/>
      <c r="D5115" s="208" t="s">
        <v>247</v>
      </c>
      <c r="E5115" s="230" t="s">
        <v>20</v>
      </c>
      <c r="F5115" s="231" t="s">
        <v>4499</v>
      </c>
      <c r="G5115" s="219"/>
      <c r="H5115" s="232">
        <v>16.649999999999999</v>
      </c>
      <c r="I5115" s="224"/>
      <c r="J5115" s="219"/>
      <c r="K5115" s="219"/>
      <c r="L5115" s="225"/>
      <c r="M5115" s="226"/>
      <c r="N5115" s="227"/>
      <c r="O5115" s="227"/>
      <c r="P5115" s="227"/>
      <c r="Q5115" s="227"/>
      <c r="R5115" s="227"/>
      <c r="S5115" s="227"/>
      <c r="T5115" s="228"/>
      <c r="AT5115" s="229" t="s">
        <v>247</v>
      </c>
      <c r="AU5115" s="229" t="s">
        <v>81</v>
      </c>
      <c r="AV5115" s="13" t="s">
        <v>81</v>
      </c>
      <c r="AW5115" s="13" t="s">
        <v>37</v>
      </c>
      <c r="AX5115" s="13" t="s">
        <v>73</v>
      </c>
      <c r="AY5115" s="229" t="s">
        <v>238</v>
      </c>
    </row>
    <row r="5116" spans="2:51" s="13" customFormat="1" ht="13.5">
      <c r="B5116" s="218"/>
      <c r="C5116" s="219"/>
      <c r="D5116" s="208" t="s">
        <v>247</v>
      </c>
      <c r="E5116" s="230" t="s">
        <v>20</v>
      </c>
      <c r="F5116" s="231" t="s">
        <v>4510</v>
      </c>
      <c r="G5116" s="219"/>
      <c r="H5116" s="232">
        <v>12.3</v>
      </c>
      <c r="I5116" s="224"/>
      <c r="J5116" s="219"/>
      <c r="K5116" s="219"/>
      <c r="L5116" s="225"/>
      <c r="M5116" s="226"/>
      <c r="N5116" s="227"/>
      <c r="O5116" s="227"/>
      <c r="P5116" s="227"/>
      <c r="Q5116" s="227"/>
      <c r="R5116" s="227"/>
      <c r="S5116" s="227"/>
      <c r="T5116" s="228"/>
      <c r="AT5116" s="229" t="s">
        <v>247</v>
      </c>
      <c r="AU5116" s="229" t="s">
        <v>81</v>
      </c>
      <c r="AV5116" s="13" t="s">
        <v>81</v>
      </c>
      <c r="AW5116" s="13" t="s">
        <v>37</v>
      </c>
      <c r="AX5116" s="13" t="s">
        <v>73</v>
      </c>
      <c r="AY5116" s="229" t="s">
        <v>238</v>
      </c>
    </row>
    <row r="5117" spans="2:51" s="13" customFormat="1" ht="13.5">
      <c r="B5117" s="218"/>
      <c r="C5117" s="219"/>
      <c r="D5117" s="208" t="s">
        <v>247</v>
      </c>
      <c r="E5117" s="230" t="s">
        <v>20</v>
      </c>
      <c r="F5117" s="231" t="s">
        <v>4501</v>
      </c>
      <c r="G5117" s="219"/>
      <c r="H5117" s="232">
        <v>18.55</v>
      </c>
      <c r="I5117" s="224"/>
      <c r="J5117" s="219"/>
      <c r="K5117" s="219"/>
      <c r="L5117" s="225"/>
      <c r="M5117" s="226"/>
      <c r="N5117" s="227"/>
      <c r="O5117" s="227"/>
      <c r="P5117" s="227"/>
      <c r="Q5117" s="227"/>
      <c r="R5117" s="227"/>
      <c r="S5117" s="227"/>
      <c r="T5117" s="228"/>
      <c r="AT5117" s="229" t="s">
        <v>247</v>
      </c>
      <c r="AU5117" s="229" t="s">
        <v>81</v>
      </c>
      <c r="AV5117" s="13" t="s">
        <v>81</v>
      </c>
      <c r="AW5117" s="13" t="s">
        <v>37</v>
      </c>
      <c r="AX5117" s="13" t="s">
        <v>73</v>
      </c>
      <c r="AY5117" s="229" t="s">
        <v>238</v>
      </c>
    </row>
    <row r="5118" spans="2:51" s="13" customFormat="1" ht="13.5">
      <c r="B5118" s="218"/>
      <c r="C5118" s="219"/>
      <c r="D5118" s="208" t="s">
        <v>247</v>
      </c>
      <c r="E5118" s="230" t="s">
        <v>20</v>
      </c>
      <c r="F5118" s="231" t="s">
        <v>4502</v>
      </c>
      <c r="G5118" s="219"/>
      <c r="H5118" s="232">
        <v>25.8</v>
      </c>
      <c r="I5118" s="224"/>
      <c r="J5118" s="219"/>
      <c r="K5118" s="219"/>
      <c r="L5118" s="225"/>
      <c r="M5118" s="226"/>
      <c r="N5118" s="227"/>
      <c r="O5118" s="227"/>
      <c r="P5118" s="227"/>
      <c r="Q5118" s="227"/>
      <c r="R5118" s="227"/>
      <c r="S5118" s="227"/>
      <c r="T5118" s="228"/>
      <c r="AT5118" s="229" t="s">
        <v>247</v>
      </c>
      <c r="AU5118" s="229" t="s">
        <v>81</v>
      </c>
      <c r="AV5118" s="13" t="s">
        <v>81</v>
      </c>
      <c r="AW5118" s="13" t="s">
        <v>37</v>
      </c>
      <c r="AX5118" s="13" t="s">
        <v>73</v>
      </c>
      <c r="AY5118" s="229" t="s">
        <v>238</v>
      </c>
    </row>
    <row r="5119" spans="2:51" s="13" customFormat="1" ht="13.5">
      <c r="B5119" s="218"/>
      <c r="C5119" s="219"/>
      <c r="D5119" s="208" t="s">
        <v>247</v>
      </c>
      <c r="E5119" s="230" t="s">
        <v>20</v>
      </c>
      <c r="F5119" s="231" t="s">
        <v>4503</v>
      </c>
      <c r="G5119" s="219"/>
      <c r="H5119" s="232">
        <v>53.2</v>
      </c>
      <c r="I5119" s="224"/>
      <c r="J5119" s="219"/>
      <c r="K5119" s="219"/>
      <c r="L5119" s="225"/>
      <c r="M5119" s="226"/>
      <c r="N5119" s="227"/>
      <c r="O5119" s="227"/>
      <c r="P5119" s="227"/>
      <c r="Q5119" s="227"/>
      <c r="R5119" s="227"/>
      <c r="S5119" s="227"/>
      <c r="T5119" s="228"/>
      <c r="AT5119" s="229" t="s">
        <v>247</v>
      </c>
      <c r="AU5119" s="229" t="s">
        <v>81</v>
      </c>
      <c r="AV5119" s="13" t="s">
        <v>81</v>
      </c>
      <c r="AW5119" s="13" t="s">
        <v>37</v>
      </c>
      <c r="AX5119" s="13" t="s">
        <v>73</v>
      </c>
      <c r="AY5119" s="229" t="s">
        <v>238</v>
      </c>
    </row>
    <row r="5120" spans="2:51" s="13" customFormat="1" ht="13.5">
      <c r="B5120" s="218"/>
      <c r="C5120" s="219"/>
      <c r="D5120" s="208" t="s">
        <v>247</v>
      </c>
      <c r="E5120" s="230" t="s">
        <v>20</v>
      </c>
      <c r="F5120" s="231" t="s">
        <v>4511</v>
      </c>
      <c r="G5120" s="219"/>
      <c r="H5120" s="232">
        <v>61.9</v>
      </c>
      <c r="I5120" s="224"/>
      <c r="J5120" s="219"/>
      <c r="K5120" s="219"/>
      <c r="L5120" s="225"/>
      <c r="M5120" s="226"/>
      <c r="N5120" s="227"/>
      <c r="O5120" s="227"/>
      <c r="P5120" s="227"/>
      <c r="Q5120" s="227"/>
      <c r="R5120" s="227"/>
      <c r="S5120" s="227"/>
      <c r="T5120" s="228"/>
      <c r="AT5120" s="229" t="s">
        <v>247</v>
      </c>
      <c r="AU5120" s="229" t="s">
        <v>81</v>
      </c>
      <c r="AV5120" s="13" t="s">
        <v>81</v>
      </c>
      <c r="AW5120" s="13" t="s">
        <v>37</v>
      </c>
      <c r="AX5120" s="13" t="s">
        <v>73</v>
      </c>
      <c r="AY5120" s="229" t="s">
        <v>238</v>
      </c>
    </row>
    <row r="5121" spans="2:65" s="13" customFormat="1" ht="13.5">
      <c r="B5121" s="218"/>
      <c r="C5121" s="219"/>
      <c r="D5121" s="208" t="s">
        <v>247</v>
      </c>
      <c r="E5121" s="230" t="s">
        <v>20</v>
      </c>
      <c r="F5121" s="231" t="s">
        <v>4512</v>
      </c>
      <c r="G5121" s="219"/>
      <c r="H5121" s="232">
        <v>15.5</v>
      </c>
      <c r="I5121" s="224"/>
      <c r="J5121" s="219"/>
      <c r="K5121" s="219"/>
      <c r="L5121" s="225"/>
      <c r="M5121" s="226"/>
      <c r="N5121" s="227"/>
      <c r="O5121" s="227"/>
      <c r="P5121" s="227"/>
      <c r="Q5121" s="227"/>
      <c r="R5121" s="227"/>
      <c r="S5121" s="227"/>
      <c r="T5121" s="228"/>
      <c r="AT5121" s="229" t="s">
        <v>247</v>
      </c>
      <c r="AU5121" s="229" t="s">
        <v>81</v>
      </c>
      <c r="AV5121" s="13" t="s">
        <v>81</v>
      </c>
      <c r="AW5121" s="13" t="s">
        <v>37</v>
      </c>
      <c r="AX5121" s="13" t="s">
        <v>73</v>
      </c>
      <c r="AY5121" s="229" t="s">
        <v>238</v>
      </c>
    </row>
    <row r="5122" spans="2:65" s="12" customFormat="1" ht="13.5">
      <c r="B5122" s="206"/>
      <c r="C5122" s="207"/>
      <c r="D5122" s="208" t="s">
        <v>247</v>
      </c>
      <c r="E5122" s="209" t="s">
        <v>20</v>
      </c>
      <c r="F5122" s="210" t="s">
        <v>249</v>
      </c>
      <c r="G5122" s="207"/>
      <c r="H5122" s="211" t="s">
        <v>20</v>
      </c>
      <c r="I5122" s="212"/>
      <c r="J5122" s="207"/>
      <c r="K5122" s="207"/>
      <c r="L5122" s="213"/>
      <c r="M5122" s="214"/>
      <c r="N5122" s="215"/>
      <c r="O5122" s="215"/>
      <c r="P5122" s="215"/>
      <c r="Q5122" s="215"/>
      <c r="R5122" s="215"/>
      <c r="S5122" s="215"/>
      <c r="T5122" s="216"/>
      <c r="AT5122" s="217" t="s">
        <v>247</v>
      </c>
      <c r="AU5122" s="217" t="s">
        <v>81</v>
      </c>
      <c r="AV5122" s="12" t="s">
        <v>22</v>
      </c>
      <c r="AW5122" s="12" t="s">
        <v>37</v>
      </c>
      <c r="AX5122" s="12" t="s">
        <v>73</v>
      </c>
      <c r="AY5122" s="217" t="s">
        <v>238</v>
      </c>
    </row>
    <row r="5123" spans="2:65" s="12" customFormat="1" ht="13.5">
      <c r="B5123" s="206"/>
      <c r="C5123" s="207"/>
      <c r="D5123" s="208" t="s">
        <v>247</v>
      </c>
      <c r="E5123" s="209" t="s">
        <v>20</v>
      </c>
      <c r="F5123" s="210" t="s">
        <v>2221</v>
      </c>
      <c r="G5123" s="207"/>
      <c r="H5123" s="211" t="s">
        <v>20</v>
      </c>
      <c r="I5123" s="212"/>
      <c r="J5123" s="207"/>
      <c r="K5123" s="207"/>
      <c r="L5123" s="213"/>
      <c r="M5123" s="214"/>
      <c r="N5123" s="215"/>
      <c r="O5123" s="215"/>
      <c r="P5123" s="215"/>
      <c r="Q5123" s="215"/>
      <c r="R5123" s="215"/>
      <c r="S5123" s="215"/>
      <c r="T5123" s="216"/>
      <c r="AT5123" s="217" t="s">
        <v>247</v>
      </c>
      <c r="AU5123" s="217" t="s">
        <v>81</v>
      </c>
      <c r="AV5123" s="12" t="s">
        <v>22</v>
      </c>
      <c r="AW5123" s="12" t="s">
        <v>37</v>
      </c>
      <c r="AX5123" s="12" t="s">
        <v>73</v>
      </c>
      <c r="AY5123" s="217" t="s">
        <v>238</v>
      </c>
    </row>
    <row r="5124" spans="2:65" s="12" customFormat="1" ht="13.5">
      <c r="B5124" s="206"/>
      <c r="C5124" s="207"/>
      <c r="D5124" s="208" t="s">
        <v>247</v>
      </c>
      <c r="E5124" s="209" t="s">
        <v>20</v>
      </c>
      <c r="F5124" s="210" t="s">
        <v>692</v>
      </c>
      <c r="G5124" s="207"/>
      <c r="H5124" s="211" t="s">
        <v>20</v>
      </c>
      <c r="I5124" s="212"/>
      <c r="J5124" s="207"/>
      <c r="K5124" s="207"/>
      <c r="L5124" s="213"/>
      <c r="M5124" s="214"/>
      <c r="N5124" s="215"/>
      <c r="O5124" s="215"/>
      <c r="P5124" s="215"/>
      <c r="Q5124" s="215"/>
      <c r="R5124" s="215"/>
      <c r="S5124" s="215"/>
      <c r="T5124" s="216"/>
      <c r="AT5124" s="217" t="s">
        <v>247</v>
      </c>
      <c r="AU5124" s="217" t="s">
        <v>81</v>
      </c>
      <c r="AV5124" s="12" t="s">
        <v>22</v>
      </c>
      <c r="AW5124" s="12" t="s">
        <v>37</v>
      </c>
      <c r="AX5124" s="12" t="s">
        <v>73</v>
      </c>
      <c r="AY5124" s="217" t="s">
        <v>238</v>
      </c>
    </row>
    <row r="5125" spans="2:65" s="13" customFormat="1" ht="13.5">
      <c r="B5125" s="218"/>
      <c r="C5125" s="219"/>
      <c r="D5125" s="220" t="s">
        <v>247</v>
      </c>
      <c r="E5125" s="221" t="s">
        <v>20</v>
      </c>
      <c r="F5125" s="222" t="s">
        <v>4513</v>
      </c>
      <c r="G5125" s="219"/>
      <c r="H5125" s="223">
        <v>13.75</v>
      </c>
      <c r="I5125" s="224"/>
      <c r="J5125" s="219"/>
      <c r="K5125" s="219"/>
      <c r="L5125" s="225"/>
      <c r="M5125" s="226"/>
      <c r="N5125" s="227"/>
      <c r="O5125" s="227"/>
      <c r="P5125" s="227"/>
      <c r="Q5125" s="227"/>
      <c r="R5125" s="227"/>
      <c r="S5125" s="227"/>
      <c r="T5125" s="228"/>
      <c r="AT5125" s="229" t="s">
        <v>247</v>
      </c>
      <c r="AU5125" s="229" t="s">
        <v>81</v>
      </c>
      <c r="AV5125" s="13" t="s">
        <v>81</v>
      </c>
      <c r="AW5125" s="13" t="s">
        <v>37</v>
      </c>
      <c r="AX5125" s="13" t="s">
        <v>73</v>
      </c>
      <c r="AY5125" s="229" t="s">
        <v>238</v>
      </c>
    </row>
    <row r="5126" spans="2:65" s="1" customFormat="1" ht="22.5" customHeight="1">
      <c r="B5126" s="35"/>
      <c r="C5126" s="233" t="s">
        <v>4578</v>
      </c>
      <c r="D5126" s="233" t="s">
        <v>478</v>
      </c>
      <c r="E5126" s="234" t="s">
        <v>4579</v>
      </c>
      <c r="F5126" s="235" t="s">
        <v>4580</v>
      </c>
      <c r="G5126" s="236" t="s">
        <v>517</v>
      </c>
      <c r="H5126" s="237">
        <v>422.625</v>
      </c>
      <c r="I5126" s="238"/>
      <c r="J5126" s="239">
        <f>ROUND(I5126*H5126,2)</f>
        <v>0</v>
      </c>
      <c r="K5126" s="235" t="s">
        <v>20</v>
      </c>
      <c r="L5126" s="240"/>
      <c r="M5126" s="241" t="s">
        <v>20</v>
      </c>
      <c r="N5126" s="242" t="s">
        <v>44</v>
      </c>
      <c r="O5126" s="36"/>
      <c r="P5126" s="203">
        <f>O5126*H5126</f>
        <v>0</v>
      </c>
      <c r="Q5126" s="203">
        <v>0</v>
      </c>
      <c r="R5126" s="203">
        <f>Q5126*H5126</f>
        <v>0</v>
      </c>
      <c r="S5126" s="203">
        <v>0</v>
      </c>
      <c r="T5126" s="204">
        <f>S5126*H5126</f>
        <v>0</v>
      </c>
      <c r="AR5126" s="18" t="s">
        <v>500</v>
      </c>
      <c r="AT5126" s="18" t="s">
        <v>478</v>
      </c>
      <c r="AU5126" s="18" t="s">
        <v>81</v>
      </c>
      <c r="AY5126" s="18" t="s">
        <v>238</v>
      </c>
      <c r="BE5126" s="205">
        <f>IF(N5126="základní",J5126,0)</f>
        <v>0</v>
      </c>
      <c r="BF5126" s="205">
        <f>IF(N5126="snížená",J5126,0)</f>
        <v>0</v>
      </c>
      <c r="BG5126" s="205">
        <f>IF(N5126="zákl. přenesená",J5126,0)</f>
        <v>0</v>
      </c>
      <c r="BH5126" s="205">
        <f>IF(N5126="sníž. přenesená",J5126,0)</f>
        <v>0</v>
      </c>
      <c r="BI5126" s="205">
        <f>IF(N5126="nulová",J5126,0)</f>
        <v>0</v>
      </c>
      <c r="BJ5126" s="18" t="s">
        <v>22</v>
      </c>
      <c r="BK5126" s="205">
        <f>ROUND(I5126*H5126,2)</f>
        <v>0</v>
      </c>
      <c r="BL5126" s="18" t="s">
        <v>372</v>
      </c>
      <c r="BM5126" s="18" t="s">
        <v>4581</v>
      </c>
    </row>
    <row r="5127" spans="2:65" s="13" customFormat="1" ht="13.5">
      <c r="B5127" s="218"/>
      <c r="C5127" s="219"/>
      <c r="D5127" s="220" t="s">
        <v>247</v>
      </c>
      <c r="E5127" s="219"/>
      <c r="F5127" s="222" t="s">
        <v>4582</v>
      </c>
      <c r="G5127" s="219"/>
      <c r="H5127" s="223">
        <v>422.625</v>
      </c>
      <c r="I5127" s="224"/>
      <c r="J5127" s="219"/>
      <c r="K5127" s="219"/>
      <c r="L5127" s="225"/>
      <c r="M5127" s="226"/>
      <c r="N5127" s="227"/>
      <c r="O5127" s="227"/>
      <c r="P5127" s="227"/>
      <c r="Q5127" s="227"/>
      <c r="R5127" s="227"/>
      <c r="S5127" s="227"/>
      <c r="T5127" s="228"/>
      <c r="AT5127" s="229" t="s">
        <v>247</v>
      </c>
      <c r="AU5127" s="229" t="s">
        <v>81</v>
      </c>
      <c r="AV5127" s="13" t="s">
        <v>81</v>
      </c>
      <c r="AW5127" s="13" t="s">
        <v>4</v>
      </c>
      <c r="AX5127" s="13" t="s">
        <v>22</v>
      </c>
      <c r="AY5127" s="229" t="s">
        <v>238</v>
      </c>
    </row>
    <row r="5128" spans="2:65" s="1" customFormat="1" ht="31.5" customHeight="1">
      <c r="B5128" s="35"/>
      <c r="C5128" s="194" t="s">
        <v>4583</v>
      </c>
      <c r="D5128" s="194" t="s">
        <v>240</v>
      </c>
      <c r="E5128" s="195" t="s">
        <v>4584</v>
      </c>
      <c r="F5128" s="196" t="s">
        <v>4585</v>
      </c>
      <c r="G5128" s="197" t="s">
        <v>375</v>
      </c>
      <c r="H5128" s="198">
        <v>7.81</v>
      </c>
      <c r="I5128" s="199"/>
      <c r="J5128" s="200">
        <f>ROUND(I5128*H5128,2)</f>
        <v>0</v>
      </c>
      <c r="K5128" s="196" t="s">
        <v>20</v>
      </c>
      <c r="L5128" s="55"/>
      <c r="M5128" s="201" t="s">
        <v>20</v>
      </c>
      <c r="N5128" s="202" t="s">
        <v>44</v>
      </c>
      <c r="O5128" s="36"/>
      <c r="P5128" s="203">
        <f>O5128*H5128</f>
        <v>0</v>
      </c>
      <c r="Q5128" s="203">
        <v>4.725E-2</v>
      </c>
      <c r="R5128" s="203">
        <f>Q5128*H5128</f>
        <v>0.36902249999999998</v>
      </c>
      <c r="S5128" s="203">
        <v>0</v>
      </c>
      <c r="T5128" s="204">
        <f>S5128*H5128</f>
        <v>0</v>
      </c>
      <c r="AR5128" s="18" t="s">
        <v>372</v>
      </c>
      <c r="AT5128" s="18" t="s">
        <v>240</v>
      </c>
      <c r="AU5128" s="18" t="s">
        <v>81</v>
      </c>
      <c r="AY5128" s="18" t="s">
        <v>238</v>
      </c>
      <c r="BE5128" s="205">
        <f>IF(N5128="základní",J5128,0)</f>
        <v>0</v>
      </c>
      <c r="BF5128" s="205">
        <f>IF(N5128="snížená",J5128,0)</f>
        <v>0</v>
      </c>
      <c r="BG5128" s="205">
        <f>IF(N5128="zákl. přenesená",J5128,0)</f>
        <v>0</v>
      </c>
      <c r="BH5128" s="205">
        <f>IF(N5128="sníž. přenesená",J5128,0)</f>
        <v>0</v>
      </c>
      <c r="BI5128" s="205">
        <f>IF(N5128="nulová",J5128,0)</f>
        <v>0</v>
      </c>
      <c r="BJ5128" s="18" t="s">
        <v>22</v>
      </c>
      <c r="BK5128" s="205">
        <f>ROUND(I5128*H5128,2)</f>
        <v>0</v>
      </c>
      <c r="BL5128" s="18" t="s">
        <v>372</v>
      </c>
      <c r="BM5128" s="18" t="s">
        <v>4586</v>
      </c>
    </row>
    <row r="5129" spans="2:65" s="12" customFormat="1" ht="13.5">
      <c r="B5129" s="206"/>
      <c r="C5129" s="207"/>
      <c r="D5129" s="208" t="s">
        <v>247</v>
      </c>
      <c r="E5129" s="209" t="s">
        <v>20</v>
      </c>
      <c r="F5129" s="210" t="s">
        <v>4493</v>
      </c>
      <c r="G5129" s="207"/>
      <c r="H5129" s="211" t="s">
        <v>20</v>
      </c>
      <c r="I5129" s="212"/>
      <c r="J5129" s="207"/>
      <c r="K5129" s="207"/>
      <c r="L5129" s="213"/>
      <c r="M5129" s="214"/>
      <c r="N5129" s="215"/>
      <c r="O5129" s="215"/>
      <c r="P5129" s="215"/>
      <c r="Q5129" s="215"/>
      <c r="R5129" s="215"/>
      <c r="S5129" s="215"/>
      <c r="T5129" s="216"/>
      <c r="AT5129" s="217" t="s">
        <v>247</v>
      </c>
      <c r="AU5129" s="217" t="s">
        <v>81</v>
      </c>
      <c r="AV5129" s="12" t="s">
        <v>22</v>
      </c>
      <c r="AW5129" s="12" t="s">
        <v>37</v>
      </c>
      <c r="AX5129" s="12" t="s">
        <v>73</v>
      </c>
      <c r="AY5129" s="217" t="s">
        <v>238</v>
      </c>
    </row>
    <row r="5130" spans="2:65" s="12" customFormat="1" ht="13.5">
      <c r="B5130" s="206"/>
      <c r="C5130" s="207"/>
      <c r="D5130" s="208" t="s">
        <v>247</v>
      </c>
      <c r="E5130" s="209" t="s">
        <v>20</v>
      </c>
      <c r="F5130" s="210" t="s">
        <v>4494</v>
      </c>
      <c r="G5130" s="207"/>
      <c r="H5130" s="211" t="s">
        <v>20</v>
      </c>
      <c r="I5130" s="212"/>
      <c r="J5130" s="207"/>
      <c r="K5130" s="207"/>
      <c r="L5130" s="213"/>
      <c r="M5130" s="214"/>
      <c r="N5130" s="215"/>
      <c r="O5130" s="215"/>
      <c r="P5130" s="215"/>
      <c r="Q5130" s="215"/>
      <c r="R5130" s="215"/>
      <c r="S5130" s="215"/>
      <c r="T5130" s="216"/>
      <c r="AT5130" s="217" t="s">
        <v>247</v>
      </c>
      <c r="AU5130" s="217" t="s">
        <v>81</v>
      </c>
      <c r="AV5130" s="12" t="s">
        <v>22</v>
      </c>
      <c r="AW5130" s="12" t="s">
        <v>37</v>
      </c>
      <c r="AX5130" s="12" t="s">
        <v>73</v>
      </c>
      <c r="AY5130" s="217" t="s">
        <v>238</v>
      </c>
    </row>
    <row r="5131" spans="2:65" s="12" customFormat="1" ht="13.5">
      <c r="B5131" s="206"/>
      <c r="C5131" s="207"/>
      <c r="D5131" s="208" t="s">
        <v>247</v>
      </c>
      <c r="E5131" s="209" t="s">
        <v>20</v>
      </c>
      <c r="F5131" s="210" t="s">
        <v>249</v>
      </c>
      <c r="G5131" s="207"/>
      <c r="H5131" s="211" t="s">
        <v>20</v>
      </c>
      <c r="I5131" s="212"/>
      <c r="J5131" s="207"/>
      <c r="K5131" s="207"/>
      <c r="L5131" s="213"/>
      <c r="M5131" s="214"/>
      <c r="N5131" s="215"/>
      <c r="O5131" s="215"/>
      <c r="P5131" s="215"/>
      <c r="Q5131" s="215"/>
      <c r="R5131" s="215"/>
      <c r="S5131" s="215"/>
      <c r="T5131" s="216"/>
      <c r="AT5131" s="217" t="s">
        <v>247</v>
      </c>
      <c r="AU5131" s="217" t="s">
        <v>81</v>
      </c>
      <c r="AV5131" s="12" t="s">
        <v>22</v>
      </c>
      <c r="AW5131" s="12" t="s">
        <v>37</v>
      </c>
      <c r="AX5131" s="12" t="s">
        <v>73</v>
      </c>
      <c r="AY5131" s="217" t="s">
        <v>238</v>
      </c>
    </row>
    <row r="5132" spans="2:65" s="12" customFormat="1" ht="13.5">
      <c r="B5132" s="206"/>
      <c r="C5132" s="207"/>
      <c r="D5132" s="208" t="s">
        <v>247</v>
      </c>
      <c r="E5132" s="209" t="s">
        <v>20</v>
      </c>
      <c r="F5132" s="210" t="s">
        <v>2192</v>
      </c>
      <c r="G5132" s="207"/>
      <c r="H5132" s="211" t="s">
        <v>20</v>
      </c>
      <c r="I5132" s="212"/>
      <c r="J5132" s="207"/>
      <c r="K5132" s="207"/>
      <c r="L5132" s="213"/>
      <c r="M5132" s="214"/>
      <c r="N5132" s="215"/>
      <c r="O5132" s="215"/>
      <c r="P5132" s="215"/>
      <c r="Q5132" s="215"/>
      <c r="R5132" s="215"/>
      <c r="S5132" s="215"/>
      <c r="T5132" s="216"/>
      <c r="AT5132" s="217" t="s">
        <v>247</v>
      </c>
      <c r="AU5132" s="217" t="s">
        <v>81</v>
      </c>
      <c r="AV5132" s="12" t="s">
        <v>22</v>
      </c>
      <c r="AW5132" s="12" t="s">
        <v>37</v>
      </c>
      <c r="AX5132" s="12" t="s">
        <v>73</v>
      </c>
      <c r="AY5132" s="217" t="s">
        <v>238</v>
      </c>
    </row>
    <row r="5133" spans="2:65" s="12" customFormat="1" ht="13.5">
      <c r="B5133" s="206"/>
      <c r="C5133" s="207"/>
      <c r="D5133" s="208" t="s">
        <v>247</v>
      </c>
      <c r="E5133" s="209" t="s">
        <v>20</v>
      </c>
      <c r="F5133" s="210" t="s">
        <v>692</v>
      </c>
      <c r="G5133" s="207"/>
      <c r="H5133" s="211" t="s">
        <v>20</v>
      </c>
      <c r="I5133" s="212"/>
      <c r="J5133" s="207"/>
      <c r="K5133" s="207"/>
      <c r="L5133" s="213"/>
      <c r="M5133" s="214"/>
      <c r="N5133" s="215"/>
      <c r="O5133" s="215"/>
      <c r="P5133" s="215"/>
      <c r="Q5133" s="215"/>
      <c r="R5133" s="215"/>
      <c r="S5133" s="215"/>
      <c r="T5133" s="216"/>
      <c r="AT5133" s="217" t="s">
        <v>247</v>
      </c>
      <c r="AU5133" s="217" t="s">
        <v>81</v>
      </c>
      <c r="AV5133" s="12" t="s">
        <v>22</v>
      </c>
      <c r="AW5133" s="12" t="s">
        <v>37</v>
      </c>
      <c r="AX5133" s="12" t="s">
        <v>73</v>
      </c>
      <c r="AY5133" s="217" t="s">
        <v>238</v>
      </c>
    </row>
    <row r="5134" spans="2:65" s="13" customFormat="1" ht="13.5">
      <c r="B5134" s="218"/>
      <c r="C5134" s="219"/>
      <c r="D5134" s="220" t="s">
        <v>247</v>
      </c>
      <c r="E5134" s="221" t="s">
        <v>20</v>
      </c>
      <c r="F5134" s="222" t="s">
        <v>2193</v>
      </c>
      <c r="G5134" s="219"/>
      <c r="H5134" s="223">
        <v>7.81</v>
      </c>
      <c r="I5134" s="224"/>
      <c r="J5134" s="219"/>
      <c r="K5134" s="219"/>
      <c r="L5134" s="225"/>
      <c r="M5134" s="226"/>
      <c r="N5134" s="227"/>
      <c r="O5134" s="227"/>
      <c r="P5134" s="227"/>
      <c r="Q5134" s="227"/>
      <c r="R5134" s="227"/>
      <c r="S5134" s="227"/>
      <c r="T5134" s="228"/>
      <c r="AT5134" s="229" t="s">
        <v>247</v>
      </c>
      <c r="AU5134" s="229" t="s">
        <v>81</v>
      </c>
      <c r="AV5134" s="13" t="s">
        <v>81</v>
      </c>
      <c r="AW5134" s="13" t="s">
        <v>37</v>
      </c>
      <c r="AX5134" s="13" t="s">
        <v>73</v>
      </c>
      <c r="AY5134" s="229" t="s">
        <v>238</v>
      </c>
    </row>
    <row r="5135" spans="2:65" s="1" customFormat="1" ht="22.5" customHeight="1">
      <c r="B5135" s="35"/>
      <c r="C5135" s="233" t="s">
        <v>4587</v>
      </c>
      <c r="D5135" s="233" t="s">
        <v>478</v>
      </c>
      <c r="E5135" s="234" t="s">
        <v>4588</v>
      </c>
      <c r="F5135" s="235" t="s">
        <v>4589</v>
      </c>
      <c r="G5135" s="236" t="s">
        <v>651</v>
      </c>
      <c r="H5135" s="237">
        <v>8.5909999999999993</v>
      </c>
      <c r="I5135" s="238"/>
      <c r="J5135" s="239">
        <f>ROUND(I5135*H5135,2)</f>
        <v>0</v>
      </c>
      <c r="K5135" s="235" t="s">
        <v>244</v>
      </c>
      <c r="L5135" s="240"/>
      <c r="M5135" s="241" t="s">
        <v>20</v>
      </c>
      <c r="N5135" s="242" t="s">
        <v>44</v>
      </c>
      <c r="O5135" s="36"/>
      <c r="P5135" s="203">
        <f>O5135*H5135</f>
        <v>0</v>
      </c>
      <c r="Q5135" s="203">
        <v>3.5999999999999999E-3</v>
      </c>
      <c r="R5135" s="203">
        <f>Q5135*H5135</f>
        <v>3.0927599999999996E-2</v>
      </c>
      <c r="S5135" s="203">
        <v>0</v>
      </c>
      <c r="T5135" s="204">
        <f>S5135*H5135</f>
        <v>0</v>
      </c>
      <c r="AR5135" s="18" t="s">
        <v>500</v>
      </c>
      <c r="AT5135" s="18" t="s">
        <v>478</v>
      </c>
      <c r="AU5135" s="18" t="s">
        <v>81</v>
      </c>
      <c r="AY5135" s="18" t="s">
        <v>238</v>
      </c>
      <c r="BE5135" s="205">
        <f>IF(N5135="základní",J5135,0)</f>
        <v>0</v>
      </c>
      <c r="BF5135" s="205">
        <f>IF(N5135="snížená",J5135,0)</f>
        <v>0</v>
      </c>
      <c r="BG5135" s="205">
        <f>IF(N5135="zákl. přenesená",J5135,0)</f>
        <v>0</v>
      </c>
      <c r="BH5135" s="205">
        <f>IF(N5135="sníž. přenesená",J5135,0)</f>
        <v>0</v>
      </c>
      <c r="BI5135" s="205">
        <f>IF(N5135="nulová",J5135,0)</f>
        <v>0</v>
      </c>
      <c r="BJ5135" s="18" t="s">
        <v>22</v>
      </c>
      <c r="BK5135" s="205">
        <f>ROUND(I5135*H5135,2)</f>
        <v>0</v>
      </c>
      <c r="BL5135" s="18" t="s">
        <v>372</v>
      </c>
      <c r="BM5135" s="18" t="s">
        <v>4590</v>
      </c>
    </row>
    <row r="5136" spans="2:65" s="13" customFormat="1" ht="13.5">
      <c r="B5136" s="218"/>
      <c r="C5136" s="219"/>
      <c r="D5136" s="220" t="s">
        <v>247</v>
      </c>
      <c r="E5136" s="219"/>
      <c r="F5136" s="222" t="s">
        <v>4591</v>
      </c>
      <c r="G5136" s="219"/>
      <c r="H5136" s="223">
        <v>8.5909999999999993</v>
      </c>
      <c r="I5136" s="224"/>
      <c r="J5136" s="219"/>
      <c r="K5136" s="219"/>
      <c r="L5136" s="225"/>
      <c r="M5136" s="226"/>
      <c r="N5136" s="227"/>
      <c r="O5136" s="227"/>
      <c r="P5136" s="227"/>
      <c r="Q5136" s="227"/>
      <c r="R5136" s="227"/>
      <c r="S5136" s="227"/>
      <c r="T5136" s="228"/>
      <c r="AT5136" s="229" t="s">
        <v>247</v>
      </c>
      <c r="AU5136" s="229" t="s">
        <v>81</v>
      </c>
      <c r="AV5136" s="13" t="s">
        <v>81</v>
      </c>
      <c r="AW5136" s="13" t="s">
        <v>4</v>
      </c>
      <c r="AX5136" s="13" t="s">
        <v>22</v>
      </c>
      <c r="AY5136" s="229" t="s">
        <v>238</v>
      </c>
    </row>
    <row r="5137" spans="2:65" s="1" customFormat="1" ht="22.5" customHeight="1">
      <c r="B5137" s="35"/>
      <c r="C5137" s="194" t="s">
        <v>4592</v>
      </c>
      <c r="D5137" s="194" t="s">
        <v>240</v>
      </c>
      <c r="E5137" s="195" t="s">
        <v>4593</v>
      </c>
      <c r="F5137" s="196" t="s">
        <v>4594</v>
      </c>
      <c r="G5137" s="197" t="s">
        <v>375</v>
      </c>
      <c r="H5137" s="198">
        <v>330.70800000000003</v>
      </c>
      <c r="I5137" s="199"/>
      <c r="J5137" s="200">
        <f>ROUND(I5137*H5137,2)</f>
        <v>0</v>
      </c>
      <c r="K5137" s="196" t="s">
        <v>244</v>
      </c>
      <c r="L5137" s="55"/>
      <c r="M5137" s="201" t="s">
        <v>20</v>
      </c>
      <c r="N5137" s="202" t="s">
        <v>44</v>
      </c>
      <c r="O5137" s="36"/>
      <c r="P5137" s="203">
        <f>O5137*H5137</f>
        <v>0</v>
      </c>
      <c r="Q5137" s="203">
        <v>2.9999999999999997E-4</v>
      </c>
      <c r="R5137" s="203">
        <f>Q5137*H5137</f>
        <v>9.9212400000000006E-2</v>
      </c>
      <c r="S5137" s="203">
        <v>0</v>
      </c>
      <c r="T5137" s="204">
        <f>S5137*H5137</f>
        <v>0</v>
      </c>
      <c r="AR5137" s="18" t="s">
        <v>372</v>
      </c>
      <c r="AT5137" s="18" t="s">
        <v>240</v>
      </c>
      <c r="AU5137" s="18" t="s">
        <v>81</v>
      </c>
      <c r="AY5137" s="18" t="s">
        <v>238</v>
      </c>
      <c r="BE5137" s="205">
        <f>IF(N5137="základní",J5137,0)</f>
        <v>0</v>
      </c>
      <c r="BF5137" s="205">
        <f>IF(N5137="snížená",J5137,0)</f>
        <v>0</v>
      </c>
      <c r="BG5137" s="205">
        <f>IF(N5137="zákl. přenesená",J5137,0)</f>
        <v>0</v>
      </c>
      <c r="BH5137" s="205">
        <f>IF(N5137="sníž. přenesená",J5137,0)</f>
        <v>0</v>
      </c>
      <c r="BI5137" s="205">
        <f>IF(N5137="nulová",J5137,0)</f>
        <v>0</v>
      </c>
      <c r="BJ5137" s="18" t="s">
        <v>22</v>
      </c>
      <c r="BK5137" s="205">
        <f>ROUND(I5137*H5137,2)</f>
        <v>0</v>
      </c>
      <c r="BL5137" s="18" t="s">
        <v>372</v>
      </c>
      <c r="BM5137" s="18" t="s">
        <v>4595</v>
      </c>
    </row>
    <row r="5138" spans="2:65" s="12" customFormat="1" ht="13.5">
      <c r="B5138" s="206"/>
      <c r="C5138" s="207"/>
      <c r="D5138" s="208" t="s">
        <v>247</v>
      </c>
      <c r="E5138" s="209" t="s">
        <v>20</v>
      </c>
      <c r="F5138" s="210" t="s">
        <v>4493</v>
      </c>
      <c r="G5138" s="207"/>
      <c r="H5138" s="211" t="s">
        <v>20</v>
      </c>
      <c r="I5138" s="212"/>
      <c r="J5138" s="207"/>
      <c r="K5138" s="207"/>
      <c r="L5138" s="213"/>
      <c r="M5138" s="214"/>
      <c r="N5138" s="215"/>
      <c r="O5138" s="215"/>
      <c r="P5138" s="215"/>
      <c r="Q5138" s="215"/>
      <c r="R5138" s="215"/>
      <c r="S5138" s="215"/>
      <c r="T5138" s="216"/>
      <c r="AT5138" s="217" t="s">
        <v>247</v>
      </c>
      <c r="AU5138" s="217" t="s">
        <v>81</v>
      </c>
      <c r="AV5138" s="12" t="s">
        <v>22</v>
      </c>
      <c r="AW5138" s="12" t="s">
        <v>37</v>
      </c>
      <c r="AX5138" s="12" t="s">
        <v>73</v>
      </c>
      <c r="AY5138" s="217" t="s">
        <v>238</v>
      </c>
    </row>
    <row r="5139" spans="2:65" s="12" customFormat="1" ht="13.5">
      <c r="B5139" s="206"/>
      <c r="C5139" s="207"/>
      <c r="D5139" s="208" t="s">
        <v>247</v>
      </c>
      <c r="E5139" s="209" t="s">
        <v>20</v>
      </c>
      <c r="F5139" s="210" t="s">
        <v>4494</v>
      </c>
      <c r="G5139" s="207"/>
      <c r="H5139" s="211" t="s">
        <v>20</v>
      </c>
      <c r="I5139" s="212"/>
      <c r="J5139" s="207"/>
      <c r="K5139" s="207"/>
      <c r="L5139" s="213"/>
      <c r="M5139" s="214"/>
      <c r="N5139" s="215"/>
      <c r="O5139" s="215"/>
      <c r="P5139" s="215"/>
      <c r="Q5139" s="215"/>
      <c r="R5139" s="215"/>
      <c r="S5139" s="215"/>
      <c r="T5139" s="216"/>
      <c r="AT5139" s="217" t="s">
        <v>247</v>
      </c>
      <c r="AU5139" s="217" t="s">
        <v>81</v>
      </c>
      <c r="AV5139" s="12" t="s">
        <v>22</v>
      </c>
      <c r="AW5139" s="12" t="s">
        <v>37</v>
      </c>
      <c r="AX5139" s="12" t="s">
        <v>73</v>
      </c>
      <c r="AY5139" s="217" t="s">
        <v>238</v>
      </c>
    </row>
    <row r="5140" spans="2:65" s="12" customFormat="1" ht="13.5">
      <c r="B5140" s="206"/>
      <c r="C5140" s="207"/>
      <c r="D5140" s="208" t="s">
        <v>247</v>
      </c>
      <c r="E5140" s="209" t="s">
        <v>20</v>
      </c>
      <c r="F5140" s="210" t="s">
        <v>249</v>
      </c>
      <c r="G5140" s="207"/>
      <c r="H5140" s="211" t="s">
        <v>20</v>
      </c>
      <c r="I5140" s="212"/>
      <c r="J5140" s="207"/>
      <c r="K5140" s="207"/>
      <c r="L5140" s="213"/>
      <c r="M5140" s="214"/>
      <c r="N5140" s="215"/>
      <c r="O5140" s="215"/>
      <c r="P5140" s="215"/>
      <c r="Q5140" s="215"/>
      <c r="R5140" s="215"/>
      <c r="S5140" s="215"/>
      <c r="T5140" s="216"/>
      <c r="AT5140" s="217" t="s">
        <v>247</v>
      </c>
      <c r="AU5140" s="217" t="s">
        <v>81</v>
      </c>
      <c r="AV5140" s="12" t="s">
        <v>22</v>
      </c>
      <c r="AW5140" s="12" t="s">
        <v>37</v>
      </c>
      <c r="AX5140" s="12" t="s">
        <v>73</v>
      </c>
      <c r="AY5140" s="217" t="s">
        <v>238</v>
      </c>
    </row>
    <row r="5141" spans="2:65" s="12" customFormat="1" ht="13.5">
      <c r="B5141" s="206"/>
      <c r="C5141" s="207"/>
      <c r="D5141" s="208" t="s">
        <v>247</v>
      </c>
      <c r="E5141" s="209" t="s">
        <v>20</v>
      </c>
      <c r="F5141" s="210" t="s">
        <v>4596</v>
      </c>
      <c r="G5141" s="207"/>
      <c r="H5141" s="211" t="s">
        <v>20</v>
      </c>
      <c r="I5141" s="212"/>
      <c r="J5141" s="207"/>
      <c r="K5141" s="207"/>
      <c r="L5141" s="213"/>
      <c r="M5141" s="214"/>
      <c r="N5141" s="215"/>
      <c r="O5141" s="215"/>
      <c r="P5141" s="215"/>
      <c r="Q5141" s="215"/>
      <c r="R5141" s="215"/>
      <c r="S5141" s="215"/>
      <c r="T5141" s="216"/>
      <c r="AT5141" s="217" t="s">
        <v>247</v>
      </c>
      <c r="AU5141" s="217" t="s">
        <v>81</v>
      </c>
      <c r="AV5141" s="12" t="s">
        <v>22</v>
      </c>
      <c r="AW5141" s="12" t="s">
        <v>37</v>
      </c>
      <c r="AX5141" s="12" t="s">
        <v>73</v>
      </c>
      <c r="AY5141" s="217" t="s">
        <v>238</v>
      </c>
    </row>
    <row r="5142" spans="2:65" s="13" customFormat="1" ht="13.5">
      <c r="B5142" s="218"/>
      <c r="C5142" s="219"/>
      <c r="D5142" s="208" t="s">
        <v>247</v>
      </c>
      <c r="E5142" s="230" t="s">
        <v>20</v>
      </c>
      <c r="F5142" s="231" t="s">
        <v>4597</v>
      </c>
      <c r="G5142" s="219"/>
      <c r="H5142" s="232">
        <v>54.04</v>
      </c>
      <c r="I5142" s="224"/>
      <c r="J5142" s="219"/>
      <c r="K5142" s="219"/>
      <c r="L5142" s="225"/>
      <c r="M5142" s="226"/>
      <c r="N5142" s="227"/>
      <c r="O5142" s="227"/>
      <c r="P5142" s="227"/>
      <c r="Q5142" s="227"/>
      <c r="R5142" s="227"/>
      <c r="S5142" s="227"/>
      <c r="T5142" s="228"/>
      <c r="AT5142" s="229" t="s">
        <v>247</v>
      </c>
      <c r="AU5142" s="229" t="s">
        <v>81</v>
      </c>
      <c r="AV5142" s="13" t="s">
        <v>81</v>
      </c>
      <c r="AW5142" s="13" t="s">
        <v>37</v>
      </c>
      <c r="AX5142" s="13" t="s">
        <v>73</v>
      </c>
      <c r="AY5142" s="229" t="s">
        <v>238</v>
      </c>
    </row>
    <row r="5143" spans="2:65" s="12" customFormat="1" ht="13.5">
      <c r="B5143" s="206"/>
      <c r="C5143" s="207"/>
      <c r="D5143" s="208" t="s">
        <v>247</v>
      </c>
      <c r="E5143" s="209" t="s">
        <v>20</v>
      </c>
      <c r="F5143" s="210" t="s">
        <v>4598</v>
      </c>
      <c r="G5143" s="207"/>
      <c r="H5143" s="211" t="s">
        <v>20</v>
      </c>
      <c r="I5143" s="212"/>
      <c r="J5143" s="207"/>
      <c r="K5143" s="207"/>
      <c r="L5143" s="213"/>
      <c r="M5143" s="214"/>
      <c r="N5143" s="215"/>
      <c r="O5143" s="215"/>
      <c r="P5143" s="215"/>
      <c r="Q5143" s="215"/>
      <c r="R5143" s="215"/>
      <c r="S5143" s="215"/>
      <c r="T5143" s="216"/>
      <c r="AT5143" s="217" t="s">
        <v>247</v>
      </c>
      <c r="AU5143" s="217" t="s">
        <v>81</v>
      </c>
      <c r="AV5143" s="12" t="s">
        <v>22</v>
      </c>
      <c r="AW5143" s="12" t="s">
        <v>37</v>
      </c>
      <c r="AX5143" s="12" t="s">
        <v>73</v>
      </c>
      <c r="AY5143" s="217" t="s">
        <v>238</v>
      </c>
    </row>
    <row r="5144" spans="2:65" s="13" customFormat="1" ht="13.5">
      <c r="B5144" s="218"/>
      <c r="C5144" s="219"/>
      <c r="D5144" s="220" t="s">
        <v>247</v>
      </c>
      <c r="E5144" s="221" t="s">
        <v>20</v>
      </c>
      <c r="F5144" s="222" t="s">
        <v>4599</v>
      </c>
      <c r="G5144" s="219"/>
      <c r="H5144" s="223">
        <v>276.66800000000001</v>
      </c>
      <c r="I5144" s="224"/>
      <c r="J5144" s="219"/>
      <c r="K5144" s="219"/>
      <c r="L5144" s="225"/>
      <c r="M5144" s="226"/>
      <c r="N5144" s="227"/>
      <c r="O5144" s="227"/>
      <c r="P5144" s="227"/>
      <c r="Q5144" s="227"/>
      <c r="R5144" s="227"/>
      <c r="S5144" s="227"/>
      <c r="T5144" s="228"/>
      <c r="AT5144" s="229" t="s">
        <v>247</v>
      </c>
      <c r="AU5144" s="229" t="s">
        <v>81</v>
      </c>
      <c r="AV5144" s="13" t="s">
        <v>81</v>
      </c>
      <c r="AW5144" s="13" t="s">
        <v>37</v>
      </c>
      <c r="AX5144" s="13" t="s">
        <v>73</v>
      </c>
      <c r="AY5144" s="229" t="s">
        <v>238</v>
      </c>
    </row>
    <row r="5145" spans="2:65" s="1" customFormat="1" ht="22.5" customHeight="1">
      <c r="B5145" s="35"/>
      <c r="C5145" s="194" t="s">
        <v>4600</v>
      </c>
      <c r="D5145" s="194" t="s">
        <v>240</v>
      </c>
      <c r="E5145" s="195" t="s">
        <v>4601</v>
      </c>
      <c r="F5145" s="196" t="s">
        <v>4602</v>
      </c>
      <c r="G5145" s="197" t="s">
        <v>517</v>
      </c>
      <c r="H5145" s="198">
        <v>502.33</v>
      </c>
      <c r="I5145" s="199"/>
      <c r="J5145" s="200">
        <f>ROUND(I5145*H5145,2)</f>
        <v>0</v>
      </c>
      <c r="K5145" s="196" t="s">
        <v>244</v>
      </c>
      <c r="L5145" s="55"/>
      <c r="M5145" s="201" t="s">
        <v>20</v>
      </c>
      <c r="N5145" s="202" t="s">
        <v>44</v>
      </c>
      <c r="O5145" s="36"/>
      <c r="P5145" s="203">
        <f>O5145*H5145</f>
        <v>0</v>
      </c>
      <c r="Q5145" s="203">
        <v>3.0000000000000001E-5</v>
      </c>
      <c r="R5145" s="203">
        <f>Q5145*H5145</f>
        <v>1.5069900000000001E-2</v>
      </c>
      <c r="S5145" s="203">
        <v>0</v>
      </c>
      <c r="T5145" s="204">
        <f>S5145*H5145</f>
        <v>0</v>
      </c>
      <c r="AR5145" s="18" t="s">
        <v>372</v>
      </c>
      <c r="AT5145" s="18" t="s">
        <v>240</v>
      </c>
      <c r="AU5145" s="18" t="s">
        <v>81</v>
      </c>
      <c r="AY5145" s="18" t="s">
        <v>238</v>
      </c>
      <c r="BE5145" s="205">
        <f>IF(N5145="základní",J5145,0)</f>
        <v>0</v>
      </c>
      <c r="BF5145" s="205">
        <f>IF(N5145="snížená",J5145,0)</f>
        <v>0</v>
      </c>
      <c r="BG5145" s="205">
        <f>IF(N5145="zákl. přenesená",J5145,0)</f>
        <v>0</v>
      </c>
      <c r="BH5145" s="205">
        <f>IF(N5145="sníž. přenesená",J5145,0)</f>
        <v>0</v>
      </c>
      <c r="BI5145" s="205">
        <f>IF(N5145="nulová",J5145,0)</f>
        <v>0</v>
      </c>
      <c r="BJ5145" s="18" t="s">
        <v>22</v>
      </c>
      <c r="BK5145" s="205">
        <f>ROUND(I5145*H5145,2)</f>
        <v>0</v>
      </c>
      <c r="BL5145" s="18" t="s">
        <v>372</v>
      </c>
      <c r="BM5145" s="18" t="s">
        <v>4603</v>
      </c>
    </row>
    <row r="5146" spans="2:65" s="12" customFormat="1" ht="13.5">
      <c r="B5146" s="206"/>
      <c r="C5146" s="207"/>
      <c r="D5146" s="208" t="s">
        <v>247</v>
      </c>
      <c r="E5146" s="209" t="s">
        <v>20</v>
      </c>
      <c r="F5146" s="210" t="s">
        <v>4493</v>
      </c>
      <c r="G5146" s="207"/>
      <c r="H5146" s="211" t="s">
        <v>20</v>
      </c>
      <c r="I5146" s="212"/>
      <c r="J5146" s="207"/>
      <c r="K5146" s="207"/>
      <c r="L5146" s="213"/>
      <c r="M5146" s="214"/>
      <c r="N5146" s="215"/>
      <c r="O5146" s="215"/>
      <c r="P5146" s="215"/>
      <c r="Q5146" s="215"/>
      <c r="R5146" s="215"/>
      <c r="S5146" s="215"/>
      <c r="T5146" s="216"/>
      <c r="AT5146" s="217" t="s">
        <v>247</v>
      </c>
      <c r="AU5146" s="217" t="s">
        <v>81</v>
      </c>
      <c r="AV5146" s="12" t="s">
        <v>22</v>
      </c>
      <c r="AW5146" s="12" t="s">
        <v>37</v>
      </c>
      <c r="AX5146" s="12" t="s">
        <v>73</v>
      </c>
      <c r="AY5146" s="217" t="s">
        <v>238</v>
      </c>
    </row>
    <row r="5147" spans="2:65" s="12" customFormat="1" ht="13.5">
      <c r="B5147" s="206"/>
      <c r="C5147" s="207"/>
      <c r="D5147" s="208" t="s">
        <v>247</v>
      </c>
      <c r="E5147" s="209" t="s">
        <v>20</v>
      </c>
      <c r="F5147" s="210" t="s">
        <v>4494</v>
      </c>
      <c r="G5147" s="207"/>
      <c r="H5147" s="211" t="s">
        <v>20</v>
      </c>
      <c r="I5147" s="212"/>
      <c r="J5147" s="207"/>
      <c r="K5147" s="207"/>
      <c r="L5147" s="213"/>
      <c r="M5147" s="214"/>
      <c r="N5147" s="215"/>
      <c r="O5147" s="215"/>
      <c r="P5147" s="215"/>
      <c r="Q5147" s="215"/>
      <c r="R5147" s="215"/>
      <c r="S5147" s="215"/>
      <c r="T5147" s="216"/>
      <c r="AT5147" s="217" t="s">
        <v>247</v>
      </c>
      <c r="AU5147" s="217" t="s">
        <v>81</v>
      </c>
      <c r="AV5147" s="12" t="s">
        <v>22</v>
      </c>
      <c r="AW5147" s="12" t="s">
        <v>37</v>
      </c>
      <c r="AX5147" s="12" t="s">
        <v>73</v>
      </c>
      <c r="AY5147" s="217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249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4604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2" customFormat="1" ht="13.5">
      <c r="B5150" s="206"/>
      <c r="C5150" s="207"/>
      <c r="D5150" s="208" t="s">
        <v>247</v>
      </c>
      <c r="E5150" s="209" t="s">
        <v>20</v>
      </c>
      <c r="F5150" s="210" t="s">
        <v>249</v>
      </c>
      <c r="G5150" s="207"/>
      <c r="H5150" s="211" t="s">
        <v>20</v>
      </c>
      <c r="I5150" s="212"/>
      <c r="J5150" s="207"/>
      <c r="K5150" s="207"/>
      <c r="L5150" s="213"/>
      <c r="M5150" s="214"/>
      <c r="N5150" s="215"/>
      <c r="O5150" s="215"/>
      <c r="P5150" s="215"/>
      <c r="Q5150" s="215"/>
      <c r="R5150" s="215"/>
      <c r="S5150" s="215"/>
      <c r="T5150" s="216"/>
      <c r="AT5150" s="217" t="s">
        <v>247</v>
      </c>
      <c r="AU5150" s="217" t="s">
        <v>81</v>
      </c>
      <c r="AV5150" s="12" t="s">
        <v>22</v>
      </c>
      <c r="AW5150" s="12" t="s">
        <v>37</v>
      </c>
      <c r="AX5150" s="12" t="s">
        <v>73</v>
      </c>
      <c r="AY5150" s="217" t="s">
        <v>238</v>
      </c>
    </row>
    <row r="5151" spans="2:65" s="12" customFormat="1" ht="13.5">
      <c r="B5151" s="206"/>
      <c r="C5151" s="207"/>
      <c r="D5151" s="208" t="s">
        <v>247</v>
      </c>
      <c r="E5151" s="209" t="s">
        <v>20</v>
      </c>
      <c r="F5151" s="210" t="s">
        <v>2293</v>
      </c>
      <c r="G5151" s="207"/>
      <c r="H5151" s="211" t="s">
        <v>20</v>
      </c>
      <c r="I5151" s="212"/>
      <c r="J5151" s="207"/>
      <c r="K5151" s="207"/>
      <c r="L5151" s="213"/>
      <c r="M5151" s="214"/>
      <c r="N5151" s="215"/>
      <c r="O5151" s="215"/>
      <c r="P5151" s="215"/>
      <c r="Q5151" s="215"/>
      <c r="R5151" s="215"/>
      <c r="S5151" s="215"/>
      <c r="T5151" s="216"/>
      <c r="AT5151" s="217" t="s">
        <v>247</v>
      </c>
      <c r="AU5151" s="217" t="s">
        <v>81</v>
      </c>
      <c r="AV5151" s="12" t="s">
        <v>22</v>
      </c>
      <c r="AW5151" s="12" t="s">
        <v>37</v>
      </c>
      <c r="AX5151" s="12" t="s">
        <v>73</v>
      </c>
      <c r="AY5151" s="217" t="s">
        <v>238</v>
      </c>
    </row>
    <row r="5152" spans="2:65" s="12" customFormat="1" ht="13.5">
      <c r="B5152" s="206"/>
      <c r="C5152" s="207"/>
      <c r="D5152" s="208" t="s">
        <v>247</v>
      </c>
      <c r="E5152" s="209" t="s">
        <v>20</v>
      </c>
      <c r="F5152" s="210" t="s">
        <v>692</v>
      </c>
      <c r="G5152" s="207"/>
      <c r="H5152" s="211" t="s">
        <v>20</v>
      </c>
      <c r="I5152" s="212"/>
      <c r="J5152" s="207"/>
      <c r="K5152" s="207"/>
      <c r="L5152" s="213"/>
      <c r="M5152" s="214"/>
      <c r="N5152" s="215"/>
      <c r="O5152" s="215"/>
      <c r="P5152" s="215"/>
      <c r="Q5152" s="215"/>
      <c r="R5152" s="215"/>
      <c r="S5152" s="215"/>
      <c r="T5152" s="216"/>
      <c r="AT5152" s="217" t="s">
        <v>247</v>
      </c>
      <c r="AU5152" s="217" t="s">
        <v>81</v>
      </c>
      <c r="AV5152" s="12" t="s">
        <v>22</v>
      </c>
      <c r="AW5152" s="12" t="s">
        <v>37</v>
      </c>
      <c r="AX5152" s="12" t="s">
        <v>73</v>
      </c>
      <c r="AY5152" s="217" t="s">
        <v>238</v>
      </c>
    </row>
    <row r="5153" spans="2:51" s="13" customFormat="1" ht="13.5">
      <c r="B5153" s="218"/>
      <c r="C5153" s="219"/>
      <c r="D5153" s="208" t="s">
        <v>247</v>
      </c>
      <c r="E5153" s="230" t="s">
        <v>20</v>
      </c>
      <c r="F5153" s="231" t="s">
        <v>4506</v>
      </c>
      <c r="G5153" s="219"/>
      <c r="H5153" s="232">
        <v>101.25</v>
      </c>
      <c r="I5153" s="224"/>
      <c r="J5153" s="219"/>
      <c r="K5153" s="219"/>
      <c r="L5153" s="225"/>
      <c r="M5153" s="226"/>
      <c r="N5153" s="227"/>
      <c r="O5153" s="227"/>
      <c r="P5153" s="227"/>
      <c r="Q5153" s="227"/>
      <c r="R5153" s="227"/>
      <c r="S5153" s="227"/>
      <c r="T5153" s="228"/>
      <c r="AT5153" s="229" t="s">
        <v>247</v>
      </c>
      <c r="AU5153" s="229" t="s">
        <v>81</v>
      </c>
      <c r="AV5153" s="13" t="s">
        <v>81</v>
      </c>
      <c r="AW5153" s="13" t="s">
        <v>37</v>
      </c>
      <c r="AX5153" s="13" t="s">
        <v>73</v>
      </c>
      <c r="AY5153" s="229" t="s">
        <v>238</v>
      </c>
    </row>
    <row r="5154" spans="2:51" s="13" customFormat="1" ht="13.5">
      <c r="B5154" s="218"/>
      <c r="C5154" s="219"/>
      <c r="D5154" s="208" t="s">
        <v>247</v>
      </c>
      <c r="E5154" s="230" t="s">
        <v>20</v>
      </c>
      <c r="F5154" s="231" t="s">
        <v>4507</v>
      </c>
      <c r="G5154" s="219"/>
      <c r="H5154" s="232">
        <v>11.3</v>
      </c>
      <c r="I5154" s="224"/>
      <c r="J5154" s="219"/>
      <c r="K5154" s="219"/>
      <c r="L5154" s="225"/>
      <c r="M5154" s="226"/>
      <c r="N5154" s="227"/>
      <c r="O5154" s="227"/>
      <c r="P5154" s="227"/>
      <c r="Q5154" s="227"/>
      <c r="R5154" s="227"/>
      <c r="S5154" s="227"/>
      <c r="T5154" s="228"/>
      <c r="AT5154" s="229" t="s">
        <v>247</v>
      </c>
      <c r="AU5154" s="229" t="s">
        <v>81</v>
      </c>
      <c r="AV5154" s="13" t="s">
        <v>81</v>
      </c>
      <c r="AW5154" s="13" t="s">
        <v>37</v>
      </c>
      <c r="AX5154" s="13" t="s">
        <v>73</v>
      </c>
      <c r="AY5154" s="229" t="s">
        <v>238</v>
      </c>
    </row>
    <row r="5155" spans="2:51" s="12" customFormat="1" ht="13.5">
      <c r="B5155" s="206"/>
      <c r="C5155" s="207"/>
      <c r="D5155" s="208" t="s">
        <v>247</v>
      </c>
      <c r="E5155" s="209" t="s">
        <v>20</v>
      </c>
      <c r="F5155" s="210" t="s">
        <v>2192</v>
      </c>
      <c r="G5155" s="207"/>
      <c r="H5155" s="211" t="s">
        <v>20</v>
      </c>
      <c r="I5155" s="212"/>
      <c r="J5155" s="207"/>
      <c r="K5155" s="207"/>
      <c r="L5155" s="213"/>
      <c r="M5155" s="214"/>
      <c r="N5155" s="215"/>
      <c r="O5155" s="215"/>
      <c r="P5155" s="215"/>
      <c r="Q5155" s="215"/>
      <c r="R5155" s="215"/>
      <c r="S5155" s="215"/>
      <c r="T5155" s="216"/>
      <c r="AT5155" s="217" t="s">
        <v>247</v>
      </c>
      <c r="AU5155" s="217" t="s">
        <v>81</v>
      </c>
      <c r="AV5155" s="12" t="s">
        <v>22</v>
      </c>
      <c r="AW5155" s="12" t="s">
        <v>37</v>
      </c>
      <c r="AX5155" s="12" t="s">
        <v>73</v>
      </c>
      <c r="AY5155" s="217" t="s">
        <v>238</v>
      </c>
    </row>
    <row r="5156" spans="2:51" s="12" customFormat="1" ht="13.5">
      <c r="B5156" s="206"/>
      <c r="C5156" s="207"/>
      <c r="D5156" s="208" t="s">
        <v>247</v>
      </c>
      <c r="E5156" s="209" t="s">
        <v>20</v>
      </c>
      <c r="F5156" s="210" t="s">
        <v>692</v>
      </c>
      <c r="G5156" s="207"/>
      <c r="H5156" s="211" t="s">
        <v>20</v>
      </c>
      <c r="I5156" s="212"/>
      <c r="J5156" s="207"/>
      <c r="K5156" s="207"/>
      <c r="L5156" s="213"/>
      <c r="M5156" s="214"/>
      <c r="N5156" s="215"/>
      <c r="O5156" s="215"/>
      <c r="P5156" s="215"/>
      <c r="Q5156" s="215"/>
      <c r="R5156" s="215"/>
      <c r="S5156" s="215"/>
      <c r="T5156" s="216"/>
      <c r="AT5156" s="217" t="s">
        <v>247</v>
      </c>
      <c r="AU5156" s="217" t="s">
        <v>81</v>
      </c>
      <c r="AV5156" s="12" t="s">
        <v>22</v>
      </c>
      <c r="AW5156" s="12" t="s">
        <v>37</v>
      </c>
      <c r="AX5156" s="12" t="s">
        <v>73</v>
      </c>
      <c r="AY5156" s="217" t="s">
        <v>238</v>
      </c>
    </row>
    <row r="5157" spans="2:51" s="13" customFormat="1" ht="13.5">
      <c r="B5157" s="218"/>
      <c r="C5157" s="219"/>
      <c r="D5157" s="208" t="s">
        <v>247</v>
      </c>
      <c r="E5157" s="230" t="s">
        <v>20</v>
      </c>
      <c r="F5157" s="231" t="s">
        <v>4605</v>
      </c>
      <c r="G5157" s="219"/>
      <c r="H5157" s="232">
        <v>10.7</v>
      </c>
      <c r="I5157" s="224"/>
      <c r="J5157" s="219"/>
      <c r="K5157" s="219"/>
      <c r="L5157" s="225"/>
      <c r="M5157" s="226"/>
      <c r="N5157" s="227"/>
      <c r="O5157" s="227"/>
      <c r="P5157" s="227"/>
      <c r="Q5157" s="227"/>
      <c r="R5157" s="227"/>
      <c r="S5157" s="227"/>
      <c r="T5157" s="228"/>
      <c r="AT5157" s="229" t="s">
        <v>247</v>
      </c>
      <c r="AU5157" s="229" t="s">
        <v>81</v>
      </c>
      <c r="AV5157" s="13" t="s">
        <v>81</v>
      </c>
      <c r="AW5157" s="13" t="s">
        <v>37</v>
      </c>
      <c r="AX5157" s="13" t="s">
        <v>73</v>
      </c>
      <c r="AY5157" s="229" t="s">
        <v>238</v>
      </c>
    </row>
    <row r="5158" spans="2:51" s="12" customFormat="1" ht="13.5">
      <c r="B5158" s="206"/>
      <c r="C5158" s="207"/>
      <c r="D5158" s="208" t="s">
        <v>247</v>
      </c>
      <c r="E5158" s="209" t="s">
        <v>20</v>
      </c>
      <c r="F5158" s="210" t="s">
        <v>249</v>
      </c>
      <c r="G5158" s="207"/>
      <c r="H5158" s="211" t="s">
        <v>20</v>
      </c>
      <c r="I5158" s="212"/>
      <c r="J5158" s="207"/>
      <c r="K5158" s="207"/>
      <c r="L5158" s="213"/>
      <c r="M5158" s="214"/>
      <c r="N5158" s="215"/>
      <c r="O5158" s="215"/>
      <c r="P5158" s="215"/>
      <c r="Q5158" s="215"/>
      <c r="R5158" s="215"/>
      <c r="S5158" s="215"/>
      <c r="T5158" s="216"/>
      <c r="AT5158" s="217" t="s">
        <v>247</v>
      </c>
      <c r="AU5158" s="217" t="s">
        <v>81</v>
      </c>
      <c r="AV5158" s="12" t="s">
        <v>22</v>
      </c>
      <c r="AW5158" s="12" t="s">
        <v>37</v>
      </c>
      <c r="AX5158" s="12" t="s">
        <v>73</v>
      </c>
      <c r="AY5158" s="217" t="s">
        <v>238</v>
      </c>
    </row>
    <row r="5159" spans="2:51" s="12" customFormat="1" ht="13.5">
      <c r="B5159" s="206"/>
      <c r="C5159" s="207"/>
      <c r="D5159" s="208" t="s">
        <v>247</v>
      </c>
      <c r="E5159" s="209" t="s">
        <v>20</v>
      </c>
      <c r="F5159" s="210" t="s">
        <v>4606</v>
      </c>
      <c r="G5159" s="207"/>
      <c r="H5159" s="211" t="s">
        <v>20</v>
      </c>
      <c r="I5159" s="212"/>
      <c r="J5159" s="207"/>
      <c r="K5159" s="207"/>
      <c r="L5159" s="213"/>
      <c r="M5159" s="214"/>
      <c r="N5159" s="215"/>
      <c r="O5159" s="215"/>
      <c r="P5159" s="215"/>
      <c r="Q5159" s="215"/>
      <c r="R5159" s="215"/>
      <c r="S5159" s="215"/>
      <c r="T5159" s="216"/>
      <c r="AT5159" s="217" t="s">
        <v>247</v>
      </c>
      <c r="AU5159" s="217" t="s">
        <v>81</v>
      </c>
      <c r="AV5159" s="12" t="s">
        <v>22</v>
      </c>
      <c r="AW5159" s="12" t="s">
        <v>37</v>
      </c>
      <c r="AX5159" s="12" t="s">
        <v>73</v>
      </c>
      <c r="AY5159" s="217" t="s">
        <v>238</v>
      </c>
    </row>
    <row r="5160" spans="2:51" s="12" customFormat="1" ht="13.5">
      <c r="B5160" s="206"/>
      <c r="C5160" s="207"/>
      <c r="D5160" s="208" t="s">
        <v>247</v>
      </c>
      <c r="E5160" s="209" t="s">
        <v>20</v>
      </c>
      <c r="F5160" s="210" t="s">
        <v>249</v>
      </c>
      <c r="G5160" s="207"/>
      <c r="H5160" s="211" t="s">
        <v>20</v>
      </c>
      <c r="I5160" s="212"/>
      <c r="J5160" s="207"/>
      <c r="K5160" s="207"/>
      <c r="L5160" s="213"/>
      <c r="M5160" s="214"/>
      <c r="N5160" s="215"/>
      <c r="O5160" s="215"/>
      <c r="P5160" s="215"/>
      <c r="Q5160" s="215"/>
      <c r="R5160" s="215"/>
      <c r="S5160" s="215"/>
      <c r="T5160" s="216"/>
      <c r="AT5160" s="217" t="s">
        <v>247</v>
      </c>
      <c r="AU5160" s="217" t="s">
        <v>81</v>
      </c>
      <c r="AV5160" s="12" t="s">
        <v>22</v>
      </c>
      <c r="AW5160" s="12" t="s">
        <v>37</v>
      </c>
      <c r="AX5160" s="12" t="s">
        <v>73</v>
      </c>
      <c r="AY5160" s="217" t="s">
        <v>238</v>
      </c>
    </row>
    <row r="5161" spans="2:51" s="12" customFormat="1" ht="13.5">
      <c r="B5161" s="206"/>
      <c r="C5161" s="207"/>
      <c r="D5161" s="208" t="s">
        <v>247</v>
      </c>
      <c r="E5161" s="209" t="s">
        <v>20</v>
      </c>
      <c r="F5161" s="210" t="s">
        <v>2765</v>
      </c>
      <c r="G5161" s="207"/>
      <c r="H5161" s="211" t="s">
        <v>20</v>
      </c>
      <c r="I5161" s="212"/>
      <c r="J5161" s="207"/>
      <c r="K5161" s="207"/>
      <c r="L5161" s="213"/>
      <c r="M5161" s="214"/>
      <c r="N5161" s="215"/>
      <c r="O5161" s="215"/>
      <c r="P5161" s="215"/>
      <c r="Q5161" s="215"/>
      <c r="R5161" s="215"/>
      <c r="S5161" s="215"/>
      <c r="T5161" s="216"/>
      <c r="AT5161" s="217" t="s">
        <v>247</v>
      </c>
      <c r="AU5161" s="217" t="s">
        <v>81</v>
      </c>
      <c r="AV5161" s="12" t="s">
        <v>22</v>
      </c>
      <c r="AW5161" s="12" t="s">
        <v>37</v>
      </c>
      <c r="AX5161" s="12" t="s">
        <v>73</v>
      </c>
      <c r="AY5161" s="217" t="s">
        <v>238</v>
      </c>
    </row>
    <row r="5162" spans="2:51" s="12" customFormat="1" ht="13.5">
      <c r="B5162" s="206"/>
      <c r="C5162" s="207"/>
      <c r="D5162" s="208" t="s">
        <v>247</v>
      </c>
      <c r="E5162" s="209" t="s">
        <v>20</v>
      </c>
      <c r="F5162" s="210" t="s">
        <v>692</v>
      </c>
      <c r="G5162" s="207"/>
      <c r="H5162" s="211" t="s">
        <v>20</v>
      </c>
      <c r="I5162" s="212"/>
      <c r="J5162" s="207"/>
      <c r="K5162" s="207"/>
      <c r="L5162" s="213"/>
      <c r="M5162" s="214"/>
      <c r="N5162" s="215"/>
      <c r="O5162" s="215"/>
      <c r="P5162" s="215"/>
      <c r="Q5162" s="215"/>
      <c r="R5162" s="215"/>
      <c r="S5162" s="215"/>
      <c r="T5162" s="216"/>
      <c r="AT5162" s="217" t="s">
        <v>247</v>
      </c>
      <c r="AU5162" s="217" t="s">
        <v>81</v>
      </c>
      <c r="AV5162" s="12" t="s">
        <v>22</v>
      </c>
      <c r="AW5162" s="12" t="s">
        <v>37</v>
      </c>
      <c r="AX5162" s="12" t="s">
        <v>73</v>
      </c>
      <c r="AY5162" s="217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4607</v>
      </c>
      <c r="G5163" s="219"/>
      <c r="H5163" s="232">
        <v>29.4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4608</v>
      </c>
      <c r="G5164" s="219"/>
      <c r="H5164" s="232">
        <v>8.9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3" customFormat="1" ht="13.5">
      <c r="B5165" s="218"/>
      <c r="C5165" s="219"/>
      <c r="D5165" s="208" t="s">
        <v>247</v>
      </c>
      <c r="E5165" s="230" t="s">
        <v>20</v>
      </c>
      <c r="F5165" s="231" t="s">
        <v>4609</v>
      </c>
      <c r="G5165" s="219"/>
      <c r="H5165" s="232">
        <v>8.9</v>
      </c>
      <c r="I5165" s="224"/>
      <c r="J5165" s="219"/>
      <c r="K5165" s="219"/>
      <c r="L5165" s="225"/>
      <c r="M5165" s="226"/>
      <c r="N5165" s="227"/>
      <c r="O5165" s="227"/>
      <c r="P5165" s="227"/>
      <c r="Q5165" s="227"/>
      <c r="R5165" s="227"/>
      <c r="S5165" s="227"/>
      <c r="T5165" s="228"/>
      <c r="AT5165" s="229" t="s">
        <v>247</v>
      </c>
      <c r="AU5165" s="229" t="s">
        <v>81</v>
      </c>
      <c r="AV5165" s="13" t="s">
        <v>81</v>
      </c>
      <c r="AW5165" s="13" t="s">
        <v>37</v>
      </c>
      <c r="AX5165" s="13" t="s">
        <v>73</v>
      </c>
      <c r="AY5165" s="229" t="s">
        <v>238</v>
      </c>
    </row>
    <row r="5166" spans="2:51" s="13" customFormat="1" ht="13.5">
      <c r="B5166" s="218"/>
      <c r="C5166" s="219"/>
      <c r="D5166" s="208" t="s">
        <v>247</v>
      </c>
      <c r="E5166" s="230" t="s">
        <v>20</v>
      </c>
      <c r="F5166" s="231" t="s">
        <v>4610</v>
      </c>
      <c r="G5166" s="219"/>
      <c r="H5166" s="232">
        <v>23.1</v>
      </c>
      <c r="I5166" s="224"/>
      <c r="J5166" s="219"/>
      <c r="K5166" s="219"/>
      <c r="L5166" s="225"/>
      <c r="M5166" s="226"/>
      <c r="N5166" s="227"/>
      <c r="O5166" s="227"/>
      <c r="P5166" s="227"/>
      <c r="Q5166" s="227"/>
      <c r="R5166" s="227"/>
      <c r="S5166" s="227"/>
      <c r="T5166" s="228"/>
      <c r="AT5166" s="229" t="s">
        <v>247</v>
      </c>
      <c r="AU5166" s="229" t="s">
        <v>81</v>
      </c>
      <c r="AV5166" s="13" t="s">
        <v>81</v>
      </c>
      <c r="AW5166" s="13" t="s">
        <v>37</v>
      </c>
      <c r="AX5166" s="13" t="s">
        <v>73</v>
      </c>
      <c r="AY5166" s="229" t="s">
        <v>238</v>
      </c>
    </row>
    <row r="5167" spans="2:51" s="13" customFormat="1" ht="13.5">
      <c r="B5167" s="218"/>
      <c r="C5167" s="219"/>
      <c r="D5167" s="208" t="s">
        <v>247</v>
      </c>
      <c r="E5167" s="230" t="s">
        <v>20</v>
      </c>
      <c r="F5167" s="231" t="s">
        <v>4611</v>
      </c>
      <c r="G5167" s="219"/>
      <c r="H5167" s="232">
        <v>13.8</v>
      </c>
      <c r="I5167" s="224"/>
      <c r="J5167" s="219"/>
      <c r="K5167" s="219"/>
      <c r="L5167" s="225"/>
      <c r="M5167" s="226"/>
      <c r="N5167" s="227"/>
      <c r="O5167" s="227"/>
      <c r="P5167" s="227"/>
      <c r="Q5167" s="227"/>
      <c r="R5167" s="227"/>
      <c r="S5167" s="227"/>
      <c r="T5167" s="228"/>
      <c r="AT5167" s="229" t="s">
        <v>247</v>
      </c>
      <c r="AU5167" s="229" t="s">
        <v>81</v>
      </c>
      <c r="AV5167" s="13" t="s">
        <v>81</v>
      </c>
      <c r="AW5167" s="13" t="s">
        <v>37</v>
      </c>
      <c r="AX5167" s="13" t="s">
        <v>73</v>
      </c>
      <c r="AY5167" s="229" t="s">
        <v>238</v>
      </c>
    </row>
    <row r="5168" spans="2:51" s="13" customFormat="1" ht="13.5">
      <c r="B5168" s="218"/>
      <c r="C5168" s="219"/>
      <c r="D5168" s="208" t="s">
        <v>247</v>
      </c>
      <c r="E5168" s="230" t="s">
        <v>20</v>
      </c>
      <c r="F5168" s="231" t="s">
        <v>4612</v>
      </c>
      <c r="G5168" s="219"/>
      <c r="H5168" s="232">
        <v>13.8</v>
      </c>
      <c r="I5168" s="224"/>
      <c r="J5168" s="219"/>
      <c r="K5168" s="219"/>
      <c r="L5168" s="225"/>
      <c r="M5168" s="226"/>
      <c r="N5168" s="227"/>
      <c r="O5168" s="227"/>
      <c r="P5168" s="227"/>
      <c r="Q5168" s="227"/>
      <c r="R5168" s="227"/>
      <c r="S5168" s="227"/>
      <c r="T5168" s="228"/>
      <c r="AT5168" s="229" t="s">
        <v>247</v>
      </c>
      <c r="AU5168" s="229" t="s">
        <v>81</v>
      </c>
      <c r="AV5168" s="13" t="s">
        <v>81</v>
      </c>
      <c r="AW5168" s="13" t="s">
        <v>37</v>
      </c>
      <c r="AX5168" s="13" t="s">
        <v>73</v>
      </c>
      <c r="AY5168" s="229" t="s">
        <v>238</v>
      </c>
    </row>
    <row r="5169" spans="2:51" s="13" customFormat="1" ht="13.5">
      <c r="B5169" s="218"/>
      <c r="C5169" s="219"/>
      <c r="D5169" s="208" t="s">
        <v>247</v>
      </c>
      <c r="E5169" s="230" t="s">
        <v>20</v>
      </c>
      <c r="F5169" s="231" t="s">
        <v>4613</v>
      </c>
      <c r="G5169" s="219"/>
      <c r="H5169" s="232">
        <v>35.58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51" s="13" customFormat="1" ht="13.5">
      <c r="B5170" s="218"/>
      <c r="C5170" s="219"/>
      <c r="D5170" s="208" t="s">
        <v>247</v>
      </c>
      <c r="E5170" s="230" t="s">
        <v>20</v>
      </c>
      <c r="F5170" s="231" t="s">
        <v>4614</v>
      </c>
      <c r="G5170" s="219"/>
      <c r="H5170" s="232">
        <v>15.4</v>
      </c>
      <c r="I5170" s="224"/>
      <c r="J5170" s="219"/>
      <c r="K5170" s="219"/>
      <c r="L5170" s="225"/>
      <c r="M5170" s="226"/>
      <c r="N5170" s="227"/>
      <c r="O5170" s="227"/>
      <c r="P5170" s="227"/>
      <c r="Q5170" s="227"/>
      <c r="R5170" s="227"/>
      <c r="S5170" s="227"/>
      <c r="T5170" s="228"/>
      <c r="AT5170" s="229" t="s">
        <v>247</v>
      </c>
      <c r="AU5170" s="229" t="s">
        <v>81</v>
      </c>
      <c r="AV5170" s="13" t="s">
        <v>81</v>
      </c>
      <c r="AW5170" s="13" t="s">
        <v>37</v>
      </c>
      <c r="AX5170" s="13" t="s">
        <v>73</v>
      </c>
      <c r="AY5170" s="229" t="s">
        <v>238</v>
      </c>
    </row>
    <row r="5171" spans="2:51" s="13" customFormat="1" ht="13.5">
      <c r="B5171" s="218"/>
      <c r="C5171" s="219"/>
      <c r="D5171" s="208" t="s">
        <v>247</v>
      </c>
      <c r="E5171" s="230" t="s">
        <v>20</v>
      </c>
      <c r="F5171" s="231" t="s">
        <v>4615</v>
      </c>
      <c r="G5171" s="219"/>
      <c r="H5171" s="232">
        <v>29.5</v>
      </c>
      <c r="I5171" s="224"/>
      <c r="J5171" s="219"/>
      <c r="K5171" s="219"/>
      <c r="L5171" s="225"/>
      <c r="M5171" s="226"/>
      <c r="N5171" s="227"/>
      <c r="O5171" s="227"/>
      <c r="P5171" s="227"/>
      <c r="Q5171" s="227"/>
      <c r="R5171" s="227"/>
      <c r="S5171" s="227"/>
      <c r="T5171" s="228"/>
      <c r="AT5171" s="229" t="s">
        <v>247</v>
      </c>
      <c r="AU5171" s="229" t="s">
        <v>81</v>
      </c>
      <c r="AV5171" s="13" t="s">
        <v>81</v>
      </c>
      <c r="AW5171" s="13" t="s">
        <v>37</v>
      </c>
      <c r="AX5171" s="13" t="s">
        <v>73</v>
      </c>
      <c r="AY5171" s="229" t="s">
        <v>238</v>
      </c>
    </row>
    <row r="5172" spans="2:51" s="12" customFormat="1" ht="13.5">
      <c r="B5172" s="206"/>
      <c r="C5172" s="207"/>
      <c r="D5172" s="208" t="s">
        <v>247</v>
      </c>
      <c r="E5172" s="209" t="s">
        <v>20</v>
      </c>
      <c r="F5172" s="210" t="s">
        <v>249</v>
      </c>
      <c r="G5172" s="207"/>
      <c r="H5172" s="211" t="s">
        <v>20</v>
      </c>
      <c r="I5172" s="212"/>
      <c r="J5172" s="207"/>
      <c r="K5172" s="207"/>
      <c r="L5172" s="213"/>
      <c r="M5172" s="214"/>
      <c r="N5172" s="215"/>
      <c r="O5172" s="215"/>
      <c r="P5172" s="215"/>
      <c r="Q5172" s="215"/>
      <c r="R5172" s="215"/>
      <c r="S5172" s="215"/>
      <c r="T5172" s="216"/>
      <c r="AT5172" s="217" t="s">
        <v>247</v>
      </c>
      <c r="AU5172" s="217" t="s">
        <v>81</v>
      </c>
      <c r="AV5172" s="12" t="s">
        <v>22</v>
      </c>
      <c r="AW5172" s="12" t="s">
        <v>37</v>
      </c>
      <c r="AX5172" s="12" t="s">
        <v>73</v>
      </c>
      <c r="AY5172" s="217" t="s">
        <v>238</v>
      </c>
    </row>
    <row r="5173" spans="2:51" s="12" customFormat="1" ht="13.5">
      <c r="B5173" s="206"/>
      <c r="C5173" s="207"/>
      <c r="D5173" s="208" t="s">
        <v>247</v>
      </c>
      <c r="E5173" s="209" t="s">
        <v>20</v>
      </c>
      <c r="F5173" s="210" t="s">
        <v>2206</v>
      </c>
      <c r="G5173" s="207"/>
      <c r="H5173" s="211" t="s">
        <v>20</v>
      </c>
      <c r="I5173" s="212"/>
      <c r="J5173" s="207"/>
      <c r="K5173" s="207"/>
      <c r="L5173" s="213"/>
      <c r="M5173" s="214"/>
      <c r="N5173" s="215"/>
      <c r="O5173" s="215"/>
      <c r="P5173" s="215"/>
      <c r="Q5173" s="215"/>
      <c r="R5173" s="215"/>
      <c r="S5173" s="215"/>
      <c r="T5173" s="216"/>
      <c r="AT5173" s="217" t="s">
        <v>247</v>
      </c>
      <c r="AU5173" s="217" t="s">
        <v>81</v>
      </c>
      <c r="AV5173" s="12" t="s">
        <v>22</v>
      </c>
      <c r="AW5173" s="12" t="s">
        <v>37</v>
      </c>
      <c r="AX5173" s="12" t="s">
        <v>73</v>
      </c>
      <c r="AY5173" s="217" t="s">
        <v>238</v>
      </c>
    </row>
    <row r="5174" spans="2:51" s="12" customFormat="1" ht="13.5">
      <c r="B5174" s="206"/>
      <c r="C5174" s="207"/>
      <c r="D5174" s="208" t="s">
        <v>247</v>
      </c>
      <c r="E5174" s="209" t="s">
        <v>20</v>
      </c>
      <c r="F5174" s="210" t="s">
        <v>811</v>
      </c>
      <c r="G5174" s="207"/>
      <c r="H5174" s="211" t="s">
        <v>20</v>
      </c>
      <c r="I5174" s="212"/>
      <c r="J5174" s="207"/>
      <c r="K5174" s="207"/>
      <c r="L5174" s="213"/>
      <c r="M5174" s="214"/>
      <c r="N5174" s="215"/>
      <c r="O5174" s="215"/>
      <c r="P5174" s="215"/>
      <c r="Q5174" s="215"/>
      <c r="R5174" s="215"/>
      <c r="S5174" s="215"/>
      <c r="T5174" s="216"/>
      <c r="AT5174" s="217" t="s">
        <v>247</v>
      </c>
      <c r="AU5174" s="217" t="s">
        <v>81</v>
      </c>
      <c r="AV5174" s="12" t="s">
        <v>22</v>
      </c>
      <c r="AW5174" s="12" t="s">
        <v>37</v>
      </c>
      <c r="AX5174" s="12" t="s">
        <v>73</v>
      </c>
      <c r="AY5174" s="217" t="s">
        <v>238</v>
      </c>
    </row>
    <row r="5175" spans="2:51" s="13" customFormat="1" ht="13.5">
      <c r="B5175" s="218"/>
      <c r="C5175" s="219"/>
      <c r="D5175" s="208" t="s">
        <v>247</v>
      </c>
      <c r="E5175" s="230" t="s">
        <v>20</v>
      </c>
      <c r="F5175" s="231" t="s">
        <v>4616</v>
      </c>
      <c r="G5175" s="219"/>
      <c r="H5175" s="232">
        <v>12.3</v>
      </c>
      <c r="I5175" s="224"/>
      <c r="J5175" s="219"/>
      <c r="K5175" s="219"/>
      <c r="L5175" s="225"/>
      <c r="M5175" s="226"/>
      <c r="N5175" s="227"/>
      <c r="O5175" s="227"/>
      <c r="P5175" s="227"/>
      <c r="Q5175" s="227"/>
      <c r="R5175" s="227"/>
      <c r="S5175" s="227"/>
      <c r="T5175" s="228"/>
      <c r="AT5175" s="229" t="s">
        <v>247</v>
      </c>
      <c r="AU5175" s="229" t="s">
        <v>81</v>
      </c>
      <c r="AV5175" s="13" t="s">
        <v>81</v>
      </c>
      <c r="AW5175" s="13" t="s">
        <v>37</v>
      </c>
      <c r="AX5175" s="13" t="s">
        <v>73</v>
      </c>
      <c r="AY5175" s="229" t="s">
        <v>238</v>
      </c>
    </row>
    <row r="5176" spans="2:51" s="13" customFormat="1" ht="13.5">
      <c r="B5176" s="218"/>
      <c r="C5176" s="219"/>
      <c r="D5176" s="208" t="s">
        <v>247</v>
      </c>
      <c r="E5176" s="230" t="s">
        <v>20</v>
      </c>
      <c r="F5176" s="231" t="s">
        <v>4617</v>
      </c>
      <c r="G5176" s="219"/>
      <c r="H5176" s="232">
        <v>7.4</v>
      </c>
      <c r="I5176" s="224"/>
      <c r="J5176" s="219"/>
      <c r="K5176" s="219"/>
      <c r="L5176" s="225"/>
      <c r="M5176" s="226"/>
      <c r="N5176" s="227"/>
      <c r="O5176" s="227"/>
      <c r="P5176" s="227"/>
      <c r="Q5176" s="227"/>
      <c r="R5176" s="227"/>
      <c r="S5176" s="227"/>
      <c r="T5176" s="228"/>
      <c r="AT5176" s="229" t="s">
        <v>247</v>
      </c>
      <c r="AU5176" s="229" t="s">
        <v>81</v>
      </c>
      <c r="AV5176" s="13" t="s">
        <v>81</v>
      </c>
      <c r="AW5176" s="13" t="s">
        <v>37</v>
      </c>
      <c r="AX5176" s="13" t="s">
        <v>73</v>
      </c>
      <c r="AY5176" s="229" t="s">
        <v>238</v>
      </c>
    </row>
    <row r="5177" spans="2:51" s="13" customFormat="1" ht="13.5">
      <c r="B5177" s="218"/>
      <c r="C5177" s="219"/>
      <c r="D5177" s="208" t="s">
        <v>247</v>
      </c>
      <c r="E5177" s="230" t="s">
        <v>20</v>
      </c>
      <c r="F5177" s="231" t="s">
        <v>4618</v>
      </c>
      <c r="G5177" s="219"/>
      <c r="H5177" s="232">
        <v>7.4</v>
      </c>
      <c r="I5177" s="224"/>
      <c r="J5177" s="219"/>
      <c r="K5177" s="219"/>
      <c r="L5177" s="225"/>
      <c r="M5177" s="226"/>
      <c r="N5177" s="227"/>
      <c r="O5177" s="227"/>
      <c r="P5177" s="227"/>
      <c r="Q5177" s="227"/>
      <c r="R5177" s="227"/>
      <c r="S5177" s="227"/>
      <c r="T5177" s="228"/>
      <c r="AT5177" s="229" t="s">
        <v>247</v>
      </c>
      <c r="AU5177" s="229" t="s">
        <v>81</v>
      </c>
      <c r="AV5177" s="13" t="s">
        <v>81</v>
      </c>
      <c r="AW5177" s="13" t="s">
        <v>37</v>
      </c>
      <c r="AX5177" s="13" t="s">
        <v>73</v>
      </c>
      <c r="AY5177" s="229" t="s">
        <v>238</v>
      </c>
    </row>
    <row r="5178" spans="2:51" s="13" customFormat="1" ht="13.5">
      <c r="B5178" s="218"/>
      <c r="C5178" s="219"/>
      <c r="D5178" s="208" t="s">
        <v>247</v>
      </c>
      <c r="E5178" s="230" t="s">
        <v>20</v>
      </c>
      <c r="F5178" s="231" t="s">
        <v>4619</v>
      </c>
      <c r="G5178" s="219"/>
      <c r="H5178" s="232">
        <v>12.5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51" s="13" customFormat="1" ht="13.5">
      <c r="B5179" s="218"/>
      <c r="C5179" s="219"/>
      <c r="D5179" s="208" t="s">
        <v>247</v>
      </c>
      <c r="E5179" s="230" t="s">
        <v>20</v>
      </c>
      <c r="F5179" s="231" t="s">
        <v>4620</v>
      </c>
      <c r="G5179" s="219"/>
      <c r="H5179" s="232">
        <v>9</v>
      </c>
      <c r="I5179" s="224"/>
      <c r="J5179" s="219"/>
      <c r="K5179" s="219"/>
      <c r="L5179" s="225"/>
      <c r="M5179" s="226"/>
      <c r="N5179" s="227"/>
      <c r="O5179" s="227"/>
      <c r="P5179" s="227"/>
      <c r="Q5179" s="227"/>
      <c r="R5179" s="227"/>
      <c r="S5179" s="227"/>
      <c r="T5179" s="228"/>
      <c r="AT5179" s="229" t="s">
        <v>247</v>
      </c>
      <c r="AU5179" s="229" t="s">
        <v>81</v>
      </c>
      <c r="AV5179" s="13" t="s">
        <v>81</v>
      </c>
      <c r="AW5179" s="13" t="s">
        <v>37</v>
      </c>
      <c r="AX5179" s="13" t="s">
        <v>73</v>
      </c>
      <c r="AY5179" s="229" t="s">
        <v>238</v>
      </c>
    </row>
    <row r="5180" spans="2:51" s="13" customFormat="1" ht="13.5">
      <c r="B5180" s="218"/>
      <c r="C5180" s="219"/>
      <c r="D5180" s="208" t="s">
        <v>247</v>
      </c>
      <c r="E5180" s="230" t="s">
        <v>20</v>
      </c>
      <c r="F5180" s="231" t="s">
        <v>4621</v>
      </c>
      <c r="G5180" s="219"/>
      <c r="H5180" s="232">
        <v>9.5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37</v>
      </c>
      <c r="AX5180" s="13" t="s">
        <v>73</v>
      </c>
      <c r="AY5180" s="229" t="s">
        <v>238</v>
      </c>
    </row>
    <row r="5181" spans="2:51" s="13" customFormat="1" ht="13.5">
      <c r="B5181" s="218"/>
      <c r="C5181" s="219"/>
      <c r="D5181" s="208" t="s">
        <v>247</v>
      </c>
      <c r="E5181" s="230" t="s">
        <v>20</v>
      </c>
      <c r="F5181" s="231" t="s">
        <v>4622</v>
      </c>
      <c r="G5181" s="219"/>
      <c r="H5181" s="232">
        <v>16.3</v>
      </c>
      <c r="I5181" s="224"/>
      <c r="J5181" s="219"/>
      <c r="K5181" s="219"/>
      <c r="L5181" s="225"/>
      <c r="M5181" s="226"/>
      <c r="N5181" s="227"/>
      <c r="O5181" s="227"/>
      <c r="P5181" s="227"/>
      <c r="Q5181" s="227"/>
      <c r="R5181" s="227"/>
      <c r="S5181" s="227"/>
      <c r="T5181" s="228"/>
      <c r="AT5181" s="229" t="s">
        <v>247</v>
      </c>
      <c r="AU5181" s="229" t="s">
        <v>81</v>
      </c>
      <c r="AV5181" s="13" t="s">
        <v>81</v>
      </c>
      <c r="AW5181" s="13" t="s">
        <v>37</v>
      </c>
      <c r="AX5181" s="13" t="s">
        <v>73</v>
      </c>
      <c r="AY5181" s="229" t="s">
        <v>238</v>
      </c>
    </row>
    <row r="5182" spans="2:51" s="13" customFormat="1" ht="13.5">
      <c r="B5182" s="218"/>
      <c r="C5182" s="219"/>
      <c r="D5182" s="208" t="s">
        <v>247</v>
      </c>
      <c r="E5182" s="230" t="s">
        <v>20</v>
      </c>
      <c r="F5182" s="231" t="s">
        <v>4623</v>
      </c>
      <c r="G5182" s="219"/>
      <c r="H5182" s="232">
        <v>11.1</v>
      </c>
      <c r="I5182" s="224"/>
      <c r="J5182" s="219"/>
      <c r="K5182" s="219"/>
      <c r="L5182" s="225"/>
      <c r="M5182" s="226"/>
      <c r="N5182" s="227"/>
      <c r="O5182" s="227"/>
      <c r="P5182" s="227"/>
      <c r="Q5182" s="227"/>
      <c r="R5182" s="227"/>
      <c r="S5182" s="227"/>
      <c r="T5182" s="228"/>
      <c r="AT5182" s="229" t="s">
        <v>247</v>
      </c>
      <c r="AU5182" s="229" t="s">
        <v>81</v>
      </c>
      <c r="AV5182" s="13" t="s">
        <v>81</v>
      </c>
      <c r="AW5182" s="13" t="s">
        <v>37</v>
      </c>
      <c r="AX5182" s="13" t="s">
        <v>73</v>
      </c>
      <c r="AY5182" s="229" t="s">
        <v>238</v>
      </c>
    </row>
    <row r="5183" spans="2:51" s="13" customFormat="1" ht="13.5">
      <c r="B5183" s="218"/>
      <c r="C5183" s="219"/>
      <c r="D5183" s="208" t="s">
        <v>247</v>
      </c>
      <c r="E5183" s="230" t="s">
        <v>20</v>
      </c>
      <c r="F5183" s="231" t="s">
        <v>4624</v>
      </c>
      <c r="G5183" s="219"/>
      <c r="H5183" s="232">
        <v>24.8</v>
      </c>
      <c r="I5183" s="224"/>
      <c r="J5183" s="219"/>
      <c r="K5183" s="219"/>
      <c r="L5183" s="225"/>
      <c r="M5183" s="226"/>
      <c r="N5183" s="227"/>
      <c r="O5183" s="227"/>
      <c r="P5183" s="227"/>
      <c r="Q5183" s="227"/>
      <c r="R5183" s="227"/>
      <c r="S5183" s="227"/>
      <c r="T5183" s="228"/>
      <c r="AT5183" s="229" t="s">
        <v>247</v>
      </c>
      <c r="AU5183" s="229" t="s">
        <v>81</v>
      </c>
      <c r="AV5183" s="13" t="s">
        <v>81</v>
      </c>
      <c r="AW5183" s="13" t="s">
        <v>37</v>
      </c>
      <c r="AX5183" s="13" t="s">
        <v>73</v>
      </c>
      <c r="AY5183" s="229" t="s">
        <v>238</v>
      </c>
    </row>
    <row r="5184" spans="2:51" s="13" customFormat="1" ht="13.5">
      <c r="B5184" s="218"/>
      <c r="C5184" s="219"/>
      <c r="D5184" s="208" t="s">
        <v>247</v>
      </c>
      <c r="E5184" s="230" t="s">
        <v>20</v>
      </c>
      <c r="F5184" s="231" t="s">
        <v>4625</v>
      </c>
      <c r="G5184" s="219"/>
      <c r="H5184" s="232">
        <v>13.9</v>
      </c>
      <c r="I5184" s="224"/>
      <c r="J5184" s="219"/>
      <c r="K5184" s="219"/>
      <c r="L5184" s="225"/>
      <c r="M5184" s="226"/>
      <c r="N5184" s="227"/>
      <c r="O5184" s="227"/>
      <c r="P5184" s="227"/>
      <c r="Q5184" s="227"/>
      <c r="R5184" s="227"/>
      <c r="S5184" s="227"/>
      <c r="T5184" s="228"/>
      <c r="AT5184" s="229" t="s">
        <v>247</v>
      </c>
      <c r="AU5184" s="229" t="s">
        <v>81</v>
      </c>
      <c r="AV5184" s="13" t="s">
        <v>81</v>
      </c>
      <c r="AW5184" s="13" t="s">
        <v>37</v>
      </c>
      <c r="AX5184" s="13" t="s">
        <v>73</v>
      </c>
      <c r="AY5184" s="229" t="s">
        <v>238</v>
      </c>
    </row>
    <row r="5185" spans="2:65" s="13" customFormat="1" ht="13.5">
      <c r="B5185" s="218"/>
      <c r="C5185" s="219"/>
      <c r="D5185" s="208" t="s">
        <v>247</v>
      </c>
      <c r="E5185" s="230" t="s">
        <v>20</v>
      </c>
      <c r="F5185" s="231" t="s">
        <v>4626</v>
      </c>
      <c r="G5185" s="219"/>
      <c r="H5185" s="232">
        <v>15.1</v>
      </c>
      <c r="I5185" s="224"/>
      <c r="J5185" s="219"/>
      <c r="K5185" s="219"/>
      <c r="L5185" s="225"/>
      <c r="M5185" s="226"/>
      <c r="N5185" s="227"/>
      <c r="O5185" s="227"/>
      <c r="P5185" s="227"/>
      <c r="Q5185" s="227"/>
      <c r="R5185" s="227"/>
      <c r="S5185" s="227"/>
      <c r="T5185" s="228"/>
      <c r="AT5185" s="229" t="s">
        <v>247</v>
      </c>
      <c r="AU5185" s="229" t="s">
        <v>81</v>
      </c>
      <c r="AV5185" s="13" t="s">
        <v>81</v>
      </c>
      <c r="AW5185" s="13" t="s">
        <v>37</v>
      </c>
      <c r="AX5185" s="13" t="s">
        <v>73</v>
      </c>
      <c r="AY5185" s="229" t="s">
        <v>238</v>
      </c>
    </row>
    <row r="5186" spans="2:65" s="13" customFormat="1" ht="13.5">
      <c r="B5186" s="218"/>
      <c r="C5186" s="219"/>
      <c r="D5186" s="208" t="s">
        <v>247</v>
      </c>
      <c r="E5186" s="230" t="s">
        <v>20</v>
      </c>
      <c r="F5186" s="231" t="s">
        <v>4627</v>
      </c>
      <c r="G5186" s="219"/>
      <c r="H5186" s="232">
        <v>29.8</v>
      </c>
      <c r="I5186" s="224"/>
      <c r="J5186" s="219"/>
      <c r="K5186" s="219"/>
      <c r="L5186" s="225"/>
      <c r="M5186" s="226"/>
      <c r="N5186" s="227"/>
      <c r="O5186" s="227"/>
      <c r="P5186" s="227"/>
      <c r="Q5186" s="227"/>
      <c r="R5186" s="227"/>
      <c r="S5186" s="227"/>
      <c r="T5186" s="228"/>
      <c r="AT5186" s="229" t="s">
        <v>247</v>
      </c>
      <c r="AU5186" s="229" t="s">
        <v>81</v>
      </c>
      <c r="AV5186" s="13" t="s">
        <v>81</v>
      </c>
      <c r="AW5186" s="13" t="s">
        <v>37</v>
      </c>
      <c r="AX5186" s="13" t="s">
        <v>73</v>
      </c>
      <c r="AY5186" s="229" t="s">
        <v>238</v>
      </c>
    </row>
    <row r="5187" spans="2:65" s="13" customFormat="1" ht="13.5">
      <c r="B5187" s="218"/>
      <c r="C5187" s="219"/>
      <c r="D5187" s="208" t="s">
        <v>247</v>
      </c>
      <c r="E5187" s="230" t="s">
        <v>20</v>
      </c>
      <c r="F5187" s="231" t="s">
        <v>4628</v>
      </c>
      <c r="G5187" s="219"/>
      <c r="H5187" s="232">
        <v>18.2</v>
      </c>
      <c r="I5187" s="224"/>
      <c r="J5187" s="219"/>
      <c r="K5187" s="219"/>
      <c r="L5187" s="225"/>
      <c r="M5187" s="226"/>
      <c r="N5187" s="227"/>
      <c r="O5187" s="227"/>
      <c r="P5187" s="227"/>
      <c r="Q5187" s="227"/>
      <c r="R5187" s="227"/>
      <c r="S5187" s="227"/>
      <c r="T5187" s="228"/>
      <c r="AT5187" s="229" t="s">
        <v>247</v>
      </c>
      <c r="AU5187" s="229" t="s">
        <v>81</v>
      </c>
      <c r="AV5187" s="13" t="s">
        <v>81</v>
      </c>
      <c r="AW5187" s="13" t="s">
        <v>37</v>
      </c>
      <c r="AX5187" s="13" t="s">
        <v>73</v>
      </c>
      <c r="AY5187" s="229" t="s">
        <v>238</v>
      </c>
    </row>
    <row r="5188" spans="2:65" s="13" customFormat="1" ht="13.5">
      <c r="B5188" s="218"/>
      <c r="C5188" s="219"/>
      <c r="D5188" s="220" t="s">
        <v>247</v>
      </c>
      <c r="E5188" s="221" t="s">
        <v>20</v>
      </c>
      <c r="F5188" s="222" t="s">
        <v>4629</v>
      </c>
      <c r="G5188" s="219"/>
      <c r="H5188" s="223">
        <v>13.4</v>
      </c>
      <c r="I5188" s="224"/>
      <c r="J5188" s="219"/>
      <c r="K5188" s="219"/>
      <c r="L5188" s="225"/>
      <c r="M5188" s="226"/>
      <c r="N5188" s="227"/>
      <c r="O5188" s="227"/>
      <c r="P5188" s="227"/>
      <c r="Q5188" s="227"/>
      <c r="R5188" s="227"/>
      <c r="S5188" s="227"/>
      <c r="T5188" s="228"/>
      <c r="AT5188" s="229" t="s">
        <v>247</v>
      </c>
      <c r="AU5188" s="229" t="s">
        <v>81</v>
      </c>
      <c r="AV5188" s="13" t="s">
        <v>81</v>
      </c>
      <c r="AW5188" s="13" t="s">
        <v>37</v>
      </c>
      <c r="AX5188" s="13" t="s">
        <v>73</v>
      </c>
      <c r="AY5188" s="229" t="s">
        <v>238</v>
      </c>
    </row>
    <row r="5189" spans="2:65" s="1" customFormat="1" ht="22.5" customHeight="1">
      <c r="B5189" s="35"/>
      <c r="C5189" s="194" t="s">
        <v>4630</v>
      </c>
      <c r="D5189" s="194" t="s">
        <v>240</v>
      </c>
      <c r="E5189" s="195" t="s">
        <v>4631</v>
      </c>
      <c r="F5189" s="196" t="s">
        <v>4632</v>
      </c>
      <c r="G5189" s="197" t="s">
        <v>2797</v>
      </c>
      <c r="H5189" s="245"/>
      <c r="I5189" s="199"/>
      <c r="J5189" s="200">
        <f>ROUND(I5189*H5189,2)</f>
        <v>0</v>
      </c>
      <c r="K5189" s="196" t="s">
        <v>244</v>
      </c>
      <c r="L5189" s="55"/>
      <c r="M5189" s="201" t="s">
        <v>20</v>
      </c>
      <c r="N5189" s="202" t="s">
        <v>44</v>
      </c>
      <c r="O5189" s="36"/>
      <c r="P5189" s="203">
        <f>O5189*H5189</f>
        <v>0</v>
      </c>
      <c r="Q5189" s="203">
        <v>0</v>
      </c>
      <c r="R5189" s="203">
        <f>Q5189*H5189</f>
        <v>0</v>
      </c>
      <c r="S5189" s="203">
        <v>0</v>
      </c>
      <c r="T5189" s="204">
        <f>S5189*H5189</f>
        <v>0</v>
      </c>
      <c r="AR5189" s="18" t="s">
        <v>372</v>
      </c>
      <c r="AT5189" s="18" t="s">
        <v>240</v>
      </c>
      <c r="AU5189" s="18" t="s">
        <v>81</v>
      </c>
      <c r="AY5189" s="18" t="s">
        <v>238</v>
      </c>
      <c r="BE5189" s="205">
        <f>IF(N5189="základní",J5189,0)</f>
        <v>0</v>
      </c>
      <c r="BF5189" s="205">
        <f>IF(N5189="snížená",J5189,0)</f>
        <v>0</v>
      </c>
      <c r="BG5189" s="205">
        <f>IF(N5189="zákl. přenesená",J5189,0)</f>
        <v>0</v>
      </c>
      <c r="BH5189" s="205">
        <f>IF(N5189="sníž. přenesená",J5189,0)</f>
        <v>0</v>
      </c>
      <c r="BI5189" s="205">
        <f>IF(N5189="nulová",J5189,0)</f>
        <v>0</v>
      </c>
      <c r="BJ5189" s="18" t="s">
        <v>22</v>
      </c>
      <c r="BK5189" s="205">
        <f>ROUND(I5189*H5189,2)</f>
        <v>0</v>
      </c>
      <c r="BL5189" s="18" t="s">
        <v>372</v>
      </c>
      <c r="BM5189" s="18" t="s">
        <v>4633</v>
      </c>
    </row>
    <row r="5190" spans="2:65" s="11" customFormat="1" ht="29.85" customHeight="1">
      <c r="B5190" s="177"/>
      <c r="C5190" s="178"/>
      <c r="D5190" s="191" t="s">
        <v>72</v>
      </c>
      <c r="E5190" s="192" t="s">
        <v>4634</v>
      </c>
      <c r="F5190" s="192" t="s">
        <v>4635</v>
      </c>
      <c r="G5190" s="178"/>
      <c r="H5190" s="178"/>
      <c r="I5190" s="181"/>
      <c r="J5190" s="193">
        <f>BK5190</f>
        <v>0</v>
      </c>
      <c r="K5190" s="178"/>
      <c r="L5190" s="183"/>
      <c r="M5190" s="184"/>
      <c r="N5190" s="185"/>
      <c r="O5190" s="185"/>
      <c r="P5190" s="186">
        <f>SUM(P5191:P5274)</f>
        <v>0</v>
      </c>
      <c r="Q5190" s="185"/>
      <c r="R5190" s="186">
        <f>SUM(R5191:R5274)</f>
        <v>13.704281379999998</v>
      </c>
      <c r="S5190" s="185"/>
      <c r="T5190" s="187">
        <f>SUM(T5191:T5274)</f>
        <v>0</v>
      </c>
      <c r="AR5190" s="188" t="s">
        <v>81</v>
      </c>
      <c r="AT5190" s="189" t="s">
        <v>72</v>
      </c>
      <c r="AU5190" s="189" t="s">
        <v>22</v>
      </c>
      <c r="AY5190" s="188" t="s">
        <v>238</v>
      </c>
      <c r="BK5190" s="190">
        <f>SUM(BK5191:BK5274)</f>
        <v>0</v>
      </c>
    </row>
    <row r="5191" spans="2:65" s="1" customFormat="1" ht="22.5" customHeight="1">
      <c r="B5191" s="35"/>
      <c r="C5191" s="194" t="s">
        <v>4636</v>
      </c>
      <c r="D5191" s="194" t="s">
        <v>240</v>
      </c>
      <c r="E5191" s="195" t="s">
        <v>4637</v>
      </c>
      <c r="F5191" s="196" t="s">
        <v>4638</v>
      </c>
      <c r="G5191" s="197" t="s">
        <v>517</v>
      </c>
      <c r="H5191" s="198">
        <v>52.75</v>
      </c>
      <c r="I5191" s="199"/>
      <c r="J5191" s="200">
        <f>ROUND(I5191*H5191,2)</f>
        <v>0</v>
      </c>
      <c r="K5191" s="196" t="s">
        <v>20</v>
      </c>
      <c r="L5191" s="55"/>
      <c r="M5191" s="201" t="s">
        <v>20</v>
      </c>
      <c r="N5191" s="202" t="s">
        <v>44</v>
      </c>
      <c r="O5191" s="36"/>
      <c r="P5191" s="203">
        <f>O5191*H5191</f>
        <v>0</v>
      </c>
      <c r="Q5191" s="203">
        <v>6.2E-4</v>
      </c>
      <c r="R5191" s="203">
        <f>Q5191*H5191</f>
        <v>3.2704999999999998E-2</v>
      </c>
      <c r="S5191" s="203">
        <v>0</v>
      </c>
      <c r="T5191" s="204">
        <f>S5191*H5191</f>
        <v>0</v>
      </c>
      <c r="AR5191" s="18" t="s">
        <v>372</v>
      </c>
      <c r="AT5191" s="18" t="s">
        <v>240</v>
      </c>
      <c r="AU5191" s="18" t="s">
        <v>81</v>
      </c>
      <c r="AY5191" s="18" t="s">
        <v>238</v>
      </c>
      <c r="BE5191" s="205">
        <f>IF(N5191="základní",J5191,0)</f>
        <v>0</v>
      </c>
      <c r="BF5191" s="205">
        <f>IF(N5191="snížená",J5191,0)</f>
        <v>0</v>
      </c>
      <c r="BG5191" s="205">
        <f>IF(N5191="zákl. přenesená",J5191,0)</f>
        <v>0</v>
      </c>
      <c r="BH5191" s="205">
        <f>IF(N5191="sníž. přenesená",J5191,0)</f>
        <v>0</v>
      </c>
      <c r="BI5191" s="205">
        <f>IF(N5191="nulová",J5191,0)</f>
        <v>0</v>
      </c>
      <c r="BJ5191" s="18" t="s">
        <v>22</v>
      </c>
      <c r="BK5191" s="205">
        <f>ROUND(I5191*H5191,2)</f>
        <v>0</v>
      </c>
      <c r="BL5191" s="18" t="s">
        <v>372</v>
      </c>
      <c r="BM5191" s="18" t="s">
        <v>4639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4640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4494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2" customFormat="1" ht="13.5">
      <c r="B5194" s="206"/>
      <c r="C5194" s="207"/>
      <c r="D5194" s="208" t="s">
        <v>247</v>
      </c>
      <c r="E5194" s="209" t="s">
        <v>20</v>
      </c>
      <c r="F5194" s="210" t="s">
        <v>249</v>
      </c>
      <c r="G5194" s="207"/>
      <c r="H5194" s="211" t="s">
        <v>20</v>
      </c>
      <c r="I5194" s="212"/>
      <c r="J5194" s="207"/>
      <c r="K5194" s="207"/>
      <c r="L5194" s="213"/>
      <c r="M5194" s="214"/>
      <c r="N5194" s="215"/>
      <c r="O5194" s="215"/>
      <c r="P5194" s="215"/>
      <c r="Q5194" s="215"/>
      <c r="R5194" s="215"/>
      <c r="S5194" s="215"/>
      <c r="T5194" s="216"/>
      <c r="AT5194" s="217" t="s">
        <v>247</v>
      </c>
      <c r="AU5194" s="217" t="s">
        <v>81</v>
      </c>
      <c r="AV5194" s="12" t="s">
        <v>22</v>
      </c>
      <c r="AW5194" s="12" t="s">
        <v>37</v>
      </c>
      <c r="AX5194" s="12" t="s">
        <v>73</v>
      </c>
      <c r="AY5194" s="217" t="s">
        <v>238</v>
      </c>
    </row>
    <row r="5195" spans="2:65" s="12" customFormat="1" ht="13.5">
      <c r="B5195" s="206"/>
      <c r="C5195" s="207"/>
      <c r="D5195" s="208" t="s">
        <v>247</v>
      </c>
      <c r="E5195" s="209" t="s">
        <v>20</v>
      </c>
      <c r="F5195" s="210" t="s">
        <v>2241</v>
      </c>
      <c r="G5195" s="207"/>
      <c r="H5195" s="211" t="s">
        <v>20</v>
      </c>
      <c r="I5195" s="212"/>
      <c r="J5195" s="207"/>
      <c r="K5195" s="207"/>
      <c r="L5195" s="213"/>
      <c r="M5195" s="214"/>
      <c r="N5195" s="215"/>
      <c r="O5195" s="215"/>
      <c r="P5195" s="215"/>
      <c r="Q5195" s="215"/>
      <c r="R5195" s="215"/>
      <c r="S5195" s="215"/>
      <c r="T5195" s="216"/>
      <c r="AT5195" s="217" t="s">
        <v>247</v>
      </c>
      <c r="AU5195" s="217" t="s">
        <v>81</v>
      </c>
      <c r="AV5195" s="12" t="s">
        <v>22</v>
      </c>
      <c r="AW5195" s="12" t="s">
        <v>37</v>
      </c>
      <c r="AX5195" s="12" t="s">
        <v>73</v>
      </c>
      <c r="AY5195" s="217" t="s">
        <v>238</v>
      </c>
    </row>
    <row r="5196" spans="2:65" s="12" customFormat="1" ht="13.5">
      <c r="B5196" s="206"/>
      <c r="C5196" s="207"/>
      <c r="D5196" s="208" t="s">
        <v>247</v>
      </c>
      <c r="E5196" s="209" t="s">
        <v>20</v>
      </c>
      <c r="F5196" s="210" t="s">
        <v>692</v>
      </c>
      <c r="G5196" s="207"/>
      <c r="H5196" s="211" t="s">
        <v>20</v>
      </c>
      <c r="I5196" s="212"/>
      <c r="J5196" s="207"/>
      <c r="K5196" s="207"/>
      <c r="L5196" s="213"/>
      <c r="M5196" s="214"/>
      <c r="N5196" s="215"/>
      <c r="O5196" s="215"/>
      <c r="P5196" s="215"/>
      <c r="Q5196" s="215"/>
      <c r="R5196" s="215"/>
      <c r="S5196" s="215"/>
      <c r="T5196" s="216"/>
      <c r="AT5196" s="217" t="s">
        <v>247</v>
      </c>
      <c r="AU5196" s="217" t="s">
        <v>81</v>
      </c>
      <c r="AV5196" s="12" t="s">
        <v>22</v>
      </c>
      <c r="AW5196" s="12" t="s">
        <v>37</v>
      </c>
      <c r="AX5196" s="12" t="s">
        <v>73</v>
      </c>
      <c r="AY5196" s="217" t="s">
        <v>238</v>
      </c>
    </row>
    <row r="5197" spans="2:65" s="13" customFormat="1" ht="13.5">
      <c r="B5197" s="218"/>
      <c r="C5197" s="219"/>
      <c r="D5197" s="208" t="s">
        <v>247</v>
      </c>
      <c r="E5197" s="230" t="s">
        <v>20</v>
      </c>
      <c r="F5197" s="231" t="s">
        <v>4641</v>
      </c>
      <c r="G5197" s="219"/>
      <c r="H5197" s="232">
        <v>27.75</v>
      </c>
      <c r="I5197" s="224"/>
      <c r="J5197" s="219"/>
      <c r="K5197" s="219"/>
      <c r="L5197" s="225"/>
      <c r="M5197" s="226"/>
      <c r="N5197" s="227"/>
      <c r="O5197" s="227"/>
      <c r="P5197" s="227"/>
      <c r="Q5197" s="227"/>
      <c r="R5197" s="227"/>
      <c r="S5197" s="227"/>
      <c r="T5197" s="228"/>
      <c r="AT5197" s="229" t="s">
        <v>247</v>
      </c>
      <c r="AU5197" s="229" t="s">
        <v>81</v>
      </c>
      <c r="AV5197" s="13" t="s">
        <v>81</v>
      </c>
      <c r="AW5197" s="13" t="s">
        <v>37</v>
      </c>
      <c r="AX5197" s="13" t="s">
        <v>73</v>
      </c>
      <c r="AY5197" s="229" t="s">
        <v>238</v>
      </c>
    </row>
    <row r="5198" spans="2:65" s="13" customFormat="1" ht="13.5">
      <c r="B5198" s="218"/>
      <c r="C5198" s="219"/>
      <c r="D5198" s="208" t="s">
        <v>247</v>
      </c>
      <c r="E5198" s="230" t="s">
        <v>20</v>
      </c>
      <c r="F5198" s="231" t="s">
        <v>4642</v>
      </c>
      <c r="G5198" s="219"/>
      <c r="H5198" s="232">
        <v>18.8</v>
      </c>
      <c r="I5198" s="224"/>
      <c r="J5198" s="219"/>
      <c r="K5198" s="219"/>
      <c r="L5198" s="225"/>
      <c r="M5198" s="226"/>
      <c r="N5198" s="227"/>
      <c r="O5198" s="227"/>
      <c r="P5198" s="227"/>
      <c r="Q5198" s="227"/>
      <c r="R5198" s="227"/>
      <c r="S5198" s="227"/>
      <c r="T5198" s="228"/>
      <c r="AT5198" s="229" t="s">
        <v>247</v>
      </c>
      <c r="AU5198" s="229" t="s">
        <v>81</v>
      </c>
      <c r="AV5198" s="13" t="s">
        <v>81</v>
      </c>
      <c r="AW5198" s="13" t="s">
        <v>37</v>
      </c>
      <c r="AX5198" s="13" t="s">
        <v>73</v>
      </c>
      <c r="AY5198" s="229" t="s">
        <v>238</v>
      </c>
    </row>
    <row r="5199" spans="2:65" s="12" customFormat="1" ht="13.5">
      <c r="B5199" s="206"/>
      <c r="C5199" s="207"/>
      <c r="D5199" s="208" t="s">
        <v>247</v>
      </c>
      <c r="E5199" s="209" t="s">
        <v>20</v>
      </c>
      <c r="F5199" s="210" t="s">
        <v>2972</v>
      </c>
      <c r="G5199" s="207"/>
      <c r="H5199" s="211" t="s">
        <v>20</v>
      </c>
      <c r="I5199" s="212"/>
      <c r="J5199" s="207"/>
      <c r="K5199" s="207"/>
      <c r="L5199" s="213"/>
      <c r="M5199" s="214"/>
      <c r="N5199" s="215"/>
      <c r="O5199" s="215"/>
      <c r="P5199" s="215"/>
      <c r="Q5199" s="215"/>
      <c r="R5199" s="215"/>
      <c r="S5199" s="215"/>
      <c r="T5199" s="216"/>
      <c r="AT5199" s="217" t="s">
        <v>247</v>
      </c>
      <c r="AU5199" s="217" t="s">
        <v>81</v>
      </c>
      <c r="AV5199" s="12" t="s">
        <v>22</v>
      </c>
      <c r="AW5199" s="12" t="s">
        <v>37</v>
      </c>
      <c r="AX5199" s="12" t="s">
        <v>73</v>
      </c>
      <c r="AY5199" s="217" t="s">
        <v>238</v>
      </c>
    </row>
    <row r="5200" spans="2:65" s="12" customFormat="1" ht="13.5">
      <c r="B5200" s="206"/>
      <c r="C5200" s="207"/>
      <c r="D5200" s="208" t="s">
        <v>247</v>
      </c>
      <c r="E5200" s="209" t="s">
        <v>20</v>
      </c>
      <c r="F5200" s="210" t="s">
        <v>811</v>
      </c>
      <c r="G5200" s="207"/>
      <c r="H5200" s="211" t="s">
        <v>20</v>
      </c>
      <c r="I5200" s="212"/>
      <c r="J5200" s="207"/>
      <c r="K5200" s="207"/>
      <c r="L5200" s="213"/>
      <c r="M5200" s="214"/>
      <c r="N5200" s="215"/>
      <c r="O5200" s="215"/>
      <c r="P5200" s="215"/>
      <c r="Q5200" s="215"/>
      <c r="R5200" s="215"/>
      <c r="S5200" s="215"/>
      <c r="T5200" s="216"/>
      <c r="AT5200" s="217" t="s">
        <v>247</v>
      </c>
      <c r="AU5200" s="217" t="s">
        <v>81</v>
      </c>
      <c r="AV5200" s="12" t="s">
        <v>22</v>
      </c>
      <c r="AW5200" s="12" t="s">
        <v>37</v>
      </c>
      <c r="AX5200" s="12" t="s">
        <v>73</v>
      </c>
      <c r="AY5200" s="217" t="s">
        <v>238</v>
      </c>
    </row>
    <row r="5201" spans="2:65" s="13" customFormat="1" ht="13.5">
      <c r="B5201" s="218"/>
      <c r="C5201" s="219"/>
      <c r="D5201" s="220" t="s">
        <v>247</v>
      </c>
      <c r="E5201" s="221" t="s">
        <v>20</v>
      </c>
      <c r="F5201" s="222" t="s">
        <v>4643</v>
      </c>
      <c r="G5201" s="219"/>
      <c r="H5201" s="223">
        <v>6.2</v>
      </c>
      <c r="I5201" s="224"/>
      <c r="J5201" s="219"/>
      <c r="K5201" s="219"/>
      <c r="L5201" s="225"/>
      <c r="M5201" s="226"/>
      <c r="N5201" s="227"/>
      <c r="O5201" s="227"/>
      <c r="P5201" s="227"/>
      <c r="Q5201" s="227"/>
      <c r="R5201" s="227"/>
      <c r="S5201" s="227"/>
      <c r="T5201" s="228"/>
      <c r="AT5201" s="229" t="s">
        <v>247</v>
      </c>
      <c r="AU5201" s="229" t="s">
        <v>81</v>
      </c>
      <c r="AV5201" s="13" t="s">
        <v>81</v>
      </c>
      <c r="AW5201" s="13" t="s">
        <v>37</v>
      </c>
      <c r="AX5201" s="13" t="s">
        <v>73</v>
      </c>
      <c r="AY5201" s="229" t="s">
        <v>238</v>
      </c>
    </row>
    <row r="5202" spans="2:65" s="1" customFormat="1" ht="31.5" customHeight="1">
      <c r="B5202" s="35"/>
      <c r="C5202" s="194" t="s">
        <v>4644</v>
      </c>
      <c r="D5202" s="194" t="s">
        <v>240</v>
      </c>
      <c r="E5202" s="195" t="s">
        <v>4645</v>
      </c>
      <c r="F5202" s="196" t="s">
        <v>4646</v>
      </c>
      <c r="G5202" s="197" t="s">
        <v>517</v>
      </c>
      <c r="H5202" s="198">
        <v>25.7</v>
      </c>
      <c r="I5202" s="199"/>
      <c r="J5202" s="200">
        <f>ROUND(I5202*H5202,2)</f>
        <v>0</v>
      </c>
      <c r="K5202" s="196" t="s">
        <v>20</v>
      </c>
      <c r="L5202" s="55"/>
      <c r="M5202" s="201" t="s">
        <v>20</v>
      </c>
      <c r="N5202" s="202" t="s">
        <v>44</v>
      </c>
      <c r="O5202" s="36"/>
      <c r="P5202" s="203">
        <f>O5202*H5202</f>
        <v>0</v>
      </c>
      <c r="Q5202" s="203">
        <v>6.2E-4</v>
      </c>
      <c r="R5202" s="203">
        <f>Q5202*H5202</f>
        <v>1.5934E-2</v>
      </c>
      <c r="S5202" s="203">
        <v>0</v>
      </c>
      <c r="T5202" s="204">
        <f>S5202*H5202</f>
        <v>0</v>
      </c>
      <c r="AR5202" s="18" t="s">
        <v>372</v>
      </c>
      <c r="AT5202" s="18" t="s">
        <v>240</v>
      </c>
      <c r="AU5202" s="18" t="s">
        <v>81</v>
      </c>
      <c r="AY5202" s="18" t="s">
        <v>238</v>
      </c>
      <c r="BE5202" s="205">
        <f>IF(N5202="základní",J5202,0)</f>
        <v>0</v>
      </c>
      <c r="BF5202" s="205">
        <f>IF(N5202="snížená",J5202,0)</f>
        <v>0</v>
      </c>
      <c r="BG5202" s="205">
        <f>IF(N5202="zákl. přenesená",J5202,0)</f>
        <v>0</v>
      </c>
      <c r="BH5202" s="205">
        <f>IF(N5202="sníž. přenesená",J5202,0)</f>
        <v>0</v>
      </c>
      <c r="BI5202" s="205">
        <f>IF(N5202="nulová",J5202,0)</f>
        <v>0</v>
      </c>
      <c r="BJ5202" s="18" t="s">
        <v>22</v>
      </c>
      <c r="BK5202" s="205">
        <f>ROUND(I5202*H5202,2)</f>
        <v>0</v>
      </c>
      <c r="BL5202" s="18" t="s">
        <v>372</v>
      </c>
      <c r="BM5202" s="18" t="s">
        <v>4647</v>
      </c>
    </row>
    <row r="5203" spans="2:65" s="12" customFormat="1" ht="13.5">
      <c r="B5203" s="206"/>
      <c r="C5203" s="207"/>
      <c r="D5203" s="208" t="s">
        <v>247</v>
      </c>
      <c r="E5203" s="209" t="s">
        <v>20</v>
      </c>
      <c r="F5203" s="210" t="s">
        <v>4640</v>
      </c>
      <c r="G5203" s="207"/>
      <c r="H5203" s="211" t="s">
        <v>20</v>
      </c>
      <c r="I5203" s="212"/>
      <c r="J5203" s="207"/>
      <c r="K5203" s="207"/>
      <c r="L5203" s="213"/>
      <c r="M5203" s="214"/>
      <c r="N5203" s="215"/>
      <c r="O5203" s="215"/>
      <c r="P5203" s="215"/>
      <c r="Q5203" s="215"/>
      <c r="R5203" s="215"/>
      <c r="S5203" s="215"/>
      <c r="T5203" s="216"/>
      <c r="AT5203" s="217" t="s">
        <v>247</v>
      </c>
      <c r="AU5203" s="217" t="s">
        <v>81</v>
      </c>
      <c r="AV5203" s="12" t="s">
        <v>22</v>
      </c>
      <c r="AW5203" s="12" t="s">
        <v>37</v>
      </c>
      <c r="AX5203" s="12" t="s">
        <v>73</v>
      </c>
      <c r="AY5203" s="217" t="s">
        <v>238</v>
      </c>
    </row>
    <row r="5204" spans="2:65" s="12" customFormat="1" ht="13.5">
      <c r="B5204" s="206"/>
      <c r="C5204" s="207"/>
      <c r="D5204" s="208" t="s">
        <v>247</v>
      </c>
      <c r="E5204" s="209" t="s">
        <v>20</v>
      </c>
      <c r="F5204" s="210" t="s">
        <v>4494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65" s="12" customFormat="1" ht="13.5">
      <c r="B5205" s="206"/>
      <c r="C5205" s="207"/>
      <c r="D5205" s="208" t="s">
        <v>247</v>
      </c>
      <c r="E5205" s="209" t="s">
        <v>20</v>
      </c>
      <c r="F5205" s="210" t="s">
        <v>249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65" s="12" customFormat="1" ht="13.5">
      <c r="B5206" s="206"/>
      <c r="C5206" s="207"/>
      <c r="D5206" s="208" t="s">
        <v>247</v>
      </c>
      <c r="E5206" s="209" t="s">
        <v>20</v>
      </c>
      <c r="F5206" s="210" t="s">
        <v>4648</v>
      </c>
      <c r="G5206" s="207"/>
      <c r="H5206" s="211" t="s">
        <v>20</v>
      </c>
      <c r="I5206" s="212"/>
      <c r="J5206" s="207"/>
      <c r="K5206" s="207"/>
      <c r="L5206" s="213"/>
      <c r="M5206" s="214"/>
      <c r="N5206" s="215"/>
      <c r="O5206" s="215"/>
      <c r="P5206" s="215"/>
      <c r="Q5206" s="215"/>
      <c r="R5206" s="215"/>
      <c r="S5206" s="215"/>
      <c r="T5206" s="216"/>
      <c r="AT5206" s="217" t="s">
        <v>247</v>
      </c>
      <c r="AU5206" s="217" t="s">
        <v>81</v>
      </c>
      <c r="AV5206" s="12" t="s">
        <v>22</v>
      </c>
      <c r="AW5206" s="12" t="s">
        <v>37</v>
      </c>
      <c r="AX5206" s="12" t="s">
        <v>73</v>
      </c>
      <c r="AY5206" s="217" t="s">
        <v>238</v>
      </c>
    </row>
    <row r="5207" spans="2:65" s="12" customFormat="1" ht="13.5">
      <c r="B5207" s="206"/>
      <c r="C5207" s="207"/>
      <c r="D5207" s="208" t="s">
        <v>247</v>
      </c>
      <c r="E5207" s="209" t="s">
        <v>20</v>
      </c>
      <c r="F5207" s="210" t="s">
        <v>692</v>
      </c>
      <c r="G5207" s="207"/>
      <c r="H5207" s="211" t="s">
        <v>20</v>
      </c>
      <c r="I5207" s="212"/>
      <c r="J5207" s="207"/>
      <c r="K5207" s="207"/>
      <c r="L5207" s="213"/>
      <c r="M5207" s="214"/>
      <c r="N5207" s="215"/>
      <c r="O5207" s="215"/>
      <c r="P5207" s="215"/>
      <c r="Q5207" s="215"/>
      <c r="R5207" s="215"/>
      <c r="S5207" s="215"/>
      <c r="T5207" s="216"/>
      <c r="AT5207" s="217" t="s">
        <v>247</v>
      </c>
      <c r="AU5207" s="217" t="s">
        <v>81</v>
      </c>
      <c r="AV5207" s="12" t="s">
        <v>22</v>
      </c>
      <c r="AW5207" s="12" t="s">
        <v>37</v>
      </c>
      <c r="AX5207" s="12" t="s">
        <v>73</v>
      </c>
      <c r="AY5207" s="217" t="s">
        <v>238</v>
      </c>
    </row>
    <row r="5208" spans="2:65" s="13" customFormat="1" ht="13.5">
      <c r="B5208" s="218"/>
      <c r="C5208" s="219"/>
      <c r="D5208" s="208" t="s">
        <v>247</v>
      </c>
      <c r="E5208" s="230" t="s">
        <v>20</v>
      </c>
      <c r="F5208" s="231" t="s">
        <v>4649</v>
      </c>
      <c r="G5208" s="219"/>
      <c r="H5208" s="232">
        <v>9.3000000000000007</v>
      </c>
      <c r="I5208" s="224"/>
      <c r="J5208" s="219"/>
      <c r="K5208" s="219"/>
      <c r="L5208" s="225"/>
      <c r="M5208" s="226"/>
      <c r="N5208" s="227"/>
      <c r="O5208" s="227"/>
      <c r="P5208" s="227"/>
      <c r="Q5208" s="227"/>
      <c r="R5208" s="227"/>
      <c r="S5208" s="227"/>
      <c r="T5208" s="228"/>
      <c r="AT5208" s="229" t="s">
        <v>247</v>
      </c>
      <c r="AU5208" s="229" t="s">
        <v>81</v>
      </c>
      <c r="AV5208" s="13" t="s">
        <v>81</v>
      </c>
      <c r="AW5208" s="13" t="s">
        <v>37</v>
      </c>
      <c r="AX5208" s="13" t="s">
        <v>73</v>
      </c>
      <c r="AY5208" s="229" t="s">
        <v>238</v>
      </c>
    </row>
    <row r="5209" spans="2:65" s="13" customFormat="1" ht="13.5">
      <c r="B5209" s="218"/>
      <c r="C5209" s="219"/>
      <c r="D5209" s="220" t="s">
        <v>247</v>
      </c>
      <c r="E5209" s="221" t="s">
        <v>20</v>
      </c>
      <c r="F5209" s="222" t="s">
        <v>4650</v>
      </c>
      <c r="G5209" s="219"/>
      <c r="H5209" s="223">
        <v>16.399999999999999</v>
      </c>
      <c r="I5209" s="224"/>
      <c r="J5209" s="219"/>
      <c r="K5209" s="219"/>
      <c r="L5209" s="225"/>
      <c r="M5209" s="226"/>
      <c r="N5209" s="227"/>
      <c r="O5209" s="227"/>
      <c r="P5209" s="227"/>
      <c r="Q5209" s="227"/>
      <c r="R5209" s="227"/>
      <c r="S5209" s="227"/>
      <c r="T5209" s="228"/>
      <c r="AT5209" s="229" t="s">
        <v>247</v>
      </c>
      <c r="AU5209" s="229" t="s">
        <v>81</v>
      </c>
      <c r="AV5209" s="13" t="s">
        <v>81</v>
      </c>
      <c r="AW5209" s="13" t="s">
        <v>37</v>
      </c>
      <c r="AX5209" s="13" t="s">
        <v>73</v>
      </c>
      <c r="AY5209" s="229" t="s">
        <v>238</v>
      </c>
    </row>
    <row r="5210" spans="2:65" s="1" customFormat="1" ht="22.5" customHeight="1">
      <c r="B5210" s="35"/>
      <c r="C5210" s="233" t="s">
        <v>4651</v>
      </c>
      <c r="D5210" s="233" t="s">
        <v>478</v>
      </c>
      <c r="E5210" s="234" t="s">
        <v>4652</v>
      </c>
      <c r="F5210" s="235" t="s">
        <v>4653</v>
      </c>
      <c r="G5210" s="236" t="s">
        <v>517</v>
      </c>
      <c r="H5210" s="237">
        <v>86.295000000000002</v>
      </c>
      <c r="I5210" s="238"/>
      <c r="J5210" s="239">
        <f>ROUND(I5210*H5210,2)</f>
        <v>0</v>
      </c>
      <c r="K5210" s="235" t="s">
        <v>20</v>
      </c>
      <c r="L5210" s="240"/>
      <c r="M5210" s="241" t="s">
        <v>20</v>
      </c>
      <c r="N5210" s="242" t="s">
        <v>44</v>
      </c>
      <c r="O5210" s="36"/>
      <c r="P5210" s="203">
        <f>O5210*H5210</f>
        <v>0</v>
      </c>
      <c r="Q5210" s="203">
        <v>1.1999999999999999E-3</v>
      </c>
      <c r="R5210" s="203">
        <f>Q5210*H5210</f>
        <v>0.10355399999999999</v>
      </c>
      <c r="S5210" s="203">
        <v>0</v>
      </c>
      <c r="T5210" s="204">
        <f>S5210*H5210</f>
        <v>0</v>
      </c>
      <c r="AR5210" s="18" t="s">
        <v>500</v>
      </c>
      <c r="AT5210" s="18" t="s">
        <v>478</v>
      </c>
      <c r="AU5210" s="18" t="s">
        <v>81</v>
      </c>
      <c r="AY5210" s="18" t="s">
        <v>238</v>
      </c>
      <c r="BE5210" s="205">
        <f>IF(N5210="základní",J5210,0)</f>
        <v>0</v>
      </c>
      <c r="BF5210" s="205">
        <f>IF(N5210="snížená",J5210,0)</f>
        <v>0</v>
      </c>
      <c r="BG5210" s="205">
        <f>IF(N5210="zákl. přenesená",J5210,0)</f>
        <v>0</v>
      </c>
      <c r="BH5210" s="205">
        <f>IF(N5210="sníž. přenesená",J5210,0)</f>
        <v>0</v>
      </c>
      <c r="BI5210" s="205">
        <f>IF(N5210="nulová",J5210,0)</f>
        <v>0</v>
      </c>
      <c r="BJ5210" s="18" t="s">
        <v>22</v>
      </c>
      <c r="BK5210" s="205">
        <f>ROUND(I5210*H5210,2)</f>
        <v>0</v>
      </c>
      <c r="BL5210" s="18" t="s">
        <v>372</v>
      </c>
      <c r="BM5210" s="18" t="s">
        <v>4654</v>
      </c>
    </row>
    <row r="5211" spans="2:65" s="12" customFormat="1" ht="13.5">
      <c r="B5211" s="206"/>
      <c r="C5211" s="207"/>
      <c r="D5211" s="208" t="s">
        <v>247</v>
      </c>
      <c r="E5211" s="209" t="s">
        <v>20</v>
      </c>
      <c r="F5211" s="210" t="s">
        <v>4493</v>
      </c>
      <c r="G5211" s="207"/>
      <c r="H5211" s="211" t="s">
        <v>20</v>
      </c>
      <c r="I5211" s="212"/>
      <c r="J5211" s="207"/>
      <c r="K5211" s="207"/>
      <c r="L5211" s="213"/>
      <c r="M5211" s="214"/>
      <c r="N5211" s="215"/>
      <c r="O5211" s="215"/>
      <c r="P5211" s="215"/>
      <c r="Q5211" s="215"/>
      <c r="R5211" s="215"/>
      <c r="S5211" s="215"/>
      <c r="T5211" s="216"/>
      <c r="AT5211" s="217" t="s">
        <v>247</v>
      </c>
      <c r="AU5211" s="217" t="s">
        <v>81</v>
      </c>
      <c r="AV5211" s="12" t="s">
        <v>22</v>
      </c>
      <c r="AW5211" s="12" t="s">
        <v>37</v>
      </c>
      <c r="AX5211" s="12" t="s">
        <v>73</v>
      </c>
      <c r="AY5211" s="217" t="s">
        <v>238</v>
      </c>
    </row>
    <row r="5212" spans="2:65" s="12" customFormat="1" ht="13.5">
      <c r="B5212" s="206"/>
      <c r="C5212" s="207"/>
      <c r="D5212" s="208" t="s">
        <v>247</v>
      </c>
      <c r="E5212" s="209" t="s">
        <v>20</v>
      </c>
      <c r="F5212" s="210" t="s">
        <v>4494</v>
      </c>
      <c r="G5212" s="207"/>
      <c r="H5212" s="211" t="s">
        <v>20</v>
      </c>
      <c r="I5212" s="212"/>
      <c r="J5212" s="207"/>
      <c r="K5212" s="207"/>
      <c r="L5212" s="213"/>
      <c r="M5212" s="214"/>
      <c r="N5212" s="215"/>
      <c r="O5212" s="215"/>
      <c r="P5212" s="215"/>
      <c r="Q5212" s="215"/>
      <c r="R5212" s="215"/>
      <c r="S5212" s="215"/>
      <c r="T5212" s="216"/>
      <c r="AT5212" s="217" t="s">
        <v>247</v>
      </c>
      <c r="AU5212" s="217" t="s">
        <v>81</v>
      </c>
      <c r="AV5212" s="12" t="s">
        <v>22</v>
      </c>
      <c r="AW5212" s="12" t="s">
        <v>37</v>
      </c>
      <c r="AX5212" s="12" t="s">
        <v>73</v>
      </c>
      <c r="AY5212" s="217" t="s">
        <v>238</v>
      </c>
    </row>
    <row r="5213" spans="2:65" s="12" customFormat="1" ht="13.5">
      <c r="B5213" s="206"/>
      <c r="C5213" s="207"/>
      <c r="D5213" s="208" t="s">
        <v>247</v>
      </c>
      <c r="E5213" s="209" t="s">
        <v>20</v>
      </c>
      <c r="F5213" s="210" t="s">
        <v>249</v>
      </c>
      <c r="G5213" s="207"/>
      <c r="H5213" s="211" t="s">
        <v>20</v>
      </c>
      <c r="I5213" s="212"/>
      <c r="J5213" s="207"/>
      <c r="K5213" s="207"/>
      <c r="L5213" s="213"/>
      <c r="M5213" s="214"/>
      <c r="N5213" s="215"/>
      <c r="O5213" s="215"/>
      <c r="P5213" s="215"/>
      <c r="Q5213" s="215"/>
      <c r="R5213" s="215"/>
      <c r="S5213" s="215"/>
      <c r="T5213" s="216"/>
      <c r="AT5213" s="217" t="s">
        <v>247</v>
      </c>
      <c r="AU5213" s="217" t="s">
        <v>81</v>
      </c>
      <c r="AV5213" s="12" t="s">
        <v>22</v>
      </c>
      <c r="AW5213" s="12" t="s">
        <v>37</v>
      </c>
      <c r="AX5213" s="12" t="s">
        <v>73</v>
      </c>
      <c r="AY5213" s="217" t="s">
        <v>238</v>
      </c>
    </row>
    <row r="5214" spans="2:65" s="12" customFormat="1" ht="13.5">
      <c r="B5214" s="206"/>
      <c r="C5214" s="207"/>
      <c r="D5214" s="208" t="s">
        <v>247</v>
      </c>
      <c r="E5214" s="209" t="s">
        <v>20</v>
      </c>
      <c r="F5214" s="210" t="s">
        <v>4655</v>
      </c>
      <c r="G5214" s="207"/>
      <c r="H5214" s="211" t="s">
        <v>20</v>
      </c>
      <c r="I5214" s="212"/>
      <c r="J5214" s="207"/>
      <c r="K5214" s="207"/>
      <c r="L5214" s="213"/>
      <c r="M5214" s="214"/>
      <c r="N5214" s="215"/>
      <c r="O5214" s="215"/>
      <c r="P5214" s="215"/>
      <c r="Q5214" s="215"/>
      <c r="R5214" s="215"/>
      <c r="S5214" s="215"/>
      <c r="T5214" s="216"/>
      <c r="AT5214" s="217" t="s">
        <v>247</v>
      </c>
      <c r="AU5214" s="217" t="s">
        <v>81</v>
      </c>
      <c r="AV5214" s="12" t="s">
        <v>22</v>
      </c>
      <c r="AW5214" s="12" t="s">
        <v>37</v>
      </c>
      <c r="AX5214" s="12" t="s">
        <v>73</v>
      </c>
      <c r="AY5214" s="217" t="s">
        <v>238</v>
      </c>
    </row>
    <row r="5215" spans="2:65" s="13" customFormat="1" ht="13.5">
      <c r="B5215" s="218"/>
      <c r="C5215" s="219"/>
      <c r="D5215" s="208" t="s">
        <v>247</v>
      </c>
      <c r="E5215" s="230" t="s">
        <v>20</v>
      </c>
      <c r="F5215" s="231" t="s">
        <v>4656</v>
      </c>
      <c r="G5215" s="219"/>
      <c r="H5215" s="232">
        <v>78.45</v>
      </c>
      <c r="I5215" s="224"/>
      <c r="J5215" s="219"/>
      <c r="K5215" s="219"/>
      <c r="L5215" s="225"/>
      <c r="M5215" s="226"/>
      <c r="N5215" s="227"/>
      <c r="O5215" s="227"/>
      <c r="P5215" s="227"/>
      <c r="Q5215" s="227"/>
      <c r="R5215" s="227"/>
      <c r="S5215" s="227"/>
      <c r="T5215" s="228"/>
      <c r="AT5215" s="229" t="s">
        <v>247</v>
      </c>
      <c r="AU5215" s="229" t="s">
        <v>81</v>
      </c>
      <c r="AV5215" s="13" t="s">
        <v>81</v>
      </c>
      <c r="AW5215" s="13" t="s">
        <v>37</v>
      </c>
      <c r="AX5215" s="13" t="s">
        <v>73</v>
      </c>
      <c r="AY5215" s="229" t="s">
        <v>238</v>
      </c>
    </row>
    <row r="5216" spans="2:65" s="13" customFormat="1" ht="13.5">
      <c r="B5216" s="218"/>
      <c r="C5216" s="219"/>
      <c r="D5216" s="220" t="s">
        <v>247</v>
      </c>
      <c r="E5216" s="219"/>
      <c r="F5216" s="222" t="s">
        <v>4657</v>
      </c>
      <c r="G5216" s="219"/>
      <c r="H5216" s="223">
        <v>86.295000000000002</v>
      </c>
      <c r="I5216" s="224"/>
      <c r="J5216" s="219"/>
      <c r="K5216" s="219"/>
      <c r="L5216" s="225"/>
      <c r="M5216" s="226"/>
      <c r="N5216" s="227"/>
      <c r="O5216" s="227"/>
      <c r="P5216" s="227"/>
      <c r="Q5216" s="227"/>
      <c r="R5216" s="227"/>
      <c r="S5216" s="227"/>
      <c r="T5216" s="228"/>
      <c r="AT5216" s="229" t="s">
        <v>247</v>
      </c>
      <c r="AU5216" s="229" t="s">
        <v>81</v>
      </c>
      <c r="AV5216" s="13" t="s">
        <v>81</v>
      </c>
      <c r="AW5216" s="13" t="s">
        <v>4</v>
      </c>
      <c r="AX5216" s="13" t="s">
        <v>22</v>
      </c>
      <c r="AY5216" s="229" t="s">
        <v>238</v>
      </c>
    </row>
    <row r="5217" spans="2:65" s="1" customFormat="1" ht="22.5" customHeight="1">
      <c r="B5217" s="35"/>
      <c r="C5217" s="194" t="s">
        <v>4658</v>
      </c>
      <c r="D5217" s="194" t="s">
        <v>240</v>
      </c>
      <c r="E5217" s="195" t="s">
        <v>4659</v>
      </c>
      <c r="F5217" s="196" t="s">
        <v>4660</v>
      </c>
      <c r="G5217" s="197" t="s">
        <v>375</v>
      </c>
      <c r="H5217" s="198">
        <v>40.497999999999998</v>
      </c>
      <c r="I5217" s="199"/>
      <c r="J5217" s="200">
        <f>ROUND(I5217*H5217,2)</f>
        <v>0</v>
      </c>
      <c r="K5217" s="196" t="s">
        <v>244</v>
      </c>
      <c r="L5217" s="55"/>
      <c r="M5217" s="201" t="s">
        <v>20</v>
      </c>
      <c r="N5217" s="202" t="s">
        <v>44</v>
      </c>
      <c r="O5217" s="36"/>
      <c r="P5217" s="203">
        <f>O5217*H5217</f>
        <v>0</v>
      </c>
      <c r="Q5217" s="203">
        <v>6.7500000000000004E-2</v>
      </c>
      <c r="R5217" s="203">
        <f>Q5217*H5217</f>
        <v>2.7336149999999999</v>
      </c>
      <c r="S5217" s="203">
        <v>0</v>
      </c>
      <c r="T5217" s="204">
        <f>S5217*H5217</f>
        <v>0</v>
      </c>
      <c r="AR5217" s="18" t="s">
        <v>372</v>
      </c>
      <c r="AT5217" s="18" t="s">
        <v>240</v>
      </c>
      <c r="AU5217" s="18" t="s">
        <v>81</v>
      </c>
      <c r="AY5217" s="18" t="s">
        <v>238</v>
      </c>
      <c r="BE5217" s="205">
        <f>IF(N5217="základní",J5217,0)</f>
        <v>0</v>
      </c>
      <c r="BF5217" s="205">
        <f>IF(N5217="snížená",J5217,0)</f>
        <v>0</v>
      </c>
      <c r="BG5217" s="205">
        <f>IF(N5217="zákl. přenesená",J5217,0)</f>
        <v>0</v>
      </c>
      <c r="BH5217" s="205">
        <f>IF(N5217="sníž. přenesená",J5217,0)</f>
        <v>0</v>
      </c>
      <c r="BI5217" s="205">
        <f>IF(N5217="nulová",J5217,0)</f>
        <v>0</v>
      </c>
      <c r="BJ5217" s="18" t="s">
        <v>22</v>
      </c>
      <c r="BK5217" s="205">
        <f>ROUND(I5217*H5217,2)</f>
        <v>0</v>
      </c>
      <c r="BL5217" s="18" t="s">
        <v>372</v>
      </c>
      <c r="BM5217" s="18" t="s">
        <v>4661</v>
      </c>
    </row>
    <row r="5218" spans="2:65" s="12" customFormat="1" ht="13.5">
      <c r="B5218" s="206"/>
      <c r="C5218" s="207"/>
      <c r="D5218" s="208" t="s">
        <v>247</v>
      </c>
      <c r="E5218" s="209" t="s">
        <v>20</v>
      </c>
      <c r="F5218" s="210" t="s">
        <v>4640</v>
      </c>
      <c r="G5218" s="207"/>
      <c r="H5218" s="211" t="s">
        <v>20</v>
      </c>
      <c r="I5218" s="212"/>
      <c r="J5218" s="207"/>
      <c r="K5218" s="207"/>
      <c r="L5218" s="213"/>
      <c r="M5218" s="214"/>
      <c r="N5218" s="215"/>
      <c r="O5218" s="215"/>
      <c r="P5218" s="215"/>
      <c r="Q5218" s="215"/>
      <c r="R5218" s="215"/>
      <c r="S5218" s="215"/>
      <c r="T5218" s="216"/>
      <c r="AT5218" s="217" t="s">
        <v>247</v>
      </c>
      <c r="AU5218" s="217" t="s">
        <v>81</v>
      </c>
      <c r="AV5218" s="12" t="s">
        <v>22</v>
      </c>
      <c r="AW5218" s="12" t="s">
        <v>37</v>
      </c>
      <c r="AX5218" s="12" t="s">
        <v>73</v>
      </c>
      <c r="AY5218" s="217" t="s">
        <v>238</v>
      </c>
    </row>
    <row r="5219" spans="2:65" s="12" customFormat="1" ht="13.5">
      <c r="B5219" s="206"/>
      <c r="C5219" s="207"/>
      <c r="D5219" s="208" t="s">
        <v>247</v>
      </c>
      <c r="E5219" s="209" t="s">
        <v>20</v>
      </c>
      <c r="F5219" s="210" t="s">
        <v>4494</v>
      </c>
      <c r="G5219" s="207"/>
      <c r="H5219" s="211" t="s">
        <v>20</v>
      </c>
      <c r="I5219" s="212"/>
      <c r="J5219" s="207"/>
      <c r="K5219" s="207"/>
      <c r="L5219" s="213"/>
      <c r="M5219" s="214"/>
      <c r="N5219" s="215"/>
      <c r="O5219" s="215"/>
      <c r="P5219" s="215"/>
      <c r="Q5219" s="215"/>
      <c r="R5219" s="215"/>
      <c r="S5219" s="215"/>
      <c r="T5219" s="216"/>
      <c r="AT5219" s="217" t="s">
        <v>247</v>
      </c>
      <c r="AU5219" s="217" t="s">
        <v>81</v>
      </c>
      <c r="AV5219" s="12" t="s">
        <v>22</v>
      </c>
      <c r="AW5219" s="12" t="s">
        <v>37</v>
      </c>
      <c r="AX5219" s="12" t="s">
        <v>73</v>
      </c>
      <c r="AY5219" s="217" t="s">
        <v>238</v>
      </c>
    </row>
    <row r="5220" spans="2:65" s="12" customFormat="1" ht="13.5">
      <c r="B5220" s="206"/>
      <c r="C5220" s="207"/>
      <c r="D5220" s="208" t="s">
        <v>247</v>
      </c>
      <c r="E5220" s="209" t="s">
        <v>20</v>
      </c>
      <c r="F5220" s="210" t="s">
        <v>249</v>
      </c>
      <c r="G5220" s="207"/>
      <c r="H5220" s="211" t="s">
        <v>20</v>
      </c>
      <c r="I5220" s="212"/>
      <c r="J5220" s="207"/>
      <c r="K5220" s="207"/>
      <c r="L5220" s="213"/>
      <c r="M5220" s="214"/>
      <c r="N5220" s="215"/>
      <c r="O5220" s="215"/>
      <c r="P5220" s="215"/>
      <c r="Q5220" s="215"/>
      <c r="R5220" s="215"/>
      <c r="S5220" s="215"/>
      <c r="T5220" s="216"/>
      <c r="AT5220" s="217" t="s">
        <v>247</v>
      </c>
      <c r="AU5220" s="217" t="s">
        <v>81</v>
      </c>
      <c r="AV5220" s="12" t="s">
        <v>22</v>
      </c>
      <c r="AW5220" s="12" t="s">
        <v>37</v>
      </c>
      <c r="AX5220" s="12" t="s">
        <v>73</v>
      </c>
      <c r="AY5220" s="217" t="s">
        <v>238</v>
      </c>
    </row>
    <row r="5221" spans="2:65" s="12" customFormat="1" ht="13.5">
      <c r="B5221" s="206"/>
      <c r="C5221" s="207"/>
      <c r="D5221" s="208" t="s">
        <v>247</v>
      </c>
      <c r="E5221" s="209" t="s">
        <v>20</v>
      </c>
      <c r="F5221" s="210" t="s">
        <v>4648</v>
      </c>
      <c r="G5221" s="207"/>
      <c r="H5221" s="211" t="s">
        <v>20</v>
      </c>
      <c r="I5221" s="212"/>
      <c r="J5221" s="207"/>
      <c r="K5221" s="207"/>
      <c r="L5221" s="213"/>
      <c r="M5221" s="214"/>
      <c r="N5221" s="215"/>
      <c r="O5221" s="215"/>
      <c r="P5221" s="215"/>
      <c r="Q5221" s="215"/>
      <c r="R5221" s="215"/>
      <c r="S5221" s="215"/>
      <c r="T5221" s="216"/>
      <c r="AT5221" s="217" t="s">
        <v>247</v>
      </c>
      <c r="AU5221" s="217" t="s">
        <v>81</v>
      </c>
      <c r="AV5221" s="12" t="s">
        <v>22</v>
      </c>
      <c r="AW5221" s="12" t="s">
        <v>37</v>
      </c>
      <c r="AX5221" s="12" t="s">
        <v>73</v>
      </c>
      <c r="AY5221" s="217" t="s">
        <v>238</v>
      </c>
    </row>
    <row r="5222" spans="2:65" s="12" customFormat="1" ht="13.5">
      <c r="B5222" s="206"/>
      <c r="C5222" s="207"/>
      <c r="D5222" s="208" t="s">
        <v>247</v>
      </c>
      <c r="E5222" s="209" t="s">
        <v>20</v>
      </c>
      <c r="F5222" s="210" t="s">
        <v>692</v>
      </c>
      <c r="G5222" s="207"/>
      <c r="H5222" s="211" t="s">
        <v>20</v>
      </c>
      <c r="I5222" s="212"/>
      <c r="J5222" s="207"/>
      <c r="K5222" s="207"/>
      <c r="L5222" s="213"/>
      <c r="M5222" s="214"/>
      <c r="N5222" s="215"/>
      <c r="O5222" s="215"/>
      <c r="P5222" s="215"/>
      <c r="Q5222" s="215"/>
      <c r="R5222" s="215"/>
      <c r="S5222" s="215"/>
      <c r="T5222" s="216"/>
      <c r="AT5222" s="217" t="s">
        <v>247</v>
      </c>
      <c r="AU5222" s="217" t="s">
        <v>81</v>
      </c>
      <c r="AV5222" s="12" t="s">
        <v>22</v>
      </c>
      <c r="AW5222" s="12" t="s">
        <v>37</v>
      </c>
      <c r="AX5222" s="12" t="s">
        <v>73</v>
      </c>
      <c r="AY5222" s="217" t="s">
        <v>238</v>
      </c>
    </row>
    <row r="5223" spans="2:65" s="13" customFormat="1" ht="13.5">
      <c r="B5223" s="218"/>
      <c r="C5223" s="219"/>
      <c r="D5223" s="208" t="s">
        <v>247</v>
      </c>
      <c r="E5223" s="230" t="s">
        <v>20</v>
      </c>
      <c r="F5223" s="231" t="s">
        <v>1500</v>
      </c>
      <c r="G5223" s="219"/>
      <c r="H5223" s="232">
        <v>20.248999999999999</v>
      </c>
      <c r="I5223" s="224"/>
      <c r="J5223" s="219"/>
      <c r="K5223" s="219"/>
      <c r="L5223" s="225"/>
      <c r="M5223" s="226"/>
      <c r="N5223" s="227"/>
      <c r="O5223" s="227"/>
      <c r="P5223" s="227"/>
      <c r="Q5223" s="227"/>
      <c r="R5223" s="227"/>
      <c r="S5223" s="227"/>
      <c r="T5223" s="228"/>
      <c r="AT5223" s="229" t="s">
        <v>247</v>
      </c>
      <c r="AU5223" s="229" t="s">
        <v>81</v>
      </c>
      <c r="AV5223" s="13" t="s">
        <v>81</v>
      </c>
      <c r="AW5223" s="13" t="s">
        <v>37</v>
      </c>
      <c r="AX5223" s="13" t="s">
        <v>73</v>
      </c>
      <c r="AY5223" s="229" t="s">
        <v>238</v>
      </c>
    </row>
    <row r="5224" spans="2:65" s="13" customFormat="1" ht="13.5">
      <c r="B5224" s="218"/>
      <c r="C5224" s="219"/>
      <c r="D5224" s="220" t="s">
        <v>247</v>
      </c>
      <c r="E5224" s="221" t="s">
        <v>20</v>
      </c>
      <c r="F5224" s="222" t="s">
        <v>1501</v>
      </c>
      <c r="G5224" s="219"/>
      <c r="H5224" s="223">
        <v>20.248999999999999</v>
      </c>
      <c r="I5224" s="224"/>
      <c r="J5224" s="219"/>
      <c r="K5224" s="219"/>
      <c r="L5224" s="225"/>
      <c r="M5224" s="226"/>
      <c r="N5224" s="227"/>
      <c r="O5224" s="227"/>
      <c r="P5224" s="227"/>
      <c r="Q5224" s="227"/>
      <c r="R5224" s="227"/>
      <c r="S5224" s="227"/>
      <c r="T5224" s="228"/>
      <c r="AT5224" s="229" t="s">
        <v>247</v>
      </c>
      <c r="AU5224" s="229" t="s">
        <v>81</v>
      </c>
      <c r="AV5224" s="13" t="s">
        <v>81</v>
      </c>
      <c r="AW5224" s="13" t="s">
        <v>37</v>
      </c>
      <c r="AX5224" s="13" t="s">
        <v>73</v>
      </c>
      <c r="AY5224" s="229" t="s">
        <v>238</v>
      </c>
    </row>
    <row r="5225" spans="2:65" s="1" customFormat="1" ht="22.5" customHeight="1">
      <c r="B5225" s="35"/>
      <c r="C5225" s="194" t="s">
        <v>4662</v>
      </c>
      <c r="D5225" s="194" t="s">
        <v>240</v>
      </c>
      <c r="E5225" s="195" t="s">
        <v>4663</v>
      </c>
      <c r="F5225" s="196" t="s">
        <v>4664</v>
      </c>
      <c r="G5225" s="197" t="s">
        <v>375</v>
      </c>
      <c r="H5225" s="198">
        <v>40.497999999999998</v>
      </c>
      <c r="I5225" s="199"/>
      <c r="J5225" s="200">
        <f>ROUND(I5225*H5225,2)</f>
        <v>0</v>
      </c>
      <c r="K5225" s="196" t="s">
        <v>244</v>
      </c>
      <c r="L5225" s="55"/>
      <c r="M5225" s="201" t="s">
        <v>20</v>
      </c>
      <c r="N5225" s="202" t="s">
        <v>44</v>
      </c>
      <c r="O5225" s="36"/>
      <c r="P5225" s="203">
        <f>O5225*H5225</f>
        <v>0</v>
      </c>
      <c r="Q5225" s="203">
        <v>1.1209999999999999E-2</v>
      </c>
      <c r="R5225" s="203">
        <f>Q5225*H5225</f>
        <v>0.45398257999999997</v>
      </c>
      <c r="S5225" s="203">
        <v>0</v>
      </c>
      <c r="T5225" s="204">
        <f>S5225*H5225</f>
        <v>0</v>
      </c>
      <c r="AR5225" s="18" t="s">
        <v>372</v>
      </c>
      <c r="AT5225" s="18" t="s">
        <v>240</v>
      </c>
      <c r="AU5225" s="18" t="s">
        <v>81</v>
      </c>
      <c r="AY5225" s="18" t="s">
        <v>238</v>
      </c>
      <c r="BE5225" s="205">
        <f>IF(N5225="základní",J5225,0)</f>
        <v>0</v>
      </c>
      <c r="BF5225" s="205">
        <f>IF(N5225="snížená",J5225,0)</f>
        <v>0</v>
      </c>
      <c r="BG5225" s="205">
        <f>IF(N5225="zákl. přenesená",J5225,0)</f>
        <v>0</v>
      </c>
      <c r="BH5225" s="205">
        <f>IF(N5225="sníž. přenesená",J5225,0)</f>
        <v>0</v>
      </c>
      <c r="BI5225" s="205">
        <f>IF(N5225="nulová",J5225,0)</f>
        <v>0</v>
      </c>
      <c r="BJ5225" s="18" t="s">
        <v>22</v>
      </c>
      <c r="BK5225" s="205">
        <f>ROUND(I5225*H5225,2)</f>
        <v>0</v>
      </c>
      <c r="BL5225" s="18" t="s">
        <v>372</v>
      </c>
      <c r="BM5225" s="18" t="s">
        <v>4665</v>
      </c>
    </row>
    <row r="5226" spans="2:65" s="1" customFormat="1" ht="22.5" customHeight="1">
      <c r="B5226" s="35"/>
      <c r="C5226" s="194" t="s">
        <v>4666</v>
      </c>
      <c r="D5226" s="194" t="s">
        <v>240</v>
      </c>
      <c r="E5226" s="195" t="s">
        <v>4667</v>
      </c>
      <c r="F5226" s="196" t="s">
        <v>4668</v>
      </c>
      <c r="G5226" s="197" t="s">
        <v>375</v>
      </c>
      <c r="H5226" s="198">
        <v>85.504999999999995</v>
      </c>
      <c r="I5226" s="199"/>
      <c r="J5226" s="200">
        <f>ROUND(I5226*H5226,2)</f>
        <v>0</v>
      </c>
      <c r="K5226" s="196" t="s">
        <v>244</v>
      </c>
      <c r="L5226" s="55"/>
      <c r="M5226" s="201" t="s">
        <v>20</v>
      </c>
      <c r="N5226" s="202" t="s">
        <v>44</v>
      </c>
      <c r="O5226" s="36"/>
      <c r="P5226" s="203">
        <f>O5226*H5226</f>
        <v>0</v>
      </c>
      <c r="Q5226" s="203">
        <v>1.7299999999999999E-2</v>
      </c>
      <c r="R5226" s="203">
        <f>Q5226*H5226</f>
        <v>1.4792364999999998</v>
      </c>
      <c r="S5226" s="203">
        <v>0</v>
      </c>
      <c r="T5226" s="204">
        <f>S5226*H5226</f>
        <v>0</v>
      </c>
      <c r="AR5226" s="18" t="s">
        <v>372</v>
      </c>
      <c r="AT5226" s="18" t="s">
        <v>240</v>
      </c>
      <c r="AU5226" s="18" t="s">
        <v>81</v>
      </c>
      <c r="AY5226" s="18" t="s">
        <v>238</v>
      </c>
      <c r="BE5226" s="205">
        <f>IF(N5226="základní",J5226,0)</f>
        <v>0</v>
      </c>
      <c r="BF5226" s="205">
        <f>IF(N5226="snížená",J5226,0)</f>
        <v>0</v>
      </c>
      <c r="BG5226" s="205">
        <f>IF(N5226="zákl. přenesená",J5226,0)</f>
        <v>0</v>
      </c>
      <c r="BH5226" s="205">
        <f>IF(N5226="sníž. přenesená",J5226,0)</f>
        <v>0</v>
      </c>
      <c r="BI5226" s="205">
        <f>IF(N5226="nulová",J5226,0)</f>
        <v>0</v>
      </c>
      <c r="BJ5226" s="18" t="s">
        <v>22</v>
      </c>
      <c r="BK5226" s="205">
        <f>ROUND(I5226*H5226,2)</f>
        <v>0</v>
      </c>
      <c r="BL5226" s="18" t="s">
        <v>372</v>
      </c>
      <c r="BM5226" s="18" t="s">
        <v>4669</v>
      </c>
    </row>
    <row r="5227" spans="2:65" s="12" customFormat="1" ht="13.5">
      <c r="B5227" s="206"/>
      <c r="C5227" s="207"/>
      <c r="D5227" s="208" t="s">
        <v>247</v>
      </c>
      <c r="E5227" s="209" t="s">
        <v>20</v>
      </c>
      <c r="F5227" s="210" t="s">
        <v>4493</v>
      </c>
      <c r="G5227" s="207"/>
      <c r="H5227" s="211" t="s">
        <v>20</v>
      </c>
      <c r="I5227" s="212"/>
      <c r="J5227" s="207"/>
      <c r="K5227" s="207"/>
      <c r="L5227" s="213"/>
      <c r="M5227" s="214"/>
      <c r="N5227" s="215"/>
      <c r="O5227" s="215"/>
      <c r="P5227" s="215"/>
      <c r="Q5227" s="215"/>
      <c r="R5227" s="215"/>
      <c r="S5227" s="215"/>
      <c r="T5227" s="216"/>
      <c r="AT5227" s="217" t="s">
        <v>247</v>
      </c>
      <c r="AU5227" s="217" t="s">
        <v>81</v>
      </c>
      <c r="AV5227" s="12" t="s">
        <v>22</v>
      </c>
      <c r="AW5227" s="12" t="s">
        <v>37</v>
      </c>
      <c r="AX5227" s="12" t="s">
        <v>73</v>
      </c>
      <c r="AY5227" s="217" t="s">
        <v>238</v>
      </c>
    </row>
    <row r="5228" spans="2:65" s="12" customFormat="1" ht="13.5">
      <c r="B5228" s="206"/>
      <c r="C5228" s="207"/>
      <c r="D5228" s="208" t="s">
        <v>247</v>
      </c>
      <c r="E5228" s="209" t="s">
        <v>20</v>
      </c>
      <c r="F5228" s="210" t="s">
        <v>4494</v>
      </c>
      <c r="G5228" s="207"/>
      <c r="H5228" s="211" t="s">
        <v>20</v>
      </c>
      <c r="I5228" s="212"/>
      <c r="J5228" s="207"/>
      <c r="K5228" s="207"/>
      <c r="L5228" s="213"/>
      <c r="M5228" s="214"/>
      <c r="N5228" s="215"/>
      <c r="O5228" s="215"/>
      <c r="P5228" s="215"/>
      <c r="Q5228" s="215"/>
      <c r="R5228" s="215"/>
      <c r="S5228" s="215"/>
      <c r="T5228" s="216"/>
      <c r="AT5228" s="217" t="s">
        <v>247</v>
      </c>
      <c r="AU5228" s="217" t="s">
        <v>81</v>
      </c>
      <c r="AV5228" s="12" t="s">
        <v>22</v>
      </c>
      <c r="AW5228" s="12" t="s">
        <v>37</v>
      </c>
      <c r="AX5228" s="12" t="s">
        <v>73</v>
      </c>
      <c r="AY5228" s="217" t="s">
        <v>238</v>
      </c>
    </row>
    <row r="5229" spans="2:65" s="12" customFormat="1" ht="13.5">
      <c r="B5229" s="206"/>
      <c r="C5229" s="207"/>
      <c r="D5229" s="208" t="s">
        <v>247</v>
      </c>
      <c r="E5229" s="209" t="s">
        <v>20</v>
      </c>
      <c r="F5229" s="210" t="s">
        <v>249</v>
      </c>
      <c r="G5229" s="207"/>
      <c r="H5229" s="211" t="s">
        <v>20</v>
      </c>
      <c r="I5229" s="212"/>
      <c r="J5229" s="207"/>
      <c r="K5229" s="207"/>
      <c r="L5229" s="213"/>
      <c r="M5229" s="214"/>
      <c r="N5229" s="215"/>
      <c r="O5229" s="215"/>
      <c r="P5229" s="215"/>
      <c r="Q5229" s="215"/>
      <c r="R5229" s="215"/>
      <c r="S5229" s="215"/>
      <c r="T5229" s="216"/>
      <c r="AT5229" s="217" t="s">
        <v>247</v>
      </c>
      <c r="AU5229" s="217" t="s">
        <v>81</v>
      </c>
      <c r="AV5229" s="12" t="s">
        <v>22</v>
      </c>
      <c r="AW5229" s="12" t="s">
        <v>37</v>
      </c>
      <c r="AX5229" s="12" t="s">
        <v>73</v>
      </c>
      <c r="AY5229" s="217" t="s">
        <v>238</v>
      </c>
    </row>
    <row r="5230" spans="2:65" s="12" customFormat="1" ht="13.5">
      <c r="B5230" s="206"/>
      <c r="C5230" s="207"/>
      <c r="D5230" s="208" t="s">
        <v>247</v>
      </c>
      <c r="E5230" s="209" t="s">
        <v>20</v>
      </c>
      <c r="F5230" s="210" t="s">
        <v>2241</v>
      </c>
      <c r="G5230" s="207"/>
      <c r="H5230" s="211" t="s">
        <v>20</v>
      </c>
      <c r="I5230" s="212"/>
      <c r="J5230" s="207"/>
      <c r="K5230" s="207"/>
      <c r="L5230" s="213"/>
      <c r="M5230" s="214"/>
      <c r="N5230" s="215"/>
      <c r="O5230" s="215"/>
      <c r="P5230" s="215"/>
      <c r="Q5230" s="215"/>
      <c r="R5230" s="215"/>
      <c r="S5230" s="215"/>
      <c r="T5230" s="216"/>
      <c r="AT5230" s="217" t="s">
        <v>247</v>
      </c>
      <c r="AU5230" s="217" t="s">
        <v>81</v>
      </c>
      <c r="AV5230" s="12" t="s">
        <v>22</v>
      </c>
      <c r="AW5230" s="12" t="s">
        <v>37</v>
      </c>
      <c r="AX5230" s="12" t="s">
        <v>73</v>
      </c>
      <c r="AY5230" s="217" t="s">
        <v>238</v>
      </c>
    </row>
    <row r="5231" spans="2:65" s="12" customFormat="1" ht="13.5">
      <c r="B5231" s="206"/>
      <c r="C5231" s="207"/>
      <c r="D5231" s="208" t="s">
        <v>247</v>
      </c>
      <c r="E5231" s="209" t="s">
        <v>20</v>
      </c>
      <c r="F5231" s="210" t="s">
        <v>692</v>
      </c>
      <c r="G5231" s="207"/>
      <c r="H5231" s="211" t="s">
        <v>20</v>
      </c>
      <c r="I5231" s="212"/>
      <c r="J5231" s="207"/>
      <c r="K5231" s="207"/>
      <c r="L5231" s="213"/>
      <c r="M5231" s="214"/>
      <c r="N5231" s="215"/>
      <c r="O5231" s="215"/>
      <c r="P5231" s="215"/>
      <c r="Q5231" s="215"/>
      <c r="R5231" s="215"/>
      <c r="S5231" s="215"/>
      <c r="T5231" s="216"/>
      <c r="AT5231" s="217" t="s">
        <v>247</v>
      </c>
      <c r="AU5231" s="217" t="s">
        <v>81</v>
      </c>
      <c r="AV5231" s="12" t="s">
        <v>22</v>
      </c>
      <c r="AW5231" s="12" t="s">
        <v>37</v>
      </c>
      <c r="AX5231" s="12" t="s">
        <v>73</v>
      </c>
      <c r="AY5231" s="217" t="s">
        <v>238</v>
      </c>
    </row>
    <row r="5232" spans="2:65" s="13" customFormat="1" ht="13.5">
      <c r="B5232" s="218"/>
      <c r="C5232" s="219"/>
      <c r="D5232" s="208" t="s">
        <v>247</v>
      </c>
      <c r="E5232" s="230" t="s">
        <v>20</v>
      </c>
      <c r="F5232" s="231" t="s">
        <v>2242</v>
      </c>
      <c r="G5232" s="219"/>
      <c r="H5232" s="232">
        <v>44.335000000000001</v>
      </c>
      <c r="I5232" s="224"/>
      <c r="J5232" s="219"/>
      <c r="K5232" s="219"/>
      <c r="L5232" s="225"/>
      <c r="M5232" s="226"/>
      <c r="N5232" s="227"/>
      <c r="O5232" s="227"/>
      <c r="P5232" s="227"/>
      <c r="Q5232" s="227"/>
      <c r="R5232" s="227"/>
      <c r="S5232" s="227"/>
      <c r="T5232" s="228"/>
      <c r="AT5232" s="229" t="s">
        <v>247</v>
      </c>
      <c r="AU5232" s="229" t="s">
        <v>81</v>
      </c>
      <c r="AV5232" s="13" t="s">
        <v>81</v>
      </c>
      <c r="AW5232" s="13" t="s">
        <v>37</v>
      </c>
      <c r="AX5232" s="13" t="s">
        <v>73</v>
      </c>
      <c r="AY5232" s="229" t="s">
        <v>238</v>
      </c>
    </row>
    <row r="5233" spans="2:65" s="13" customFormat="1" ht="13.5">
      <c r="B5233" s="218"/>
      <c r="C5233" s="219"/>
      <c r="D5233" s="208" t="s">
        <v>247</v>
      </c>
      <c r="E5233" s="230" t="s">
        <v>20</v>
      </c>
      <c r="F5233" s="231" t="s">
        <v>2243</v>
      </c>
      <c r="G5233" s="219"/>
      <c r="H5233" s="232">
        <v>11.62</v>
      </c>
      <c r="I5233" s="224"/>
      <c r="J5233" s="219"/>
      <c r="K5233" s="219"/>
      <c r="L5233" s="225"/>
      <c r="M5233" s="226"/>
      <c r="N5233" s="227"/>
      <c r="O5233" s="227"/>
      <c r="P5233" s="227"/>
      <c r="Q5233" s="227"/>
      <c r="R5233" s="227"/>
      <c r="S5233" s="227"/>
      <c r="T5233" s="228"/>
      <c r="AT5233" s="229" t="s">
        <v>247</v>
      </c>
      <c r="AU5233" s="229" t="s">
        <v>81</v>
      </c>
      <c r="AV5233" s="13" t="s">
        <v>81</v>
      </c>
      <c r="AW5233" s="13" t="s">
        <v>37</v>
      </c>
      <c r="AX5233" s="13" t="s">
        <v>73</v>
      </c>
      <c r="AY5233" s="229" t="s">
        <v>238</v>
      </c>
    </row>
    <row r="5234" spans="2:65" s="12" customFormat="1" ht="13.5">
      <c r="B5234" s="206"/>
      <c r="C5234" s="207"/>
      <c r="D5234" s="208" t="s">
        <v>247</v>
      </c>
      <c r="E5234" s="209" t="s">
        <v>20</v>
      </c>
      <c r="F5234" s="210" t="s">
        <v>2972</v>
      </c>
      <c r="G5234" s="207"/>
      <c r="H5234" s="211" t="s">
        <v>20</v>
      </c>
      <c r="I5234" s="212"/>
      <c r="J5234" s="207"/>
      <c r="K5234" s="207"/>
      <c r="L5234" s="213"/>
      <c r="M5234" s="214"/>
      <c r="N5234" s="215"/>
      <c r="O5234" s="215"/>
      <c r="P5234" s="215"/>
      <c r="Q5234" s="215"/>
      <c r="R5234" s="215"/>
      <c r="S5234" s="215"/>
      <c r="T5234" s="216"/>
      <c r="AT5234" s="217" t="s">
        <v>247</v>
      </c>
      <c r="AU5234" s="217" t="s">
        <v>81</v>
      </c>
      <c r="AV5234" s="12" t="s">
        <v>22</v>
      </c>
      <c r="AW5234" s="12" t="s">
        <v>37</v>
      </c>
      <c r="AX5234" s="12" t="s">
        <v>73</v>
      </c>
      <c r="AY5234" s="217" t="s">
        <v>238</v>
      </c>
    </row>
    <row r="5235" spans="2:65" s="12" customFormat="1" ht="13.5">
      <c r="B5235" s="206"/>
      <c r="C5235" s="207"/>
      <c r="D5235" s="208" t="s">
        <v>247</v>
      </c>
      <c r="E5235" s="209" t="s">
        <v>20</v>
      </c>
      <c r="F5235" s="210" t="s">
        <v>811</v>
      </c>
      <c r="G5235" s="207"/>
      <c r="H5235" s="211" t="s">
        <v>20</v>
      </c>
      <c r="I5235" s="212"/>
      <c r="J5235" s="207"/>
      <c r="K5235" s="207"/>
      <c r="L5235" s="213"/>
      <c r="M5235" s="214"/>
      <c r="N5235" s="215"/>
      <c r="O5235" s="215"/>
      <c r="P5235" s="215"/>
      <c r="Q5235" s="215"/>
      <c r="R5235" s="215"/>
      <c r="S5235" s="215"/>
      <c r="T5235" s="216"/>
      <c r="AT5235" s="217" t="s">
        <v>247</v>
      </c>
      <c r="AU5235" s="217" t="s">
        <v>81</v>
      </c>
      <c r="AV5235" s="12" t="s">
        <v>22</v>
      </c>
      <c r="AW5235" s="12" t="s">
        <v>37</v>
      </c>
      <c r="AX5235" s="12" t="s">
        <v>73</v>
      </c>
      <c r="AY5235" s="217" t="s">
        <v>238</v>
      </c>
    </row>
    <row r="5236" spans="2:65" s="13" customFormat="1" ht="13.5">
      <c r="B5236" s="218"/>
      <c r="C5236" s="219"/>
      <c r="D5236" s="208" t="s">
        <v>247</v>
      </c>
      <c r="E5236" s="230" t="s">
        <v>20</v>
      </c>
      <c r="F5236" s="231" t="s">
        <v>4670</v>
      </c>
      <c r="G5236" s="219"/>
      <c r="H5236" s="232">
        <v>7.68</v>
      </c>
      <c r="I5236" s="224"/>
      <c r="J5236" s="219"/>
      <c r="K5236" s="219"/>
      <c r="L5236" s="225"/>
      <c r="M5236" s="226"/>
      <c r="N5236" s="227"/>
      <c r="O5236" s="227"/>
      <c r="P5236" s="227"/>
      <c r="Q5236" s="227"/>
      <c r="R5236" s="227"/>
      <c r="S5236" s="227"/>
      <c r="T5236" s="228"/>
      <c r="AT5236" s="229" t="s">
        <v>247</v>
      </c>
      <c r="AU5236" s="229" t="s">
        <v>81</v>
      </c>
      <c r="AV5236" s="13" t="s">
        <v>81</v>
      </c>
      <c r="AW5236" s="13" t="s">
        <v>37</v>
      </c>
      <c r="AX5236" s="13" t="s">
        <v>73</v>
      </c>
      <c r="AY5236" s="229" t="s">
        <v>238</v>
      </c>
    </row>
    <row r="5237" spans="2:65" s="13" customFormat="1" ht="13.5">
      <c r="B5237" s="218"/>
      <c r="C5237" s="219"/>
      <c r="D5237" s="208" t="s">
        <v>247</v>
      </c>
      <c r="E5237" s="230" t="s">
        <v>20</v>
      </c>
      <c r="F5237" s="231" t="s">
        <v>4671</v>
      </c>
      <c r="G5237" s="219"/>
      <c r="H5237" s="232">
        <v>12.87</v>
      </c>
      <c r="I5237" s="224"/>
      <c r="J5237" s="219"/>
      <c r="K5237" s="219"/>
      <c r="L5237" s="225"/>
      <c r="M5237" s="226"/>
      <c r="N5237" s="227"/>
      <c r="O5237" s="227"/>
      <c r="P5237" s="227"/>
      <c r="Q5237" s="227"/>
      <c r="R5237" s="227"/>
      <c r="S5237" s="227"/>
      <c r="T5237" s="228"/>
      <c r="AT5237" s="229" t="s">
        <v>247</v>
      </c>
      <c r="AU5237" s="229" t="s">
        <v>81</v>
      </c>
      <c r="AV5237" s="13" t="s">
        <v>81</v>
      </c>
      <c r="AW5237" s="13" t="s">
        <v>37</v>
      </c>
      <c r="AX5237" s="13" t="s">
        <v>73</v>
      </c>
      <c r="AY5237" s="229" t="s">
        <v>238</v>
      </c>
    </row>
    <row r="5238" spans="2:65" s="13" customFormat="1" ht="13.5">
      <c r="B5238" s="218"/>
      <c r="C5238" s="219"/>
      <c r="D5238" s="220" t="s">
        <v>247</v>
      </c>
      <c r="E5238" s="221" t="s">
        <v>20</v>
      </c>
      <c r="F5238" s="222" t="s">
        <v>2247</v>
      </c>
      <c r="G5238" s="219"/>
      <c r="H5238" s="223">
        <v>9</v>
      </c>
      <c r="I5238" s="224"/>
      <c r="J5238" s="219"/>
      <c r="K5238" s="219"/>
      <c r="L5238" s="225"/>
      <c r="M5238" s="226"/>
      <c r="N5238" s="227"/>
      <c r="O5238" s="227"/>
      <c r="P5238" s="227"/>
      <c r="Q5238" s="227"/>
      <c r="R5238" s="227"/>
      <c r="S5238" s="227"/>
      <c r="T5238" s="228"/>
      <c r="AT5238" s="229" t="s">
        <v>247</v>
      </c>
      <c r="AU5238" s="229" t="s">
        <v>81</v>
      </c>
      <c r="AV5238" s="13" t="s">
        <v>81</v>
      </c>
      <c r="AW5238" s="13" t="s">
        <v>37</v>
      </c>
      <c r="AX5238" s="13" t="s">
        <v>73</v>
      </c>
      <c r="AY5238" s="229" t="s">
        <v>238</v>
      </c>
    </row>
    <row r="5239" spans="2:65" s="1" customFormat="1" ht="22.5" customHeight="1">
      <c r="B5239" s="35"/>
      <c r="C5239" s="194" t="s">
        <v>4672</v>
      </c>
      <c r="D5239" s="194" t="s">
        <v>240</v>
      </c>
      <c r="E5239" s="195" t="s">
        <v>4673</v>
      </c>
      <c r="F5239" s="196" t="s">
        <v>4674</v>
      </c>
      <c r="G5239" s="197" t="s">
        <v>375</v>
      </c>
      <c r="H5239" s="198">
        <v>85.504999999999995</v>
      </c>
      <c r="I5239" s="199"/>
      <c r="J5239" s="200">
        <f>ROUND(I5239*H5239,2)</f>
        <v>0</v>
      </c>
      <c r="K5239" s="196" t="s">
        <v>244</v>
      </c>
      <c r="L5239" s="55"/>
      <c r="M5239" s="201" t="s">
        <v>20</v>
      </c>
      <c r="N5239" s="202" t="s">
        <v>44</v>
      </c>
      <c r="O5239" s="36"/>
      <c r="P5239" s="203">
        <f>O5239*H5239</f>
        <v>0</v>
      </c>
      <c r="Q5239" s="203">
        <v>1.018E-2</v>
      </c>
      <c r="R5239" s="203">
        <f>Q5239*H5239</f>
        <v>0.87044089999999996</v>
      </c>
      <c r="S5239" s="203">
        <v>0</v>
      </c>
      <c r="T5239" s="204">
        <f>S5239*H5239</f>
        <v>0</v>
      </c>
      <c r="AR5239" s="18" t="s">
        <v>372</v>
      </c>
      <c r="AT5239" s="18" t="s">
        <v>240</v>
      </c>
      <c r="AU5239" s="18" t="s">
        <v>81</v>
      </c>
      <c r="AY5239" s="18" t="s">
        <v>238</v>
      </c>
      <c r="BE5239" s="205">
        <f>IF(N5239="základní",J5239,0)</f>
        <v>0</v>
      </c>
      <c r="BF5239" s="205">
        <f>IF(N5239="snížená",J5239,0)</f>
        <v>0</v>
      </c>
      <c r="BG5239" s="205">
        <f>IF(N5239="zákl. přenesená",J5239,0)</f>
        <v>0</v>
      </c>
      <c r="BH5239" s="205">
        <f>IF(N5239="sníž. přenesená",J5239,0)</f>
        <v>0</v>
      </c>
      <c r="BI5239" s="205">
        <f>IF(N5239="nulová",J5239,0)</f>
        <v>0</v>
      </c>
      <c r="BJ5239" s="18" t="s">
        <v>22</v>
      </c>
      <c r="BK5239" s="205">
        <f>ROUND(I5239*H5239,2)</f>
        <v>0</v>
      </c>
      <c r="BL5239" s="18" t="s">
        <v>372</v>
      </c>
      <c r="BM5239" s="18" t="s">
        <v>4675</v>
      </c>
    </row>
    <row r="5240" spans="2:65" s="1" customFormat="1" ht="22.5" customHeight="1">
      <c r="B5240" s="35"/>
      <c r="C5240" s="233" t="s">
        <v>4676</v>
      </c>
      <c r="D5240" s="233" t="s">
        <v>478</v>
      </c>
      <c r="E5240" s="234" t="s">
        <v>4677</v>
      </c>
      <c r="F5240" s="235" t="s">
        <v>4678</v>
      </c>
      <c r="G5240" s="236" t="s">
        <v>444</v>
      </c>
      <c r="H5240" s="237">
        <v>7.9379999999999997</v>
      </c>
      <c r="I5240" s="238"/>
      <c r="J5240" s="239">
        <f>ROUND(I5240*H5240,2)</f>
        <v>0</v>
      </c>
      <c r="K5240" s="235" t="s">
        <v>20</v>
      </c>
      <c r="L5240" s="240"/>
      <c r="M5240" s="241" t="s">
        <v>20</v>
      </c>
      <c r="N5240" s="242" t="s">
        <v>44</v>
      </c>
      <c r="O5240" s="36"/>
      <c r="P5240" s="203">
        <f>O5240*H5240</f>
        <v>0</v>
      </c>
      <c r="Q5240" s="203">
        <v>1</v>
      </c>
      <c r="R5240" s="203">
        <f>Q5240*H5240</f>
        <v>7.9379999999999997</v>
      </c>
      <c r="S5240" s="203">
        <v>0</v>
      </c>
      <c r="T5240" s="204">
        <f>S5240*H5240</f>
        <v>0</v>
      </c>
      <c r="AR5240" s="18" t="s">
        <v>500</v>
      </c>
      <c r="AT5240" s="18" t="s">
        <v>478</v>
      </c>
      <c r="AU5240" s="18" t="s">
        <v>81</v>
      </c>
      <c r="AY5240" s="18" t="s">
        <v>238</v>
      </c>
      <c r="BE5240" s="205">
        <f>IF(N5240="základní",J5240,0)</f>
        <v>0</v>
      </c>
      <c r="BF5240" s="205">
        <f>IF(N5240="snížená",J5240,0)</f>
        <v>0</v>
      </c>
      <c r="BG5240" s="205">
        <f>IF(N5240="zákl. přenesená",J5240,0)</f>
        <v>0</v>
      </c>
      <c r="BH5240" s="205">
        <f>IF(N5240="sníž. přenesená",J5240,0)</f>
        <v>0</v>
      </c>
      <c r="BI5240" s="205">
        <f>IF(N5240="nulová",J5240,0)</f>
        <v>0</v>
      </c>
      <c r="BJ5240" s="18" t="s">
        <v>22</v>
      </c>
      <c r="BK5240" s="205">
        <f>ROUND(I5240*H5240,2)</f>
        <v>0</v>
      </c>
      <c r="BL5240" s="18" t="s">
        <v>372</v>
      </c>
      <c r="BM5240" s="18" t="s">
        <v>4679</v>
      </c>
    </row>
    <row r="5241" spans="2:65" s="12" customFormat="1" ht="13.5">
      <c r="B5241" s="206"/>
      <c r="C5241" s="207"/>
      <c r="D5241" s="208" t="s">
        <v>247</v>
      </c>
      <c r="E5241" s="209" t="s">
        <v>20</v>
      </c>
      <c r="F5241" s="210" t="s">
        <v>4493</v>
      </c>
      <c r="G5241" s="207"/>
      <c r="H5241" s="211" t="s">
        <v>20</v>
      </c>
      <c r="I5241" s="212"/>
      <c r="J5241" s="207"/>
      <c r="K5241" s="207"/>
      <c r="L5241" s="213"/>
      <c r="M5241" s="214"/>
      <c r="N5241" s="215"/>
      <c r="O5241" s="215"/>
      <c r="P5241" s="215"/>
      <c r="Q5241" s="215"/>
      <c r="R5241" s="215"/>
      <c r="S5241" s="215"/>
      <c r="T5241" s="216"/>
      <c r="AT5241" s="217" t="s">
        <v>247</v>
      </c>
      <c r="AU5241" s="217" t="s">
        <v>81</v>
      </c>
      <c r="AV5241" s="12" t="s">
        <v>22</v>
      </c>
      <c r="AW5241" s="12" t="s">
        <v>37</v>
      </c>
      <c r="AX5241" s="12" t="s">
        <v>73</v>
      </c>
      <c r="AY5241" s="217" t="s">
        <v>238</v>
      </c>
    </row>
    <row r="5242" spans="2:65" s="12" customFormat="1" ht="13.5">
      <c r="B5242" s="206"/>
      <c r="C5242" s="207"/>
      <c r="D5242" s="208" t="s">
        <v>247</v>
      </c>
      <c r="E5242" s="209" t="s">
        <v>20</v>
      </c>
      <c r="F5242" s="210" t="s">
        <v>4494</v>
      </c>
      <c r="G5242" s="207"/>
      <c r="H5242" s="211" t="s">
        <v>20</v>
      </c>
      <c r="I5242" s="212"/>
      <c r="J5242" s="207"/>
      <c r="K5242" s="207"/>
      <c r="L5242" s="213"/>
      <c r="M5242" s="214"/>
      <c r="N5242" s="215"/>
      <c r="O5242" s="215"/>
      <c r="P5242" s="215"/>
      <c r="Q5242" s="215"/>
      <c r="R5242" s="215"/>
      <c r="S5242" s="215"/>
      <c r="T5242" s="216"/>
      <c r="AT5242" s="217" t="s">
        <v>247</v>
      </c>
      <c r="AU5242" s="217" t="s">
        <v>81</v>
      </c>
      <c r="AV5242" s="12" t="s">
        <v>22</v>
      </c>
      <c r="AW5242" s="12" t="s">
        <v>37</v>
      </c>
      <c r="AX5242" s="12" t="s">
        <v>73</v>
      </c>
      <c r="AY5242" s="217" t="s">
        <v>238</v>
      </c>
    </row>
    <row r="5243" spans="2:65" s="12" customFormat="1" ht="13.5">
      <c r="B5243" s="206"/>
      <c r="C5243" s="207"/>
      <c r="D5243" s="208" t="s">
        <v>247</v>
      </c>
      <c r="E5243" s="209" t="s">
        <v>20</v>
      </c>
      <c r="F5243" s="210" t="s">
        <v>249</v>
      </c>
      <c r="G5243" s="207"/>
      <c r="H5243" s="211" t="s">
        <v>20</v>
      </c>
      <c r="I5243" s="212"/>
      <c r="J5243" s="207"/>
      <c r="K5243" s="207"/>
      <c r="L5243" s="213"/>
      <c r="M5243" s="214"/>
      <c r="N5243" s="215"/>
      <c r="O5243" s="215"/>
      <c r="P5243" s="215"/>
      <c r="Q5243" s="215"/>
      <c r="R5243" s="215"/>
      <c r="S5243" s="215"/>
      <c r="T5243" s="216"/>
      <c r="AT5243" s="217" t="s">
        <v>247</v>
      </c>
      <c r="AU5243" s="217" t="s">
        <v>81</v>
      </c>
      <c r="AV5243" s="12" t="s">
        <v>22</v>
      </c>
      <c r="AW5243" s="12" t="s">
        <v>37</v>
      </c>
      <c r="AX5243" s="12" t="s">
        <v>73</v>
      </c>
      <c r="AY5243" s="217" t="s">
        <v>238</v>
      </c>
    </row>
    <row r="5244" spans="2:65" s="13" customFormat="1" ht="13.5">
      <c r="B5244" s="218"/>
      <c r="C5244" s="219"/>
      <c r="D5244" s="208" t="s">
        <v>247</v>
      </c>
      <c r="E5244" s="230" t="s">
        <v>20</v>
      </c>
      <c r="F5244" s="231" t="s">
        <v>4680</v>
      </c>
      <c r="G5244" s="219"/>
      <c r="H5244" s="232">
        <v>132.303</v>
      </c>
      <c r="I5244" s="224"/>
      <c r="J5244" s="219"/>
      <c r="K5244" s="219"/>
      <c r="L5244" s="225"/>
      <c r="M5244" s="226"/>
      <c r="N5244" s="227"/>
      <c r="O5244" s="227"/>
      <c r="P5244" s="227"/>
      <c r="Q5244" s="227"/>
      <c r="R5244" s="227"/>
      <c r="S5244" s="227"/>
      <c r="T5244" s="228"/>
      <c r="AT5244" s="229" t="s">
        <v>247</v>
      </c>
      <c r="AU5244" s="229" t="s">
        <v>81</v>
      </c>
      <c r="AV5244" s="13" t="s">
        <v>81</v>
      </c>
      <c r="AW5244" s="13" t="s">
        <v>37</v>
      </c>
      <c r="AX5244" s="13" t="s">
        <v>73</v>
      </c>
      <c r="AY5244" s="229" t="s">
        <v>238</v>
      </c>
    </row>
    <row r="5245" spans="2:65" s="13" customFormat="1" ht="13.5">
      <c r="B5245" s="218"/>
      <c r="C5245" s="219"/>
      <c r="D5245" s="220" t="s">
        <v>247</v>
      </c>
      <c r="E5245" s="219"/>
      <c r="F5245" s="222" t="s">
        <v>4681</v>
      </c>
      <c r="G5245" s="219"/>
      <c r="H5245" s="223">
        <v>7.9379999999999997</v>
      </c>
      <c r="I5245" s="224"/>
      <c r="J5245" s="219"/>
      <c r="K5245" s="219"/>
      <c r="L5245" s="225"/>
      <c r="M5245" s="226"/>
      <c r="N5245" s="227"/>
      <c r="O5245" s="227"/>
      <c r="P5245" s="227"/>
      <c r="Q5245" s="227"/>
      <c r="R5245" s="227"/>
      <c r="S5245" s="227"/>
      <c r="T5245" s="228"/>
      <c r="AT5245" s="229" t="s">
        <v>247</v>
      </c>
      <c r="AU5245" s="229" t="s">
        <v>81</v>
      </c>
      <c r="AV5245" s="13" t="s">
        <v>81</v>
      </c>
      <c r="AW5245" s="13" t="s">
        <v>4</v>
      </c>
      <c r="AX5245" s="13" t="s">
        <v>22</v>
      </c>
      <c r="AY5245" s="229" t="s">
        <v>238</v>
      </c>
    </row>
    <row r="5246" spans="2:65" s="1" customFormat="1" ht="22.5" customHeight="1">
      <c r="B5246" s="35"/>
      <c r="C5246" s="194" t="s">
        <v>4682</v>
      </c>
      <c r="D5246" s="194" t="s">
        <v>240</v>
      </c>
      <c r="E5246" s="195" t="s">
        <v>4683</v>
      </c>
      <c r="F5246" s="196" t="s">
        <v>4684</v>
      </c>
      <c r="G5246" s="197" t="s">
        <v>517</v>
      </c>
      <c r="H5246" s="198">
        <v>40</v>
      </c>
      <c r="I5246" s="199"/>
      <c r="J5246" s="200">
        <f>ROUND(I5246*H5246,2)</f>
        <v>0</v>
      </c>
      <c r="K5246" s="196" t="s">
        <v>244</v>
      </c>
      <c r="L5246" s="55"/>
      <c r="M5246" s="201" t="s">
        <v>20</v>
      </c>
      <c r="N5246" s="202" t="s">
        <v>44</v>
      </c>
      <c r="O5246" s="36"/>
      <c r="P5246" s="203">
        <f>O5246*H5246</f>
        <v>0</v>
      </c>
      <c r="Q5246" s="203">
        <v>0</v>
      </c>
      <c r="R5246" s="203">
        <f>Q5246*H5246</f>
        <v>0</v>
      </c>
      <c r="S5246" s="203">
        <v>0</v>
      </c>
      <c r="T5246" s="204">
        <f>S5246*H5246</f>
        <v>0</v>
      </c>
      <c r="AR5246" s="18" t="s">
        <v>372</v>
      </c>
      <c r="AT5246" s="18" t="s">
        <v>240</v>
      </c>
      <c r="AU5246" s="18" t="s">
        <v>81</v>
      </c>
      <c r="AY5246" s="18" t="s">
        <v>238</v>
      </c>
      <c r="BE5246" s="205">
        <f>IF(N5246="základní",J5246,0)</f>
        <v>0</v>
      </c>
      <c r="BF5246" s="205">
        <f>IF(N5246="snížená",J5246,0)</f>
        <v>0</v>
      </c>
      <c r="BG5246" s="205">
        <f>IF(N5246="zákl. přenesená",J5246,0)</f>
        <v>0</v>
      </c>
      <c r="BH5246" s="205">
        <f>IF(N5246="sníž. přenesená",J5246,0)</f>
        <v>0</v>
      </c>
      <c r="BI5246" s="205">
        <f>IF(N5246="nulová",J5246,0)</f>
        <v>0</v>
      </c>
      <c r="BJ5246" s="18" t="s">
        <v>22</v>
      </c>
      <c r="BK5246" s="205">
        <f>ROUND(I5246*H5246,2)</f>
        <v>0</v>
      </c>
      <c r="BL5246" s="18" t="s">
        <v>372</v>
      </c>
      <c r="BM5246" s="18" t="s">
        <v>4685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4493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2" customFormat="1" ht="13.5">
      <c r="B5248" s="206"/>
      <c r="C5248" s="207"/>
      <c r="D5248" s="208" t="s">
        <v>247</v>
      </c>
      <c r="E5248" s="209" t="s">
        <v>20</v>
      </c>
      <c r="F5248" s="210" t="s">
        <v>4494</v>
      </c>
      <c r="G5248" s="207"/>
      <c r="H5248" s="211" t="s">
        <v>20</v>
      </c>
      <c r="I5248" s="212"/>
      <c r="J5248" s="207"/>
      <c r="K5248" s="207"/>
      <c r="L5248" s="213"/>
      <c r="M5248" s="214"/>
      <c r="N5248" s="215"/>
      <c r="O5248" s="215"/>
      <c r="P5248" s="215"/>
      <c r="Q5248" s="215"/>
      <c r="R5248" s="215"/>
      <c r="S5248" s="215"/>
      <c r="T5248" s="216"/>
      <c r="AT5248" s="217" t="s">
        <v>247</v>
      </c>
      <c r="AU5248" s="217" t="s">
        <v>81</v>
      </c>
      <c r="AV5248" s="12" t="s">
        <v>22</v>
      </c>
      <c r="AW5248" s="12" t="s">
        <v>37</v>
      </c>
      <c r="AX5248" s="12" t="s">
        <v>73</v>
      </c>
      <c r="AY5248" s="217" t="s">
        <v>238</v>
      </c>
    </row>
    <row r="5249" spans="2:65" s="12" customFormat="1" ht="13.5">
      <c r="B5249" s="206"/>
      <c r="C5249" s="207"/>
      <c r="D5249" s="208" t="s">
        <v>247</v>
      </c>
      <c r="E5249" s="209" t="s">
        <v>20</v>
      </c>
      <c r="F5249" s="210" t="s">
        <v>249</v>
      </c>
      <c r="G5249" s="207"/>
      <c r="H5249" s="211" t="s">
        <v>20</v>
      </c>
      <c r="I5249" s="212"/>
      <c r="J5249" s="207"/>
      <c r="K5249" s="207"/>
      <c r="L5249" s="213"/>
      <c r="M5249" s="214"/>
      <c r="N5249" s="215"/>
      <c r="O5249" s="215"/>
      <c r="P5249" s="215"/>
      <c r="Q5249" s="215"/>
      <c r="R5249" s="215"/>
      <c r="S5249" s="215"/>
      <c r="T5249" s="216"/>
      <c r="AT5249" s="217" t="s">
        <v>247</v>
      </c>
      <c r="AU5249" s="217" t="s">
        <v>81</v>
      </c>
      <c r="AV5249" s="12" t="s">
        <v>22</v>
      </c>
      <c r="AW5249" s="12" t="s">
        <v>37</v>
      </c>
      <c r="AX5249" s="12" t="s">
        <v>73</v>
      </c>
      <c r="AY5249" s="217" t="s">
        <v>238</v>
      </c>
    </row>
    <row r="5250" spans="2:65" s="13" customFormat="1" ht="13.5">
      <c r="B5250" s="218"/>
      <c r="C5250" s="219"/>
      <c r="D5250" s="220" t="s">
        <v>247</v>
      </c>
      <c r="E5250" s="221" t="s">
        <v>20</v>
      </c>
      <c r="F5250" s="222" t="s">
        <v>4686</v>
      </c>
      <c r="G5250" s="219"/>
      <c r="H5250" s="223">
        <v>40</v>
      </c>
      <c r="I5250" s="224"/>
      <c r="J5250" s="219"/>
      <c r="K5250" s="219"/>
      <c r="L5250" s="225"/>
      <c r="M5250" s="226"/>
      <c r="N5250" s="227"/>
      <c r="O5250" s="227"/>
      <c r="P5250" s="227"/>
      <c r="Q5250" s="227"/>
      <c r="R5250" s="227"/>
      <c r="S5250" s="227"/>
      <c r="T5250" s="228"/>
      <c r="AT5250" s="229" t="s">
        <v>247</v>
      </c>
      <c r="AU5250" s="229" t="s">
        <v>81</v>
      </c>
      <c r="AV5250" s="13" t="s">
        <v>81</v>
      </c>
      <c r="AW5250" s="13" t="s">
        <v>37</v>
      </c>
      <c r="AX5250" s="13" t="s">
        <v>73</v>
      </c>
      <c r="AY5250" s="229" t="s">
        <v>238</v>
      </c>
    </row>
    <row r="5251" spans="2:65" s="1" customFormat="1" ht="22.5" customHeight="1">
      <c r="B5251" s="35"/>
      <c r="C5251" s="233" t="s">
        <v>4687</v>
      </c>
      <c r="D5251" s="233" t="s">
        <v>478</v>
      </c>
      <c r="E5251" s="234" t="s">
        <v>4688</v>
      </c>
      <c r="F5251" s="235" t="s">
        <v>4689</v>
      </c>
      <c r="G5251" s="236" t="s">
        <v>517</v>
      </c>
      <c r="H5251" s="237">
        <v>42</v>
      </c>
      <c r="I5251" s="238"/>
      <c r="J5251" s="239">
        <f>ROUND(I5251*H5251,2)</f>
        <v>0</v>
      </c>
      <c r="K5251" s="235" t="s">
        <v>20</v>
      </c>
      <c r="L5251" s="240"/>
      <c r="M5251" s="241" t="s">
        <v>20</v>
      </c>
      <c r="N5251" s="242" t="s">
        <v>44</v>
      </c>
      <c r="O5251" s="36"/>
      <c r="P5251" s="203">
        <f>O5251*H5251</f>
        <v>0</v>
      </c>
      <c r="Q5251" s="203">
        <v>5.9999999999999995E-4</v>
      </c>
      <c r="R5251" s="203">
        <f>Q5251*H5251</f>
        <v>2.5199999999999997E-2</v>
      </c>
      <c r="S5251" s="203">
        <v>0</v>
      </c>
      <c r="T5251" s="204">
        <f>S5251*H5251</f>
        <v>0</v>
      </c>
      <c r="AR5251" s="18" t="s">
        <v>500</v>
      </c>
      <c r="AT5251" s="18" t="s">
        <v>478</v>
      </c>
      <c r="AU5251" s="18" t="s">
        <v>81</v>
      </c>
      <c r="AY5251" s="18" t="s">
        <v>238</v>
      </c>
      <c r="BE5251" s="205">
        <f>IF(N5251="základní",J5251,0)</f>
        <v>0</v>
      </c>
      <c r="BF5251" s="205">
        <f>IF(N5251="snížená",J5251,0)</f>
        <v>0</v>
      </c>
      <c r="BG5251" s="205">
        <f>IF(N5251="zákl. přenesená",J5251,0)</f>
        <v>0</v>
      </c>
      <c r="BH5251" s="205">
        <f>IF(N5251="sníž. přenesená",J5251,0)</f>
        <v>0</v>
      </c>
      <c r="BI5251" s="205">
        <f>IF(N5251="nulová",J5251,0)</f>
        <v>0</v>
      </c>
      <c r="BJ5251" s="18" t="s">
        <v>22</v>
      </c>
      <c r="BK5251" s="205">
        <f>ROUND(I5251*H5251,2)</f>
        <v>0</v>
      </c>
      <c r="BL5251" s="18" t="s">
        <v>372</v>
      </c>
      <c r="BM5251" s="18" t="s">
        <v>4690</v>
      </c>
    </row>
    <row r="5252" spans="2:65" s="13" customFormat="1" ht="13.5">
      <c r="B5252" s="218"/>
      <c r="C5252" s="219"/>
      <c r="D5252" s="220" t="s">
        <v>247</v>
      </c>
      <c r="E5252" s="219"/>
      <c r="F5252" s="222" t="s">
        <v>4691</v>
      </c>
      <c r="G5252" s="219"/>
      <c r="H5252" s="223">
        <v>42</v>
      </c>
      <c r="I5252" s="224"/>
      <c r="J5252" s="219"/>
      <c r="K5252" s="219"/>
      <c r="L5252" s="225"/>
      <c r="M5252" s="226"/>
      <c r="N5252" s="227"/>
      <c r="O5252" s="227"/>
      <c r="P5252" s="227"/>
      <c r="Q5252" s="227"/>
      <c r="R5252" s="227"/>
      <c r="S5252" s="227"/>
      <c r="T5252" s="228"/>
      <c r="AT5252" s="229" t="s">
        <v>247</v>
      </c>
      <c r="AU5252" s="229" t="s">
        <v>81</v>
      </c>
      <c r="AV5252" s="13" t="s">
        <v>81</v>
      </c>
      <c r="AW5252" s="13" t="s">
        <v>4</v>
      </c>
      <c r="AX5252" s="13" t="s">
        <v>22</v>
      </c>
      <c r="AY5252" s="229" t="s">
        <v>238</v>
      </c>
    </row>
    <row r="5253" spans="2:65" s="1" customFormat="1" ht="22.5" customHeight="1">
      <c r="B5253" s="35"/>
      <c r="C5253" s="194" t="s">
        <v>4692</v>
      </c>
      <c r="D5253" s="194" t="s">
        <v>240</v>
      </c>
      <c r="E5253" s="195" t="s">
        <v>4593</v>
      </c>
      <c r="F5253" s="196" t="s">
        <v>4594</v>
      </c>
      <c r="G5253" s="197" t="s">
        <v>375</v>
      </c>
      <c r="H5253" s="198">
        <v>120.348</v>
      </c>
      <c r="I5253" s="199"/>
      <c r="J5253" s="200">
        <f>ROUND(I5253*H5253,2)</f>
        <v>0</v>
      </c>
      <c r="K5253" s="196" t="s">
        <v>244</v>
      </c>
      <c r="L5253" s="55"/>
      <c r="M5253" s="201" t="s">
        <v>20</v>
      </c>
      <c r="N5253" s="202" t="s">
        <v>44</v>
      </c>
      <c r="O5253" s="36"/>
      <c r="P5253" s="203">
        <f>O5253*H5253</f>
        <v>0</v>
      </c>
      <c r="Q5253" s="203">
        <v>2.9999999999999997E-4</v>
      </c>
      <c r="R5253" s="203">
        <f>Q5253*H5253</f>
        <v>3.6104399999999995E-2</v>
      </c>
      <c r="S5253" s="203">
        <v>0</v>
      </c>
      <c r="T5253" s="204">
        <f>S5253*H5253</f>
        <v>0</v>
      </c>
      <c r="AR5253" s="18" t="s">
        <v>372</v>
      </c>
      <c r="AT5253" s="18" t="s">
        <v>240</v>
      </c>
      <c r="AU5253" s="18" t="s">
        <v>81</v>
      </c>
      <c r="AY5253" s="18" t="s">
        <v>238</v>
      </c>
      <c r="BE5253" s="205">
        <f>IF(N5253="základní",J5253,0)</f>
        <v>0</v>
      </c>
      <c r="BF5253" s="205">
        <f>IF(N5253="snížená",J5253,0)</f>
        <v>0</v>
      </c>
      <c r="BG5253" s="205">
        <f>IF(N5253="zákl. přenesená",J5253,0)</f>
        <v>0</v>
      </c>
      <c r="BH5253" s="205">
        <f>IF(N5253="sníž. přenesená",J5253,0)</f>
        <v>0</v>
      </c>
      <c r="BI5253" s="205">
        <f>IF(N5253="nulová",J5253,0)</f>
        <v>0</v>
      </c>
      <c r="BJ5253" s="18" t="s">
        <v>22</v>
      </c>
      <c r="BK5253" s="205">
        <f>ROUND(I5253*H5253,2)</f>
        <v>0</v>
      </c>
      <c r="BL5253" s="18" t="s">
        <v>372</v>
      </c>
      <c r="BM5253" s="18" t="s">
        <v>4693</v>
      </c>
    </row>
    <row r="5254" spans="2:65" s="12" customFormat="1" ht="13.5">
      <c r="B5254" s="206"/>
      <c r="C5254" s="207"/>
      <c r="D5254" s="208" t="s">
        <v>247</v>
      </c>
      <c r="E5254" s="209" t="s">
        <v>20</v>
      </c>
      <c r="F5254" s="210" t="s">
        <v>4493</v>
      </c>
      <c r="G5254" s="207"/>
      <c r="H5254" s="211" t="s">
        <v>20</v>
      </c>
      <c r="I5254" s="212"/>
      <c r="J5254" s="207"/>
      <c r="K5254" s="207"/>
      <c r="L5254" s="213"/>
      <c r="M5254" s="214"/>
      <c r="N5254" s="215"/>
      <c r="O5254" s="215"/>
      <c r="P5254" s="215"/>
      <c r="Q5254" s="215"/>
      <c r="R5254" s="215"/>
      <c r="S5254" s="215"/>
      <c r="T5254" s="216"/>
      <c r="AT5254" s="217" t="s">
        <v>247</v>
      </c>
      <c r="AU5254" s="217" t="s">
        <v>81</v>
      </c>
      <c r="AV5254" s="12" t="s">
        <v>22</v>
      </c>
      <c r="AW5254" s="12" t="s">
        <v>37</v>
      </c>
      <c r="AX5254" s="12" t="s">
        <v>73</v>
      </c>
      <c r="AY5254" s="217" t="s">
        <v>238</v>
      </c>
    </row>
    <row r="5255" spans="2:65" s="12" customFormat="1" ht="13.5">
      <c r="B5255" s="206"/>
      <c r="C5255" s="207"/>
      <c r="D5255" s="208" t="s">
        <v>247</v>
      </c>
      <c r="E5255" s="209" t="s">
        <v>20</v>
      </c>
      <c r="F5255" s="210" t="s">
        <v>4494</v>
      </c>
      <c r="G5255" s="207"/>
      <c r="H5255" s="211" t="s">
        <v>20</v>
      </c>
      <c r="I5255" s="212"/>
      <c r="J5255" s="207"/>
      <c r="K5255" s="207"/>
      <c r="L5255" s="213"/>
      <c r="M5255" s="214"/>
      <c r="N5255" s="215"/>
      <c r="O5255" s="215"/>
      <c r="P5255" s="215"/>
      <c r="Q5255" s="215"/>
      <c r="R5255" s="215"/>
      <c r="S5255" s="215"/>
      <c r="T5255" s="216"/>
      <c r="AT5255" s="217" t="s">
        <v>247</v>
      </c>
      <c r="AU5255" s="217" t="s">
        <v>81</v>
      </c>
      <c r="AV5255" s="12" t="s">
        <v>22</v>
      </c>
      <c r="AW5255" s="12" t="s">
        <v>37</v>
      </c>
      <c r="AX5255" s="12" t="s">
        <v>73</v>
      </c>
      <c r="AY5255" s="217" t="s">
        <v>238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249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2" customFormat="1" ht="13.5">
      <c r="B5257" s="206"/>
      <c r="C5257" s="207"/>
      <c r="D5257" s="208" t="s">
        <v>247</v>
      </c>
      <c r="E5257" s="209" t="s">
        <v>20</v>
      </c>
      <c r="F5257" s="210" t="s">
        <v>4694</v>
      </c>
      <c r="G5257" s="207"/>
      <c r="H5257" s="211" t="s">
        <v>20</v>
      </c>
      <c r="I5257" s="212"/>
      <c r="J5257" s="207"/>
      <c r="K5257" s="207"/>
      <c r="L5257" s="213"/>
      <c r="M5257" s="214"/>
      <c r="N5257" s="215"/>
      <c r="O5257" s="215"/>
      <c r="P5257" s="215"/>
      <c r="Q5257" s="215"/>
      <c r="R5257" s="215"/>
      <c r="S5257" s="215"/>
      <c r="T5257" s="216"/>
      <c r="AT5257" s="217" t="s">
        <v>247</v>
      </c>
      <c r="AU5257" s="217" t="s">
        <v>81</v>
      </c>
      <c r="AV5257" s="12" t="s">
        <v>22</v>
      </c>
      <c r="AW5257" s="12" t="s">
        <v>37</v>
      </c>
      <c r="AX5257" s="12" t="s">
        <v>73</v>
      </c>
      <c r="AY5257" s="217" t="s">
        <v>238</v>
      </c>
    </row>
    <row r="5258" spans="2:65" s="12" customFormat="1" ht="13.5">
      <c r="B5258" s="206"/>
      <c r="C5258" s="207"/>
      <c r="D5258" s="208" t="s">
        <v>247</v>
      </c>
      <c r="E5258" s="209" t="s">
        <v>20</v>
      </c>
      <c r="F5258" s="210" t="s">
        <v>249</v>
      </c>
      <c r="G5258" s="207"/>
      <c r="H5258" s="211" t="s">
        <v>20</v>
      </c>
      <c r="I5258" s="212"/>
      <c r="J5258" s="207"/>
      <c r="K5258" s="207"/>
      <c r="L5258" s="213"/>
      <c r="M5258" s="214"/>
      <c r="N5258" s="215"/>
      <c r="O5258" s="215"/>
      <c r="P5258" s="215"/>
      <c r="Q5258" s="215"/>
      <c r="R5258" s="215"/>
      <c r="S5258" s="215"/>
      <c r="T5258" s="216"/>
      <c r="AT5258" s="217" t="s">
        <v>247</v>
      </c>
      <c r="AU5258" s="217" t="s">
        <v>81</v>
      </c>
      <c r="AV5258" s="12" t="s">
        <v>22</v>
      </c>
      <c r="AW5258" s="12" t="s">
        <v>37</v>
      </c>
      <c r="AX5258" s="12" t="s">
        <v>73</v>
      </c>
      <c r="AY5258" s="217" t="s">
        <v>238</v>
      </c>
    </row>
    <row r="5259" spans="2:65" s="13" customFormat="1" ht="13.5">
      <c r="B5259" s="218"/>
      <c r="C5259" s="219"/>
      <c r="D5259" s="208" t="s">
        <v>247</v>
      </c>
      <c r="E5259" s="230" t="s">
        <v>20</v>
      </c>
      <c r="F5259" s="231" t="s">
        <v>4695</v>
      </c>
      <c r="G5259" s="219"/>
      <c r="H5259" s="232">
        <v>5.9649999999999999</v>
      </c>
      <c r="I5259" s="224"/>
      <c r="J5259" s="219"/>
      <c r="K5259" s="219"/>
      <c r="L5259" s="225"/>
      <c r="M5259" s="226"/>
      <c r="N5259" s="227"/>
      <c r="O5259" s="227"/>
      <c r="P5259" s="227"/>
      <c r="Q5259" s="227"/>
      <c r="R5259" s="227"/>
      <c r="S5259" s="227"/>
      <c r="T5259" s="228"/>
      <c r="AT5259" s="229" t="s">
        <v>247</v>
      </c>
      <c r="AU5259" s="229" t="s">
        <v>81</v>
      </c>
      <c r="AV5259" s="13" t="s">
        <v>81</v>
      </c>
      <c r="AW5259" s="13" t="s">
        <v>37</v>
      </c>
      <c r="AX5259" s="13" t="s">
        <v>73</v>
      </c>
      <c r="AY5259" s="229" t="s">
        <v>238</v>
      </c>
    </row>
    <row r="5260" spans="2:65" s="13" customFormat="1" ht="13.5">
      <c r="B5260" s="218"/>
      <c r="C5260" s="219"/>
      <c r="D5260" s="208" t="s">
        <v>247</v>
      </c>
      <c r="E5260" s="230" t="s">
        <v>20</v>
      </c>
      <c r="F5260" s="231" t="s">
        <v>4696</v>
      </c>
      <c r="G5260" s="219"/>
      <c r="H5260" s="232">
        <v>40.497999999999998</v>
      </c>
      <c r="I5260" s="224"/>
      <c r="J5260" s="219"/>
      <c r="K5260" s="219"/>
      <c r="L5260" s="225"/>
      <c r="M5260" s="226"/>
      <c r="N5260" s="227"/>
      <c r="O5260" s="227"/>
      <c r="P5260" s="227"/>
      <c r="Q5260" s="227"/>
      <c r="R5260" s="227"/>
      <c r="S5260" s="227"/>
      <c r="T5260" s="228"/>
      <c r="AT5260" s="229" t="s">
        <v>247</v>
      </c>
      <c r="AU5260" s="229" t="s">
        <v>81</v>
      </c>
      <c r="AV5260" s="13" t="s">
        <v>81</v>
      </c>
      <c r="AW5260" s="13" t="s">
        <v>37</v>
      </c>
      <c r="AX5260" s="13" t="s">
        <v>73</v>
      </c>
      <c r="AY5260" s="229" t="s">
        <v>238</v>
      </c>
    </row>
    <row r="5261" spans="2:65" s="13" customFormat="1" ht="13.5">
      <c r="B5261" s="218"/>
      <c r="C5261" s="219"/>
      <c r="D5261" s="220" t="s">
        <v>247</v>
      </c>
      <c r="E5261" s="221" t="s">
        <v>20</v>
      </c>
      <c r="F5261" s="222" t="s">
        <v>4697</v>
      </c>
      <c r="G5261" s="219"/>
      <c r="H5261" s="223">
        <v>73.885000000000005</v>
      </c>
      <c r="I5261" s="224"/>
      <c r="J5261" s="219"/>
      <c r="K5261" s="219"/>
      <c r="L5261" s="225"/>
      <c r="M5261" s="226"/>
      <c r="N5261" s="227"/>
      <c r="O5261" s="227"/>
      <c r="P5261" s="227"/>
      <c r="Q5261" s="227"/>
      <c r="R5261" s="227"/>
      <c r="S5261" s="227"/>
      <c r="T5261" s="228"/>
      <c r="AT5261" s="229" t="s">
        <v>247</v>
      </c>
      <c r="AU5261" s="229" t="s">
        <v>81</v>
      </c>
      <c r="AV5261" s="13" t="s">
        <v>81</v>
      </c>
      <c r="AW5261" s="13" t="s">
        <v>37</v>
      </c>
      <c r="AX5261" s="13" t="s">
        <v>73</v>
      </c>
      <c r="AY5261" s="229" t="s">
        <v>238</v>
      </c>
    </row>
    <row r="5262" spans="2:65" s="1" customFormat="1" ht="22.5" customHeight="1">
      <c r="B5262" s="35"/>
      <c r="C5262" s="194" t="s">
        <v>4698</v>
      </c>
      <c r="D5262" s="194" t="s">
        <v>240</v>
      </c>
      <c r="E5262" s="195" t="s">
        <v>4601</v>
      </c>
      <c r="F5262" s="196" t="s">
        <v>4602</v>
      </c>
      <c r="G5262" s="197" t="s">
        <v>517</v>
      </c>
      <c r="H5262" s="198">
        <v>59.65</v>
      </c>
      <c r="I5262" s="199"/>
      <c r="J5262" s="200">
        <f>ROUND(I5262*H5262,2)</f>
        <v>0</v>
      </c>
      <c r="K5262" s="196" t="s">
        <v>244</v>
      </c>
      <c r="L5262" s="55"/>
      <c r="M5262" s="201" t="s">
        <v>20</v>
      </c>
      <c r="N5262" s="202" t="s">
        <v>44</v>
      </c>
      <c r="O5262" s="36"/>
      <c r="P5262" s="203">
        <f>O5262*H5262</f>
        <v>0</v>
      </c>
      <c r="Q5262" s="203">
        <v>3.0000000000000001E-5</v>
      </c>
      <c r="R5262" s="203">
        <f>Q5262*H5262</f>
        <v>1.7895000000000001E-3</v>
      </c>
      <c r="S5262" s="203">
        <v>0</v>
      </c>
      <c r="T5262" s="204">
        <f>S5262*H5262</f>
        <v>0</v>
      </c>
      <c r="AR5262" s="18" t="s">
        <v>372</v>
      </c>
      <c r="AT5262" s="18" t="s">
        <v>240</v>
      </c>
      <c r="AU5262" s="18" t="s">
        <v>81</v>
      </c>
      <c r="AY5262" s="18" t="s">
        <v>238</v>
      </c>
      <c r="BE5262" s="205">
        <f>IF(N5262="základní",J5262,0)</f>
        <v>0</v>
      </c>
      <c r="BF5262" s="205">
        <f>IF(N5262="snížená",J5262,0)</f>
        <v>0</v>
      </c>
      <c r="BG5262" s="205">
        <f>IF(N5262="zákl. přenesená",J5262,0)</f>
        <v>0</v>
      </c>
      <c r="BH5262" s="205">
        <f>IF(N5262="sníž. přenesená",J5262,0)</f>
        <v>0</v>
      </c>
      <c r="BI5262" s="205">
        <f>IF(N5262="nulová",J5262,0)</f>
        <v>0</v>
      </c>
      <c r="BJ5262" s="18" t="s">
        <v>22</v>
      </c>
      <c r="BK5262" s="205">
        <f>ROUND(I5262*H5262,2)</f>
        <v>0</v>
      </c>
      <c r="BL5262" s="18" t="s">
        <v>372</v>
      </c>
      <c r="BM5262" s="18" t="s">
        <v>4699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4493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4494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2" customFormat="1" ht="13.5">
      <c r="B5265" s="206"/>
      <c r="C5265" s="207"/>
      <c r="D5265" s="208" t="s">
        <v>247</v>
      </c>
      <c r="E5265" s="209" t="s">
        <v>20</v>
      </c>
      <c r="F5265" s="210" t="s">
        <v>249</v>
      </c>
      <c r="G5265" s="207"/>
      <c r="H5265" s="211" t="s">
        <v>20</v>
      </c>
      <c r="I5265" s="212"/>
      <c r="J5265" s="207"/>
      <c r="K5265" s="207"/>
      <c r="L5265" s="213"/>
      <c r="M5265" s="214"/>
      <c r="N5265" s="215"/>
      <c r="O5265" s="215"/>
      <c r="P5265" s="215"/>
      <c r="Q5265" s="215"/>
      <c r="R5265" s="215"/>
      <c r="S5265" s="215"/>
      <c r="T5265" s="216"/>
      <c r="AT5265" s="217" t="s">
        <v>247</v>
      </c>
      <c r="AU5265" s="217" t="s">
        <v>81</v>
      </c>
      <c r="AV5265" s="12" t="s">
        <v>22</v>
      </c>
      <c r="AW5265" s="12" t="s">
        <v>37</v>
      </c>
      <c r="AX5265" s="12" t="s">
        <v>73</v>
      </c>
      <c r="AY5265" s="217" t="s">
        <v>238</v>
      </c>
    </row>
    <row r="5266" spans="2:65" s="12" customFormat="1" ht="13.5">
      <c r="B5266" s="206"/>
      <c r="C5266" s="207"/>
      <c r="D5266" s="208" t="s">
        <v>247</v>
      </c>
      <c r="E5266" s="209" t="s">
        <v>20</v>
      </c>
      <c r="F5266" s="210" t="s">
        <v>4700</v>
      </c>
      <c r="G5266" s="207"/>
      <c r="H5266" s="211" t="s">
        <v>20</v>
      </c>
      <c r="I5266" s="212"/>
      <c r="J5266" s="207"/>
      <c r="K5266" s="207"/>
      <c r="L5266" s="213"/>
      <c r="M5266" s="214"/>
      <c r="N5266" s="215"/>
      <c r="O5266" s="215"/>
      <c r="P5266" s="215"/>
      <c r="Q5266" s="215"/>
      <c r="R5266" s="215"/>
      <c r="S5266" s="215"/>
      <c r="T5266" s="216"/>
      <c r="AT5266" s="217" t="s">
        <v>247</v>
      </c>
      <c r="AU5266" s="217" t="s">
        <v>81</v>
      </c>
      <c r="AV5266" s="12" t="s">
        <v>22</v>
      </c>
      <c r="AW5266" s="12" t="s">
        <v>37</v>
      </c>
      <c r="AX5266" s="12" t="s">
        <v>73</v>
      </c>
      <c r="AY5266" s="217" t="s">
        <v>238</v>
      </c>
    </row>
    <row r="5267" spans="2:65" s="13" customFormat="1" ht="13.5">
      <c r="B5267" s="218"/>
      <c r="C5267" s="219"/>
      <c r="D5267" s="220" t="s">
        <v>247</v>
      </c>
      <c r="E5267" s="221" t="s">
        <v>20</v>
      </c>
      <c r="F5267" s="222" t="s">
        <v>4701</v>
      </c>
      <c r="G5267" s="219"/>
      <c r="H5267" s="223">
        <v>59.65</v>
      </c>
      <c r="I5267" s="224"/>
      <c r="J5267" s="219"/>
      <c r="K5267" s="219"/>
      <c r="L5267" s="225"/>
      <c r="M5267" s="226"/>
      <c r="N5267" s="227"/>
      <c r="O5267" s="227"/>
      <c r="P5267" s="227"/>
      <c r="Q5267" s="227"/>
      <c r="R5267" s="227"/>
      <c r="S5267" s="227"/>
      <c r="T5267" s="228"/>
      <c r="AT5267" s="229" t="s">
        <v>247</v>
      </c>
      <c r="AU5267" s="229" t="s">
        <v>81</v>
      </c>
      <c r="AV5267" s="13" t="s">
        <v>81</v>
      </c>
      <c r="AW5267" s="13" t="s">
        <v>37</v>
      </c>
      <c r="AX5267" s="13" t="s">
        <v>73</v>
      </c>
      <c r="AY5267" s="229" t="s">
        <v>238</v>
      </c>
    </row>
    <row r="5268" spans="2:65" s="1" customFormat="1" ht="22.5" customHeight="1">
      <c r="B5268" s="35"/>
      <c r="C5268" s="194" t="s">
        <v>4702</v>
      </c>
      <c r="D5268" s="194" t="s">
        <v>240</v>
      </c>
      <c r="E5268" s="195" t="s">
        <v>4703</v>
      </c>
      <c r="F5268" s="196" t="s">
        <v>4704</v>
      </c>
      <c r="G5268" s="197" t="s">
        <v>517</v>
      </c>
      <c r="H5268" s="198">
        <v>59.65</v>
      </c>
      <c r="I5268" s="199"/>
      <c r="J5268" s="200">
        <f>ROUND(I5268*H5268,2)</f>
        <v>0</v>
      </c>
      <c r="K5268" s="196" t="s">
        <v>244</v>
      </c>
      <c r="L5268" s="55"/>
      <c r="M5268" s="201" t="s">
        <v>20</v>
      </c>
      <c r="N5268" s="202" t="s">
        <v>44</v>
      </c>
      <c r="O5268" s="36"/>
      <c r="P5268" s="203">
        <f>O5268*H5268</f>
        <v>0</v>
      </c>
      <c r="Q5268" s="203">
        <v>2.3000000000000001E-4</v>
      </c>
      <c r="R5268" s="203">
        <f>Q5268*H5268</f>
        <v>1.3719500000000001E-2</v>
      </c>
      <c r="S5268" s="203">
        <v>0</v>
      </c>
      <c r="T5268" s="204">
        <f>S5268*H5268</f>
        <v>0</v>
      </c>
      <c r="AR5268" s="18" t="s">
        <v>372</v>
      </c>
      <c r="AT5268" s="18" t="s">
        <v>240</v>
      </c>
      <c r="AU5268" s="18" t="s">
        <v>81</v>
      </c>
      <c r="AY5268" s="18" t="s">
        <v>238</v>
      </c>
      <c r="BE5268" s="205">
        <f>IF(N5268="základní",J5268,0)</f>
        <v>0</v>
      </c>
      <c r="BF5268" s="205">
        <f>IF(N5268="snížená",J5268,0)</f>
        <v>0</v>
      </c>
      <c r="BG5268" s="205">
        <f>IF(N5268="zákl. přenesená",J5268,0)</f>
        <v>0</v>
      </c>
      <c r="BH5268" s="205">
        <f>IF(N5268="sníž. přenesená",J5268,0)</f>
        <v>0</v>
      </c>
      <c r="BI5268" s="205">
        <f>IF(N5268="nulová",J5268,0)</f>
        <v>0</v>
      </c>
      <c r="BJ5268" s="18" t="s">
        <v>22</v>
      </c>
      <c r="BK5268" s="205">
        <f>ROUND(I5268*H5268,2)</f>
        <v>0</v>
      </c>
      <c r="BL5268" s="18" t="s">
        <v>372</v>
      </c>
      <c r="BM5268" s="18" t="s">
        <v>4705</v>
      </c>
    </row>
    <row r="5269" spans="2:65" s="12" customFormat="1" ht="13.5">
      <c r="B5269" s="206"/>
      <c r="C5269" s="207"/>
      <c r="D5269" s="208" t="s">
        <v>247</v>
      </c>
      <c r="E5269" s="209" t="s">
        <v>20</v>
      </c>
      <c r="F5269" s="210" t="s">
        <v>4493</v>
      </c>
      <c r="G5269" s="207"/>
      <c r="H5269" s="211" t="s">
        <v>20</v>
      </c>
      <c r="I5269" s="212"/>
      <c r="J5269" s="207"/>
      <c r="K5269" s="207"/>
      <c r="L5269" s="213"/>
      <c r="M5269" s="214"/>
      <c r="N5269" s="215"/>
      <c r="O5269" s="215"/>
      <c r="P5269" s="215"/>
      <c r="Q5269" s="215"/>
      <c r="R5269" s="215"/>
      <c r="S5269" s="215"/>
      <c r="T5269" s="216"/>
      <c r="AT5269" s="217" t="s">
        <v>247</v>
      </c>
      <c r="AU5269" s="217" t="s">
        <v>81</v>
      </c>
      <c r="AV5269" s="12" t="s">
        <v>22</v>
      </c>
      <c r="AW5269" s="12" t="s">
        <v>37</v>
      </c>
      <c r="AX5269" s="12" t="s">
        <v>73</v>
      </c>
      <c r="AY5269" s="217" t="s">
        <v>238</v>
      </c>
    </row>
    <row r="5270" spans="2:65" s="12" customFormat="1" ht="13.5">
      <c r="B5270" s="206"/>
      <c r="C5270" s="207"/>
      <c r="D5270" s="208" t="s">
        <v>247</v>
      </c>
      <c r="E5270" s="209" t="s">
        <v>20</v>
      </c>
      <c r="F5270" s="210" t="s">
        <v>4494</v>
      </c>
      <c r="G5270" s="207"/>
      <c r="H5270" s="211" t="s">
        <v>20</v>
      </c>
      <c r="I5270" s="212"/>
      <c r="J5270" s="207"/>
      <c r="K5270" s="207"/>
      <c r="L5270" s="213"/>
      <c r="M5270" s="214"/>
      <c r="N5270" s="215"/>
      <c r="O5270" s="215"/>
      <c r="P5270" s="215"/>
      <c r="Q5270" s="215"/>
      <c r="R5270" s="215"/>
      <c r="S5270" s="215"/>
      <c r="T5270" s="216"/>
      <c r="AT5270" s="217" t="s">
        <v>247</v>
      </c>
      <c r="AU5270" s="217" t="s">
        <v>81</v>
      </c>
      <c r="AV5270" s="12" t="s">
        <v>22</v>
      </c>
      <c r="AW5270" s="12" t="s">
        <v>37</v>
      </c>
      <c r="AX5270" s="12" t="s">
        <v>73</v>
      </c>
      <c r="AY5270" s="217" t="s">
        <v>238</v>
      </c>
    </row>
    <row r="5271" spans="2:65" s="12" customFormat="1" ht="13.5">
      <c r="B5271" s="206"/>
      <c r="C5271" s="207"/>
      <c r="D5271" s="208" t="s">
        <v>247</v>
      </c>
      <c r="E5271" s="209" t="s">
        <v>20</v>
      </c>
      <c r="F5271" s="210" t="s">
        <v>249</v>
      </c>
      <c r="G5271" s="207"/>
      <c r="H5271" s="211" t="s">
        <v>20</v>
      </c>
      <c r="I5271" s="212"/>
      <c r="J5271" s="207"/>
      <c r="K5271" s="207"/>
      <c r="L5271" s="213"/>
      <c r="M5271" s="214"/>
      <c r="N5271" s="215"/>
      <c r="O5271" s="215"/>
      <c r="P5271" s="215"/>
      <c r="Q5271" s="215"/>
      <c r="R5271" s="215"/>
      <c r="S5271" s="215"/>
      <c r="T5271" s="216"/>
      <c r="AT5271" s="217" t="s">
        <v>247</v>
      </c>
      <c r="AU5271" s="217" t="s">
        <v>81</v>
      </c>
      <c r="AV5271" s="12" t="s">
        <v>22</v>
      </c>
      <c r="AW5271" s="12" t="s">
        <v>37</v>
      </c>
      <c r="AX5271" s="12" t="s">
        <v>73</v>
      </c>
      <c r="AY5271" s="217" t="s">
        <v>238</v>
      </c>
    </row>
    <row r="5272" spans="2:65" s="12" customFormat="1" ht="13.5">
      <c r="B5272" s="206"/>
      <c r="C5272" s="207"/>
      <c r="D5272" s="208" t="s">
        <v>247</v>
      </c>
      <c r="E5272" s="209" t="s">
        <v>20</v>
      </c>
      <c r="F5272" s="210" t="s">
        <v>4706</v>
      </c>
      <c r="G5272" s="207"/>
      <c r="H5272" s="211" t="s">
        <v>20</v>
      </c>
      <c r="I5272" s="212"/>
      <c r="J5272" s="207"/>
      <c r="K5272" s="207"/>
      <c r="L5272" s="213"/>
      <c r="M5272" s="214"/>
      <c r="N5272" s="215"/>
      <c r="O5272" s="215"/>
      <c r="P5272" s="215"/>
      <c r="Q5272" s="215"/>
      <c r="R5272" s="215"/>
      <c r="S5272" s="215"/>
      <c r="T5272" s="216"/>
      <c r="AT5272" s="217" t="s">
        <v>247</v>
      </c>
      <c r="AU5272" s="217" t="s">
        <v>81</v>
      </c>
      <c r="AV5272" s="12" t="s">
        <v>22</v>
      </c>
      <c r="AW5272" s="12" t="s">
        <v>37</v>
      </c>
      <c r="AX5272" s="12" t="s">
        <v>73</v>
      </c>
      <c r="AY5272" s="217" t="s">
        <v>238</v>
      </c>
    </row>
    <row r="5273" spans="2:65" s="13" customFormat="1" ht="13.5">
      <c r="B5273" s="218"/>
      <c r="C5273" s="219"/>
      <c r="D5273" s="220" t="s">
        <v>247</v>
      </c>
      <c r="E5273" s="221" t="s">
        <v>20</v>
      </c>
      <c r="F5273" s="222" t="s">
        <v>4701</v>
      </c>
      <c r="G5273" s="219"/>
      <c r="H5273" s="223">
        <v>59.65</v>
      </c>
      <c r="I5273" s="224"/>
      <c r="J5273" s="219"/>
      <c r="K5273" s="219"/>
      <c r="L5273" s="225"/>
      <c r="M5273" s="226"/>
      <c r="N5273" s="227"/>
      <c r="O5273" s="227"/>
      <c r="P5273" s="227"/>
      <c r="Q5273" s="227"/>
      <c r="R5273" s="227"/>
      <c r="S5273" s="227"/>
      <c r="T5273" s="228"/>
      <c r="AT5273" s="229" t="s">
        <v>247</v>
      </c>
      <c r="AU5273" s="229" t="s">
        <v>81</v>
      </c>
      <c r="AV5273" s="13" t="s">
        <v>81</v>
      </c>
      <c r="AW5273" s="13" t="s">
        <v>37</v>
      </c>
      <c r="AX5273" s="13" t="s">
        <v>73</v>
      </c>
      <c r="AY5273" s="229" t="s">
        <v>238</v>
      </c>
    </row>
    <row r="5274" spans="2:65" s="1" customFormat="1" ht="22.5" customHeight="1">
      <c r="B5274" s="35"/>
      <c r="C5274" s="194" t="s">
        <v>4707</v>
      </c>
      <c r="D5274" s="194" t="s">
        <v>240</v>
      </c>
      <c r="E5274" s="195" t="s">
        <v>4708</v>
      </c>
      <c r="F5274" s="196" t="s">
        <v>4709</v>
      </c>
      <c r="G5274" s="197" t="s">
        <v>2797</v>
      </c>
      <c r="H5274" s="245"/>
      <c r="I5274" s="199"/>
      <c r="J5274" s="200">
        <f>ROUND(I5274*H5274,2)</f>
        <v>0</v>
      </c>
      <c r="K5274" s="196" t="s">
        <v>244</v>
      </c>
      <c r="L5274" s="55"/>
      <c r="M5274" s="201" t="s">
        <v>20</v>
      </c>
      <c r="N5274" s="202" t="s">
        <v>44</v>
      </c>
      <c r="O5274" s="36"/>
      <c r="P5274" s="203">
        <f>O5274*H5274</f>
        <v>0</v>
      </c>
      <c r="Q5274" s="203">
        <v>0</v>
      </c>
      <c r="R5274" s="203">
        <f>Q5274*H5274</f>
        <v>0</v>
      </c>
      <c r="S5274" s="203">
        <v>0</v>
      </c>
      <c r="T5274" s="204">
        <f>S5274*H5274</f>
        <v>0</v>
      </c>
      <c r="AR5274" s="18" t="s">
        <v>372</v>
      </c>
      <c r="AT5274" s="18" t="s">
        <v>240</v>
      </c>
      <c r="AU5274" s="18" t="s">
        <v>81</v>
      </c>
      <c r="AY5274" s="18" t="s">
        <v>238</v>
      </c>
      <c r="BE5274" s="205">
        <f>IF(N5274="základní",J5274,0)</f>
        <v>0</v>
      </c>
      <c r="BF5274" s="205">
        <f>IF(N5274="snížená",J5274,0)</f>
        <v>0</v>
      </c>
      <c r="BG5274" s="205">
        <f>IF(N5274="zákl. přenesená",J5274,0)</f>
        <v>0</v>
      </c>
      <c r="BH5274" s="205">
        <f>IF(N5274="sníž. přenesená",J5274,0)</f>
        <v>0</v>
      </c>
      <c r="BI5274" s="205">
        <f>IF(N5274="nulová",J5274,0)</f>
        <v>0</v>
      </c>
      <c r="BJ5274" s="18" t="s">
        <v>22</v>
      </c>
      <c r="BK5274" s="205">
        <f>ROUND(I5274*H5274,2)</f>
        <v>0</v>
      </c>
      <c r="BL5274" s="18" t="s">
        <v>372</v>
      </c>
      <c r="BM5274" s="18" t="s">
        <v>4710</v>
      </c>
    </row>
    <row r="5275" spans="2:65" s="11" customFormat="1" ht="29.85" customHeight="1">
      <c r="B5275" s="177"/>
      <c r="C5275" s="178"/>
      <c r="D5275" s="191" t="s">
        <v>72</v>
      </c>
      <c r="E5275" s="192" t="s">
        <v>4711</v>
      </c>
      <c r="F5275" s="192" t="s">
        <v>4712</v>
      </c>
      <c r="G5275" s="178"/>
      <c r="H5275" s="178"/>
      <c r="I5275" s="181"/>
      <c r="J5275" s="193">
        <f>BK5275</f>
        <v>0</v>
      </c>
      <c r="K5275" s="178"/>
      <c r="L5275" s="183"/>
      <c r="M5275" s="184"/>
      <c r="N5275" s="185"/>
      <c r="O5275" s="185"/>
      <c r="P5275" s="186">
        <f>SUM(P5276:P5492)</f>
        <v>0</v>
      </c>
      <c r="Q5275" s="185"/>
      <c r="R5275" s="186">
        <f>SUM(R5276:R5492)</f>
        <v>2.6251297199999999</v>
      </c>
      <c r="S5275" s="185"/>
      <c r="T5275" s="187">
        <f>SUM(T5276:T5492)</f>
        <v>0</v>
      </c>
      <c r="AR5275" s="188" t="s">
        <v>81</v>
      </c>
      <c r="AT5275" s="189" t="s">
        <v>72</v>
      </c>
      <c r="AU5275" s="189" t="s">
        <v>22</v>
      </c>
      <c r="AY5275" s="188" t="s">
        <v>238</v>
      </c>
      <c r="BK5275" s="190">
        <f>SUM(BK5276:BK5492)</f>
        <v>0</v>
      </c>
    </row>
    <row r="5276" spans="2:65" s="1" customFormat="1" ht="22.5" customHeight="1">
      <c r="B5276" s="35"/>
      <c r="C5276" s="194" t="s">
        <v>4713</v>
      </c>
      <c r="D5276" s="194" t="s">
        <v>240</v>
      </c>
      <c r="E5276" s="195" t="s">
        <v>4714</v>
      </c>
      <c r="F5276" s="196" t="s">
        <v>4715</v>
      </c>
      <c r="G5276" s="197" t="s">
        <v>517</v>
      </c>
      <c r="H5276" s="198">
        <v>393.75</v>
      </c>
      <c r="I5276" s="199"/>
      <c r="J5276" s="200">
        <f>ROUND(I5276*H5276,2)</f>
        <v>0</v>
      </c>
      <c r="K5276" s="196" t="s">
        <v>244</v>
      </c>
      <c r="L5276" s="55"/>
      <c r="M5276" s="201" t="s">
        <v>20</v>
      </c>
      <c r="N5276" s="202" t="s">
        <v>44</v>
      </c>
      <c r="O5276" s="36"/>
      <c r="P5276" s="203">
        <f>O5276*H5276</f>
        <v>0</v>
      </c>
      <c r="Q5276" s="203">
        <v>3.0000000000000001E-5</v>
      </c>
      <c r="R5276" s="203">
        <f>Q5276*H5276</f>
        <v>1.18125E-2</v>
      </c>
      <c r="S5276" s="203">
        <v>0</v>
      </c>
      <c r="T5276" s="204">
        <f>S5276*H5276</f>
        <v>0</v>
      </c>
      <c r="AR5276" s="18" t="s">
        <v>372</v>
      </c>
      <c r="AT5276" s="18" t="s">
        <v>240</v>
      </c>
      <c r="AU5276" s="18" t="s">
        <v>81</v>
      </c>
      <c r="AY5276" s="18" t="s">
        <v>238</v>
      </c>
      <c r="BE5276" s="205">
        <f>IF(N5276="základní",J5276,0)</f>
        <v>0</v>
      </c>
      <c r="BF5276" s="205">
        <f>IF(N5276="snížená",J5276,0)</f>
        <v>0</v>
      </c>
      <c r="BG5276" s="205">
        <f>IF(N5276="zákl. přenesená",J5276,0)</f>
        <v>0</v>
      </c>
      <c r="BH5276" s="205">
        <f>IF(N5276="sníž. přenesená",J5276,0)</f>
        <v>0</v>
      </c>
      <c r="BI5276" s="205">
        <f>IF(N5276="nulová",J5276,0)</f>
        <v>0</v>
      </c>
      <c r="BJ5276" s="18" t="s">
        <v>22</v>
      </c>
      <c r="BK5276" s="205">
        <f>ROUND(I5276*H5276,2)</f>
        <v>0</v>
      </c>
      <c r="BL5276" s="18" t="s">
        <v>372</v>
      </c>
      <c r="BM5276" s="18" t="s">
        <v>4716</v>
      </c>
    </row>
    <row r="5277" spans="2:65" s="12" customFormat="1" ht="13.5">
      <c r="B5277" s="206"/>
      <c r="C5277" s="207"/>
      <c r="D5277" s="208" t="s">
        <v>247</v>
      </c>
      <c r="E5277" s="209" t="s">
        <v>20</v>
      </c>
      <c r="F5277" s="210" t="s">
        <v>4493</v>
      </c>
      <c r="G5277" s="207"/>
      <c r="H5277" s="211" t="s">
        <v>20</v>
      </c>
      <c r="I5277" s="212"/>
      <c r="J5277" s="207"/>
      <c r="K5277" s="207"/>
      <c r="L5277" s="213"/>
      <c r="M5277" s="214"/>
      <c r="N5277" s="215"/>
      <c r="O5277" s="215"/>
      <c r="P5277" s="215"/>
      <c r="Q5277" s="215"/>
      <c r="R5277" s="215"/>
      <c r="S5277" s="215"/>
      <c r="T5277" s="216"/>
      <c r="AT5277" s="217" t="s">
        <v>247</v>
      </c>
      <c r="AU5277" s="217" t="s">
        <v>81</v>
      </c>
      <c r="AV5277" s="12" t="s">
        <v>22</v>
      </c>
      <c r="AW5277" s="12" t="s">
        <v>37</v>
      </c>
      <c r="AX5277" s="12" t="s">
        <v>73</v>
      </c>
      <c r="AY5277" s="217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4494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249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2" customFormat="1" ht="13.5">
      <c r="B5280" s="206"/>
      <c r="C5280" s="207"/>
      <c r="D5280" s="208" t="s">
        <v>247</v>
      </c>
      <c r="E5280" s="209" t="s">
        <v>20</v>
      </c>
      <c r="F5280" s="210" t="s">
        <v>4717</v>
      </c>
      <c r="G5280" s="207"/>
      <c r="H5280" s="211" t="s">
        <v>20</v>
      </c>
      <c r="I5280" s="212"/>
      <c r="J5280" s="207"/>
      <c r="K5280" s="207"/>
      <c r="L5280" s="213"/>
      <c r="M5280" s="214"/>
      <c r="N5280" s="215"/>
      <c r="O5280" s="215"/>
      <c r="P5280" s="215"/>
      <c r="Q5280" s="215"/>
      <c r="R5280" s="215"/>
      <c r="S5280" s="215"/>
      <c r="T5280" s="216"/>
      <c r="AT5280" s="217" t="s">
        <v>247</v>
      </c>
      <c r="AU5280" s="217" t="s">
        <v>81</v>
      </c>
      <c r="AV5280" s="12" t="s">
        <v>22</v>
      </c>
      <c r="AW5280" s="12" t="s">
        <v>37</v>
      </c>
      <c r="AX5280" s="12" t="s">
        <v>73</v>
      </c>
      <c r="AY5280" s="217" t="s">
        <v>238</v>
      </c>
    </row>
    <row r="5281" spans="2:51" s="12" customFormat="1" ht="13.5">
      <c r="B5281" s="206"/>
      <c r="C5281" s="207"/>
      <c r="D5281" s="208" t="s">
        <v>247</v>
      </c>
      <c r="E5281" s="209" t="s">
        <v>20</v>
      </c>
      <c r="F5281" s="210" t="s">
        <v>4718</v>
      </c>
      <c r="G5281" s="207"/>
      <c r="H5281" s="211" t="s">
        <v>20</v>
      </c>
      <c r="I5281" s="212"/>
      <c r="J5281" s="207"/>
      <c r="K5281" s="207"/>
      <c r="L5281" s="213"/>
      <c r="M5281" s="214"/>
      <c r="N5281" s="215"/>
      <c r="O5281" s="215"/>
      <c r="P5281" s="215"/>
      <c r="Q5281" s="215"/>
      <c r="R5281" s="215"/>
      <c r="S5281" s="215"/>
      <c r="T5281" s="216"/>
      <c r="AT5281" s="217" t="s">
        <v>247</v>
      </c>
      <c r="AU5281" s="217" t="s">
        <v>81</v>
      </c>
      <c r="AV5281" s="12" t="s">
        <v>22</v>
      </c>
      <c r="AW5281" s="12" t="s">
        <v>37</v>
      </c>
      <c r="AX5281" s="12" t="s">
        <v>73</v>
      </c>
      <c r="AY5281" s="217" t="s">
        <v>238</v>
      </c>
    </row>
    <row r="5282" spans="2:51" s="12" customFormat="1" ht="13.5">
      <c r="B5282" s="206"/>
      <c r="C5282" s="207"/>
      <c r="D5282" s="208" t="s">
        <v>247</v>
      </c>
      <c r="E5282" s="209" t="s">
        <v>20</v>
      </c>
      <c r="F5282" s="210" t="s">
        <v>249</v>
      </c>
      <c r="G5282" s="207"/>
      <c r="H5282" s="211" t="s">
        <v>20</v>
      </c>
      <c r="I5282" s="212"/>
      <c r="J5282" s="207"/>
      <c r="K5282" s="207"/>
      <c r="L5282" s="213"/>
      <c r="M5282" s="214"/>
      <c r="N5282" s="215"/>
      <c r="O5282" s="215"/>
      <c r="P5282" s="215"/>
      <c r="Q5282" s="215"/>
      <c r="R5282" s="215"/>
      <c r="S5282" s="215"/>
      <c r="T5282" s="216"/>
      <c r="AT5282" s="217" t="s">
        <v>247</v>
      </c>
      <c r="AU5282" s="217" t="s">
        <v>81</v>
      </c>
      <c r="AV5282" s="12" t="s">
        <v>22</v>
      </c>
      <c r="AW5282" s="12" t="s">
        <v>37</v>
      </c>
      <c r="AX5282" s="12" t="s">
        <v>73</v>
      </c>
      <c r="AY5282" s="217" t="s">
        <v>238</v>
      </c>
    </row>
    <row r="5283" spans="2:51" s="12" customFormat="1" ht="13.5">
      <c r="B5283" s="206"/>
      <c r="C5283" s="207"/>
      <c r="D5283" s="208" t="s">
        <v>247</v>
      </c>
      <c r="E5283" s="209" t="s">
        <v>20</v>
      </c>
      <c r="F5283" s="210" t="s">
        <v>4719</v>
      </c>
      <c r="G5283" s="207"/>
      <c r="H5283" s="211" t="s">
        <v>20</v>
      </c>
      <c r="I5283" s="212"/>
      <c r="J5283" s="207"/>
      <c r="K5283" s="207"/>
      <c r="L5283" s="213"/>
      <c r="M5283" s="214"/>
      <c r="N5283" s="215"/>
      <c r="O5283" s="215"/>
      <c r="P5283" s="215"/>
      <c r="Q5283" s="215"/>
      <c r="R5283" s="215"/>
      <c r="S5283" s="215"/>
      <c r="T5283" s="216"/>
      <c r="AT5283" s="217" t="s">
        <v>247</v>
      </c>
      <c r="AU5283" s="217" t="s">
        <v>81</v>
      </c>
      <c r="AV5283" s="12" t="s">
        <v>22</v>
      </c>
      <c r="AW5283" s="12" t="s">
        <v>37</v>
      </c>
      <c r="AX5283" s="12" t="s">
        <v>73</v>
      </c>
      <c r="AY5283" s="217" t="s">
        <v>238</v>
      </c>
    </row>
    <row r="5284" spans="2:51" s="12" customFormat="1" ht="13.5">
      <c r="B5284" s="206"/>
      <c r="C5284" s="207"/>
      <c r="D5284" s="208" t="s">
        <v>247</v>
      </c>
      <c r="E5284" s="209" t="s">
        <v>20</v>
      </c>
      <c r="F5284" s="210" t="s">
        <v>249</v>
      </c>
      <c r="G5284" s="207"/>
      <c r="H5284" s="211" t="s">
        <v>20</v>
      </c>
      <c r="I5284" s="212"/>
      <c r="J5284" s="207"/>
      <c r="K5284" s="207"/>
      <c r="L5284" s="213"/>
      <c r="M5284" s="214"/>
      <c r="N5284" s="215"/>
      <c r="O5284" s="215"/>
      <c r="P5284" s="215"/>
      <c r="Q5284" s="215"/>
      <c r="R5284" s="215"/>
      <c r="S5284" s="215"/>
      <c r="T5284" s="216"/>
      <c r="AT5284" s="217" t="s">
        <v>247</v>
      </c>
      <c r="AU5284" s="217" t="s">
        <v>81</v>
      </c>
      <c r="AV5284" s="12" t="s">
        <v>22</v>
      </c>
      <c r="AW5284" s="12" t="s">
        <v>37</v>
      </c>
      <c r="AX5284" s="12" t="s">
        <v>73</v>
      </c>
      <c r="AY5284" s="217" t="s">
        <v>238</v>
      </c>
    </row>
    <row r="5285" spans="2:51" s="12" customFormat="1" ht="13.5">
      <c r="B5285" s="206"/>
      <c r="C5285" s="207"/>
      <c r="D5285" s="208" t="s">
        <v>247</v>
      </c>
      <c r="E5285" s="209" t="s">
        <v>20</v>
      </c>
      <c r="F5285" s="210" t="s">
        <v>2224</v>
      </c>
      <c r="G5285" s="207"/>
      <c r="H5285" s="211" t="s">
        <v>20</v>
      </c>
      <c r="I5285" s="212"/>
      <c r="J5285" s="207"/>
      <c r="K5285" s="207"/>
      <c r="L5285" s="213"/>
      <c r="M5285" s="214"/>
      <c r="N5285" s="215"/>
      <c r="O5285" s="215"/>
      <c r="P5285" s="215"/>
      <c r="Q5285" s="215"/>
      <c r="R5285" s="215"/>
      <c r="S5285" s="215"/>
      <c r="T5285" s="216"/>
      <c r="AT5285" s="217" t="s">
        <v>247</v>
      </c>
      <c r="AU5285" s="217" t="s">
        <v>81</v>
      </c>
      <c r="AV5285" s="12" t="s">
        <v>22</v>
      </c>
      <c r="AW5285" s="12" t="s">
        <v>37</v>
      </c>
      <c r="AX5285" s="12" t="s">
        <v>73</v>
      </c>
      <c r="AY5285" s="217" t="s">
        <v>238</v>
      </c>
    </row>
    <row r="5286" spans="2:51" s="12" customFormat="1" ht="13.5">
      <c r="B5286" s="206"/>
      <c r="C5286" s="207"/>
      <c r="D5286" s="208" t="s">
        <v>247</v>
      </c>
      <c r="E5286" s="209" t="s">
        <v>20</v>
      </c>
      <c r="F5286" s="210" t="s">
        <v>692</v>
      </c>
      <c r="G5286" s="207"/>
      <c r="H5286" s="211" t="s">
        <v>20</v>
      </c>
      <c r="I5286" s="212"/>
      <c r="J5286" s="207"/>
      <c r="K5286" s="207"/>
      <c r="L5286" s="213"/>
      <c r="M5286" s="214"/>
      <c r="N5286" s="215"/>
      <c r="O5286" s="215"/>
      <c r="P5286" s="215"/>
      <c r="Q5286" s="215"/>
      <c r="R5286" s="215"/>
      <c r="S5286" s="215"/>
      <c r="T5286" s="216"/>
      <c r="AT5286" s="217" t="s">
        <v>247</v>
      </c>
      <c r="AU5286" s="217" t="s">
        <v>81</v>
      </c>
      <c r="AV5286" s="12" t="s">
        <v>22</v>
      </c>
      <c r="AW5286" s="12" t="s">
        <v>37</v>
      </c>
      <c r="AX5286" s="12" t="s">
        <v>73</v>
      </c>
      <c r="AY5286" s="217" t="s">
        <v>238</v>
      </c>
    </row>
    <row r="5287" spans="2:51" s="13" customFormat="1" ht="13.5">
      <c r="B5287" s="218"/>
      <c r="C5287" s="219"/>
      <c r="D5287" s="208" t="s">
        <v>247</v>
      </c>
      <c r="E5287" s="230" t="s">
        <v>20</v>
      </c>
      <c r="F5287" s="231" t="s">
        <v>4720</v>
      </c>
      <c r="G5287" s="219"/>
      <c r="H5287" s="232">
        <v>15.85</v>
      </c>
      <c r="I5287" s="224"/>
      <c r="J5287" s="219"/>
      <c r="K5287" s="219"/>
      <c r="L5287" s="225"/>
      <c r="M5287" s="226"/>
      <c r="N5287" s="227"/>
      <c r="O5287" s="227"/>
      <c r="P5287" s="227"/>
      <c r="Q5287" s="227"/>
      <c r="R5287" s="227"/>
      <c r="S5287" s="227"/>
      <c r="T5287" s="228"/>
      <c r="AT5287" s="229" t="s">
        <v>247</v>
      </c>
      <c r="AU5287" s="229" t="s">
        <v>81</v>
      </c>
      <c r="AV5287" s="13" t="s">
        <v>81</v>
      </c>
      <c r="AW5287" s="13" t="s">
        <v>37</v>
      </c>
      <c r="AX5287" s="13" t="s">
        <v>73</v>
      </c>
      <c r="AY5287" s="229" t="s">
        <v>238</v>
      </c>
    </row>
    <row r="5288" spans="2:51" s="13" customFormat="1" ht="13.5">
      <c r="B5288" s="218"/>
      <c r="C5288" s="219"/>
      <c r="D5288" s="208" t="s">
        <v>247</v>
      </c>
      <c r="E5288" s="230" t="s">
        <v>20</v>
      </c>
      <c r="F5288" s="231" t="s">
        <v>4721</v>
      </c>
      <c r="G5288" s="219"/>
      <c r="H5288" s="232">
        <v>11.95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51" s="13" customFormat="1" ht="13.5">
      <c r="B5289" s="218"/>
      <c r="C5289" s="219"/>
      <c r="D5289" s="208" t="s">
        <v>247</v>
      </c>
      <c r="E5289" s="230" t="s">
        <v>20</v>
      </c>
      <c r="F5289" s="231" t="s">
        <v>4722</v>
      </c>
      <c r="G5289" s="219"/>
      <c r="H5289" s="232">
        <v>15.05</v>
      </c>
      <c r="I5289" s="224"/>
      <c r="J5289" s="219"/>
      <c r="K5289" s="219"/>
      <c r="L5289" s="225"/>
      <c r="M5289" s="226"/>
      <c r="N5289" s="227"/>
      <c r="O5289" s="227"/>
      <c r="P5289" s="227"/>
      <c r="Q5289" s="227"/>
      <c r="R5289" s="227"/>
      <c r="S5289" s="227"/>
      <c r="T5289" s="228"/>
      <c r="AT5289" s="229" t="s">
        <v>247</v>
      </c>
      <c r="AU5289" s="229" t="s">
        <v>81</v>
      </c>
      <c r="AV5289" s="13" t="s">
        <v>81</v>
      </c>
      <c r="AW5289" s="13" t="s">
        <v>37</v>
      </c>
      <c r="AX5289" s="13" t="s">
        <v>73</v>
      </c>
      <c r="AY5289" s="229" t="s">
        <v>238</v>
      </c>
    </row>
    <row r="5290" spans="2:51" s="13" customFormat="1" ht="13.5">
      <c r="B5290" s="218"/>
      <c r="C5290" s="219"/>
      <c r="D5290" s="208" t="s">
        <v>247</v>
      </c>
      <c r="E5290" s="230" t="s">
        <v>20</v>
      </c>
      <c r="F5290" s="231" t="s">
        <v>4723</v>
      </c>
      <c r="G5290" s="219"/>
      <c r="H5290" s="232">
        <v>13.4</v>
      </c>
      <c r="I5290" s="224"/>
      <c r="J5290" s="219"/>
      <c r="K5290" s="219"/>
      <c r="L5290" s="225"/>
      <c r="M5290" s="226"/>
      <c r="N5290" s="227"/>
      <c r="O5290" s="227"/>
      <c r="P5290" s="227"/>
      <c r="Q5290" s="227"/>
      <c r="R5290" s="227"/>
      <c r="S5290" s="227"/>
      <c r="T5290" s="228"/>
      <c r="AT5290" s="229" t="s">
        <v>247</v>
      </c>
      <c r="AU5290" s="229" t="s">
        <v>81</v>
      </c>
      <c r="AV5290" s="13" t="s">
        <v>81</v>
      </c>
      <c r="AW5290" s="13" t="s">
        <v>37</v>
      </c>
      <c r="AX5290" s="13" t="s">
        <v>73</v>
      </c>
      <c r="AY5290" s="229" t="s">
        <v>238</v>
      </c>
    </row>
    <row r="5291" spans="2:51" s="13" customFormat="1" ht="13.5">
      <c r="B5291" s="218"/>
      <c r="C5291" s="219"/>
      <c r="D5291" s="208" t="s">
        <v>247</v>
      </c>
      <c r="E5291" s="230" t="s">
        <v>20</v>
      </c>
      <c r="F5291" s="231" t="s">
        <v>4724</v>
      </c>
      <c r="G5291" s="219"/>
      <c r="H5291" s="232">
        <v>13.25</v>
      </c>
      <c r="I5291" s="224"/>
      <c r="J5291" s="219"/>
      <c r="K5291" s="219"/>
      <c r="L5291" s="225"/>
      <c r="M5291" s="226"/>
      <c r="N5291" s="227"/>
      <c r="O5291" s="227"/>
      <c r="P5291" s="227"/>
      <c r="Q5291" s="227"/>
      <c r="R5291" s="227"/>
      <c r="S5291" s="227"/>
      <c r="T5291" s="228"/>
      <c r="AT5291" s="229" t="s">
        <v>247</v>
      </c>
      <c r="AU5291" s="229" t="s">
        <v>81</v>
      </c>
      <c r="AV5291" s="13" t="s">
        <v>81</v>
      </c>
      <c r="AW5291" s="13" t="s">
        <v>37</v>
      </c>
      <c r="AX5291" s="13" t="s">
        <v>73</v>
      </c>
      <c r="AY5291" s="229" t="s">
        <v>238</v>
      </c>
    </row>
    <row r="5292" spans="2:51" s="13" customFormat="1" ht="13.5">
      <c r="B5292" s="218"/>
      <c r="C5292" s="219"/>
      <c r="D5292" s="208" t="s">
        <v>247</v>
      </c>
      <c r="E5292" s="230" t="s">
        <v>20</v>
      </c>
      <c r="F5292" s="231" t="s">
        <v>4725</v>
      </c>
      <c r="G5292" s="219"/>
      <c r="H5292" s="232">
        <v>14.5</v>
      </c>
      <c r="I5292" s="224"/>
      <c r="J5292" s="219"/>
      <c r="K5292" s="219"/>
      <c r="L5292" s="225"/>
      <c r="M5292" s="226"/>
      <c r="N5292" s="227"/>
      <c r="O5292" s="227"/>
      <c r="P5292" s="227"/>
      <c r="Q5292" s="227"/>
      <c r="R5292" s="227"/>
      <c r="S5292" s="227"/>
      <c r="T5292" s="228"/>
      <c r="AT5292" s="229" t="s">
        <v>247</v>
      </c>
      <c r="AU5292" s="229" t="s">
        <v>81</v>
      </c>
      <c r="AV5292" s="13" t="s">
        <v>81</v>
      </c>
      <c r="AW5292" s="13" t="s">
        <v>37</v>
      </c>
      <c r="AX5292" s="13" t="s">
        <v>73</v>
      </c>
      <c r="AY5292" s="229" t="s">
        <v>238</v>
      </c>
    </row>
    <row r="5293" spans="2:51" s="13" customFormat="1" ht="13.5">
      <c r="B5293" s="218"/>
      <c r="C5293" s="219"/>
      <c r="D5293" s="208" t="s">
        <v>247</v>
      </c>
      <c r="E5293" s="230" t="s">
        <v>20</v>
      </c>
      <c r="F5293" s="231" t="s">
        <v>4726</v>
      </c>
      <c r="G5293" s="219"/>
      <c r="H5293" s="232">
        <v>13.95</v>
      </c>
      <c r="I5293" s="224"/>
      <c r="J5293" s="219"/>
      <c r="K5293" s="219"/>
      <c r="L5293" s="225"/>
      <c r="M5293" s="226"/>
      <c r="N5293" s="227"/>
      <c r="O5293" s="227"/>
      <c r="P5293" s="227"/>
      <c r="Q5293" s="227"/>
      <c r="R5293" s="227"/>
      <c r="S5293" s="227"/>
      <c r="T5293" s="228"/>
      <c r="AT5293" s="229" t="s">
        <v>247</v>
      </c>
      <c r="AU5293" s="229" t="s">
        <v>81</v>
      </c>
      <c r="AV5293" s="13" t="s">
        <v>81</v>
      </c>
      <c r="AW5293" s="13" t="s">
        <v>37</v>
      </c>
      <c r="AX5293" s="13" t="s">
        <v>73</v>
      </c>
      <c r="AY5293" s="229" t="s">
        <v>238</v>
      </c>
    </row>
    <row r="5294" spans="2:51" s="13" customFormat="1" ht="13.5">
      <c r="B5294" s="218"/>
      <c r="C5294" s="219"/>
      <c r="D5294" s="208" t="s">
        <v>247</v>
      </c>
      <c r="E5294" s="230" t="s">
        <v>20</v>
      </c>
      <c r="F5294" s="231" t="s">
        <v>4727</v>
      </c>
      <c r="G5294" s="219"/>
      <c r="H5294" s="232">
        <v>10</v>
      </c>
      <c r="I5294" s="224"/>
      <c r="J5294" s="219"/>
      <c r="K5294" s="219"/>
      <c r="L5294" s="225"/>
      <c r="M5294" s="226"/>
      <c r="N5294" s="227"/>
      <c r="O5294" s="227"/>
      <c r="P5294" s="227"/>
      <c r="Q5294" s="227"/>
      <c r="R5294" s="227"/>
      <c r="S5294" s="227"/>
      <c r="T5294" s="228"/>
      <c r="AT5294" s="229" t="s">
        <v>247</v>
      </c>
      <c r="AU5294" s="229" t="s">
        <v>81</v>
      </c>
      <c r="AV5294" s="13" t="s">
        <v>81</v>
      </c>
      <c r="AW5294" s="13" t="s">
        <v>37</v>
      </c>
      <c r="AX5294" s="13" t="s">
        <v>73</v>
      </c>
      <c r="AY5294" s="229" t="s">
        <v>238</v>
      </c>
    </row>
    <row r="5295" spans="2:51" s="13" customFormat="1" ht="13.5">
      <c r="B5295" s="218"/>
      <c r="C5295" s="219"/>
      <c r="D5295" s="208" t="s">
        <v>247</v>
      </c>
      <c r="E5295" s="230" t="s">
        <v>20</v>
      </c>
      <c r="F5295" s="231" t="s">
        <v>4728</v>
      </c>
      <c r="G5295" s="219"/>
      <c r="H5295" s="232">
        <v>23.15</v>
      </c>
      <c r="I5295" s="224"/>
      <c r="J5295" s="219"/>
      <c r="K5295" s="219"/>
      <c r="L5295" s="225"/>
      <c r="M5295" s="226"/>
      <c r="N5295" s="227"/>
      <c r="O5295" s="227"/>
      <c r="P5295" s="227"/>
      <c r="Q5295" s="227"/>
      <c r="R5295" s="227"/>
      <c r="S5295" s="227"/>
      <c r="T5295" s="228"/>
      <c r="AT5295" s="229" t="s">
        <v>247</v>
      </c>
      <c r="AU5295" s="229" t="s">
        <v>81</v>
      </c>
      <c r="AV5295" s="13" t="s">
        <v>81</v>
      </c>
      <c r="AW5295" s="13" t="s">
        <v>37</v>
      </c>
      <c r="AX5295" s="13" t="s">
        <v>73</v>
      </c>
      <c r="AY5295" s="229" t="s">
        <v>238</v>
      </c>
    </row>
    <row r="5296" spans="2:51" s="12" customFormat="1" ht="13.5">
      <c r="B5296" s="206"/>
      <c r="C5296" s="207"/>
      <c r="D5296" s="208" t="s">
        <v>247</v>
      </c>
      <c r="E5296" s="209" t="s">
        <v>20</v>
      </c>
      <c r="F5296" s="210" t="s">
        <v>249</v>
      </c>
      <c r="G5296" s="207"/>
      <c r="H5296" s="211" t="s">
        <v>20</v>
      </c>
      <c r="I5296" s="212"/>
      <c r="J5296" s="207"/>
      <c r="K5296" s="207"/>
      <c r="L5296" s="213"/>
      <c r="M5296" s="214"/>
      <c r="N5296" s="215"/>
      <c r="O5296" s="215"/>
      <c r="P5296" s="215"/>
      <c r="Q5296" s="215"/>
      <c r="R5296" s="215"/>
      <c r="S5296" s="215"/>
      <c r="T5296" s="216"/>
      <c r="AT5296" s="217" t="s">
        <v>247</v>
      </c>
      <c r="AU5296" s="217" t="s">
        <v>81</v>
      </c>
      <c r="AV5296" s="12" t="s">
        <v>22</v>
      </c>
      <c r="AW5296" s="12" t="s">
        <v>37</v>
      </c>
      <c r="AX5296" s="12" t="s">
        <v>73</v>
      </c>
      <c r="AY5296" s="217" t="s">
        <v>238</v>
      </c>
    </row>
    <row r="5297" spans="2:51" s="12" customFormat="1" ht="13.5">
      <c r="B5297" s="206"/>
      <c r="C5297" s="207"/>
      <c r="D5297" s="208" t="s">
        <v>247</v>
      </c>
      <c r="E5297" s="209" t="s">
        <v>20</v>
      </c>
      <c r="F5297" s="210" t="s">
        <v>2275</v>
      </c>
      <c r="G5297" s="207"/>
      <c r="H5297" s="211" t="s">
        <v>20</v>
      </c>
      <c r="I5297" s="212"/>
      <c r="J5297" s="207"/>
      <c r="K5297" s="207"/>
      <c r="L5297" s="213"/>
      <c r="M5297" s="214"/>
      <c r="N5297" s="215"/>
      <c r="O5297" s="215"/>
      <c r="P5297" s="215"/>
      <c r="Q5297" s="215"/>
      <c r="R5297" s="215"/>
      <c r="S5297" s="215"/>
      <c r="T5297" s="216"/>
      <c r="AT5297" s="217" t="s">
        <v>247</v>
      </c>
      <c r="AU5297" s="217" t="s">
        <v>81</v>
      </c>
      <c r="AV5297" s="12" t="s">
        <v>22</v>
      </c>
      <c r="AW5297" s="12" t="s">
        <v>37</v>
      </c>
      <c r="AX5297" s="12" t="s">
        <v>73</v>
      </c>
      <c r="AY5297" s="217" t="s">
        <v>238</v>
      </c>
    </row>
    <row r="5298" spans="2:51" s="12" customFormat="1" ht="13.5">
      <c r="B5298" s="206"/>
      <c r="C5298" s="207"/>
      <c r="D5298" s="208" t="s">
        <v>247</v>
      </c>
      <c r="E5298" s="209" t="s">
        <v>20</v>
      </c>
      <c r="F5298" s="210" t="s">
        <v>811</v>
      </c>
      <c r="G5298" s="207"/>
      <c r="H5298" s="211" t="s">
        <v>20</v>
      </c>
      <c r="I5298" s="212"/>
      <c r="J5298" s="207"/>
      <c r="K5298" s="207"/>
      <c r="L5298" s="213"/>
      <c r="M5298" s="214"/>
      <c r="N5298" s="215"/>
      <c r="O5298" s="215"/>
      <c r="P5298" s="215"/>
      <c r="Q5298" s="215"/>
      <c r="R5298" s="215"/>
      <c r="S5298" s="215"/>
      <c r="T5298" s="216"/>
      <c r="AT5298" s="217" t="s">
        <v>247</v>
      </c>
      <c r="AU5298" s="217" t="s">
        <v>81</v>
      </c>
      <c r="AV5298" s="12" t="s">
        <v>22</v>
      </c>
      <c r="AW5298" s="12" t="s">
        <v>37</v>
      </c>
      <c r="AX5298" s="12" t="s">
        <v>73</v>
      </c>
      <c r="AY5298" s="217" t="s">
        <v>238</v>
      </c>
    </row>
    <row r="5299" spans="2:51" s="13" customFormat="1" ht="13.5">
      <c r="B5299" s="218"/>
      <c r="C5299" s="219"/>
      <c r="D5299" s="208" t="s">
        <v>247</v>
      </c>
      <c r="E5299" s="230" t="s">
        <v>20</v>
      </c>
      <c r="F5299" s="231" t="s">
        <v>4729</v>
      </c>
      <c r="G5299" s="219"/>
      <c r="H5299" s="232">
        <v>9.85</v>
      </c>
      <c r="I5299" s="224"/>
      <c r="J5299" s="219"/>
      <c r="K5299" s="219"/>
      <c r="L5299" s="225"/>
      <c r="M5299" s="226"/>
      <c r="N5299" s="227"/>
      <c r="O5299" s="227"/>
      <c r="P5299" s="227"/>
      <c r="Q5299" s="227"/>
      <c r="R5299" s="227"/>
      <c r="S5299" s="227"/>
      <c r="T5299" s="228"/>
      <c r="AT5299" s="229" t="s">
        <v>247</v>
      </c>
      <c r="AU5299" s="229" t="s">
        <v>81</v>
      </c>
      <c r="AV5299" s="13" t="s">
        <v>81</v>
      </c>
      <c r="AW5299" s="13" t="s">
        <v>37</v>
      </c>
      <c r="AX5299" s="13" t="s">
        <v>73</v>
      </c>
      <c r="AY5299" s="229" t="s">
        <v>238</v>
      </c>
    </row>
    <row r="5300" spans="2:51" s="13" customFormat="1" ht="13.5">
      <c r="B5300" s="218"/>
      <c r="C5300" s="219"/>
      <c r="D5300" s="208" t="s">
        <v>247</v>
      </c>
      <c r="E5300" s="230" t="s">
        <v>20</v>
      </c>
      <c r="F5300" s="231" t="s">
        <v>4730</v>
      </c>
      <c r="G5300" s="219"/>
      <c r="H5300" s="232">
        <v>8.65</v>
      </c>
      <c r="I5300" s="224"/>
      <c r="J5300" s="219"/>
      <c r="K5300" s="219"/>
      <c r="L5300" s="225"/>
      <c r="M5300" s="226"/>
      <c r="N5300" s="227"/>
      <c r="O5300" s="227"/>
      <c r="P5300" s="227"/>
      <c r="Q5300" s="227"/>
      <c r="R5300" s="227"/>
      <c r="S5300" s="227"/>
      <c r="T5300" s="228"/>
      <c r="AT5300" s="229" t="s">
        <v>247</v>
      </c>
      <c r="AU5300" s="229" t="s">
        <v>81</v>
      </c>
      <c r="AV5300" s="13" t="s">
        <v>81</v>
      </c>
      <c r="AW5300" s="13" t="s">
        <v>37</v>
      </c>
      <c r="AX5300" s="13" t="s">
        <v>73</v>
      </c>
      <c r="AY5300" s="229" t="s">
        <v>238</v>
      </c>
    </row>
    <row r="5301" spans="2:51" s="13" customFormat="1" ht="13.5">
      <c r="B5301" s="218"/>
      <c r="C5301" s="219"/>
      <c r="D5301" s="208" t="s">
        <v>247</v>
      </c>
      <c r="E5301" s="230" t="s">
        <v>20</v>
      </c>
      <c r="F5301" s="231" t="s">
        <v>4731</v>
      </c>
      <c r="G5301" s="219"/>
      <c r="H5301" s="232">
        <v>17.8</v>
      </c>
      <c r="I5301" s="224"/>
      <c r="J5301" s="219"/>
      <c r="K5301" s="219"/>
      <c r="L5301" s="225"/>
      <c r="M5301" s="226"/>
      <c r="N5301" s="227"/>
      <c r="O5301" s="227"/>
      <c r="P5301" s="227"/>
      <c r="Q5301" s="227"/>
      <c r="R5301" s="227"/>
      <c r="S5301" s="227"/>
      <c r="T5301" s="228"/>
      <c r="AT5301" s="229" t="s">
        <v>247</v>
      </c>
      <c r="AU5301" s="229" t="s">
        <v>81</v>
      </c>
      <c r="AV5301" s="13" t="s">
        <v>81</v>
      </c>
      <c r="AW5301" s="13" t="s">
        <v>37</v>
      </c>
      <c r="AX5301" s="13" t="s">
        <v>73</v>
      </c>
      <c r="AY5301" s="229" t="s">
        <v>238</v>
      </c>
    </row>
    <row r="5302" spans="2:51" s="13" customFormat="1" ht="13.5">
      <c r="B5302" s="218"/>
      <c r="C5302" s="219"/>
      <c r="D5302" s="208" t="s">
        <v>247</v>
      </c>
      <c r="E5302" s="230" t="s">
        <v>20</v>
      </c>
      <c r="F5302" s="231" t="s">
        <v>4732</v>
      </c>
      <c r="G5302" s="219"/>
      <c r="H5302" s="232">
        <v>17.95</v>
      </c>
      <c r="I5302" s="224"/>
      <c r="J5302" s="219"/>
      <c r="K5302" s="219"/>
      <c r="L5302" s="225"/>
      <c r="M5302" s="226"/>
      <c r="N5302" s="227"/>
      <c r="O5302" s="227"/>
      <c r="P5302" s="227"/>
      <c r="Q5302" s="227"/>
      <c r="R5302" s="227"/>
      <c r="S5302" s="227"/>
      <c r="T5302" s="228"/>
      <c r="AT5302" s="229" t="s">
        <v>247</v>
      </c>
      <c r="AU5302" s="229" t="s">
        <v>81</v>
      </c>
      <c r="AV5302" s="13" t="s">
        <v>81</v>
      </c>
      <c r="AW5302" s="13" t="s">
        <v>37</v>
      </c>
      <c r="AX5302" s="13" t="s">
        <v>73</v>
      </c>
      <c r="AY5302" s="229" t="s">
        <v>238</v>
      </c>
    </row>
    <row r="5303" spans="2:51" s="13" customFormat="1" ht="13.5">
      <c r="B5303" s="218"/>
      <c r="C5303" s="219"/>
      <c r="D5303" s="208" t="s">
        <v>247</v>
      </c>
      <c r="E5303" s="230" t="s">
        <v>20</v>
      </c>
      <c r="F5303" s="231" t="s">
        <v>4733</v>
      </c>
      <c r="G5303" s="219"/>
      <c r="H5303" s="232">
        <v>16.25</v>
      </c>
      <c r="I5303" s="224"/>
      <c r="J5303" s="219"/>
      <c r="K5303" s="219"/>
      <c r="L5303" s="225"/>
      <c r="M5303" s="226"/>
      <c r="N5303" s="227"/>
      <c r="O5303" s="227"/>
      <c r="P5303" s="227"/>
      <c r="Q5303" s="227"/>
      <c r="R5303" s="227"/>
      <c r="S5303" s="227"/>
      <c r="T5303" s="228"/>
      <c r="AT5303" s="229" t="s">
        <v>247</v>
      </c>
      <c r="AU5303" s="229" t="s">
        <v>81</v>
      </c>
      <c r="AV5303" s="13" t="s">
        <v>81</v>
      </c>
      <c r="AW5303" s="13" t="s">
        <v>37</v>
      </c>
      <c r="AX5303" s="13" t="s">
        <v>73</v>
      </c>
      <c r="AY5303" s="229" t="s">
        <v>238</v>
      </c>
    </row>
    <row r="5304" spans="2:51" s="13" customFormat="1" ht="13.5">
      <c r="B5304" s="218"/>
      <c r="C5304" s="219"/>
      <c r="D5304" s="208" t="s">
        <v>247</v>
      </c>
      <c r="E5304" s="230" t="s">
        <v>20</v>
      </c>
      <c r="F5304" s="231" t="s">
        <v>4734</v>
      </c>
      <c r="G5304" s="219"/>
      <c r="H5304" s="232">
        <v>10.95</v>
      </c>
      <c r="I5304" s="224"/>
      <c r="J5304" s="219"/>
      <c r="K5304" s="219"/>
      <c r="L5304" s="225"/>
      <c r="M5304" s="226"/>
      <c r="N5304" s="227"/>
      <c r="O5304" s="227"/>
      <c r="P5304" s="227"/>
      <c r="Q5304" s="227"/>
      <c r="R5304" s="227"/>
      <c r="S5304" s="227"/>
      <c r="T5304" s="228"/>
      <c r="AT5304" s="229" t="s">
        <v>247</v>
      </c>
      <c r="AU5304" s="229" t="s">
        <v>81</v>
      </c>
      <c r="AV5304" s="13" t="s">
        <v>81</v>
      </c>
      <c r="AW5304" s="13" t="s">
        <v>37</v>
      </c>
      <c r="AX5304" s="13" t="s">
        <v>73</v>
      </c>
      <c r="AY5304" s="229" t="s">
        <v>238</v>
      </c>
    </row>
    <row r="5305" spans="2:51" s="13" customFormat="1" ht="13.5">
      <c r="B5305" s="218"/>
      <c r="C5305" s="219"/>
      <c r="D5305" s="208" t="s">
        <v>247</v>
      </c>
      <c r="E5305" s="230" t="s">
        <v>20</v>
      </c>
      <c r="F5305" s="231" t="s">
        <v>4735</v>
      </c>
      <c r="G5305" s="219"/>
      <c r="H5305" s="232">
        <v>7.65</v>
      </c>
      <c r="I5305" s="224"/>
      <c r="J5305" s="219"/>
      <c r="K5305" s="219"/>
      <c r="L5305" s="225"/>
      <c r="M5305" s="226"/>
      <c r="N5305" s="227"/>
      <c r="O5305" s="227"/>
      <c r="P5305" s="227"/>
      <c r="Q5305" s="227"/>
      <c r="R5305" s="227"/>
      <c r="S5305" s="227"/>
      <c r="T5305" s="228"/>
      <c r="AT5305" s="229" t="s">
        <v>247</v>
      </c>
      <c r="AU5305" s="229" t="s">
        <v>81</v>
      </c>
      <c r="AV5305" s="13" t="s">
        <v>81</v>
      </c>
      <c r="AW5305" s="13" t="s">
        <v>37</v>
      </c>
      <c r="AX5305" s="13" t="s">
        <v>73</v>
      </c>
      <c r="AY5305" s="229" t="s">
        <v>238</v>
      </c>
    </row>
    <row r="5306" spans="2:51" s="13" customFormat="1" ht="13.5">
      <c r="B5306" s="218"/>
      <c r="C5306" s="219"/>
      <c r="D5306" s="208" t="s">
        <v>247</v>
      </c>
      <c r="E5306" s="230" t="s">
        <v>20</v>
      </c>
      <c r="F5306" s="231" t="s">
        <v>4736</v>
      </c>
      <c r="G5306" s="219"/>
      <c r="H5306" s="232">
        <v>7.65</v>
      </c>
      <c r="I5306" s="224"/>
      <c r="J5306" s="219"/>
      <c r="K5306" s="219"/>
      <c r="L5306" s="225"/>
      <c r="M5306" s="226"/>
      <c r="N5306" s="227"/>
      <c r="O5306" s="227"/>
      <c r="P5306" s="227"/>
      <c r="Q5306" s="227"/>
      <c r="R5306" s="227"/>
      <c r="S5306" s="227"/>
      <c r="T5306" s="228"/>
      <c r="AT5306" s="229" t="s">
        <v>247</v>
      </c>
      <c r="AU5306" s="229" t="s">
        <v>81</v>
      </c>
      <c r="AV5306" s="13" t="s">
        <v>81</v>
      </c>
      <c r="AW5306" s="13" t="s">
        <v>37</v>
      </c>
      <c r="AX5306" s="13" t="s">
        <v>73</v>
      </c>
      <c r="AY5306" s="229" t="s">
        <v>238</v>
      </c>
    </row>
    <row r="5307" spans="2:51" s="13" customFormat="1" ht="13.5">
      <c r="B5307" s="218"/>
      <c r="C5307" s="219"/>
      <c r="D5307" s="208" t="s">
        <v>247</v>
      </c>
      <c r="E5307" s="230" t="s">
        <v>20</v>
      </c>
      <c r="F5307" s="231" t="s">
        <v>4737</v>
      </c>
      <c r="G5307" s="219"/>
      <c r="H5307" s="232">
        <v>10.95</v>
      </c>
      <c r="I5307" s="224"/>
      <c r="J5307" s="219"/>
      <c r="K5307" s="219"/>
      <c r="L5307" s="225"/>
      <c r="M5307" s="226"/>
      <c r="N5307" s="227"/>
      <c r="O5307" s="227"/>
      <c r="P5307" s="227"/>
      <c r="Q5307" s="227"/>
      <c r="R5307" s="227"/>
      <c r="S5307" s="227"/>
      <c r="T5307" s="228"/>
      <c r="AT5307" s="229" t="s">
        <v>247</v>
      </c>
      <c r="AU5307" s="229" t="s">
        <v>81</v>
      </c>
      <c r="AV5307" s="13" t="s">
        <v>81</v>
      </c>
      <c r="AW5307" s="13" t="s">
        <v>37</v>
      </c>
      <c r="AX5307" s="13" t="s">
        <v>73</v>
      </c>
      <c r="AY5307" s="229" t="s">
        <v>238</v>
      </c>
    </row>
    <row r="5308" spans="2:51" s="13" customFormat="1" ht="13.5">
      <c r="B5308" s="218"/>
      <c r="C5308" s="219"/>
      <c r="D5308" s="208" t="s">
        <v>247</v>
      </c>
      <c r="E5308" s="230" t="s">
        <v>20</v>
      </c>
      <c r="F5308" s="231" t="s">
        <v>4738</v>
      </c>
      <c r="G5308" s="219"/>
      <c r="H5308" s="232">
        <v>16.95</v>
      </c>
      <c r="I5308" s="224"/>
      <c r="J5308" s="219"/>
      <c r="K5308" s="219"/>
      <c r="L5308" s="225"/>
      <c r="M5308" s="226"/>
      <c r="N5308" s="227"/>
      <c r="O5308" s="227"/>
      <c r="P5308" s="227"/>
      <c r="Q5308" s="227"/>
      <c r="R5308" s="227"/>
      <c r="S5308" s="227"/>
      <c r="T5308" s="228"/>
      <c r="AT5308" s="229" t="s">
        <v>247</v>
      </c>
      <c r="AU5308" s="229" t="s">
        <v>81</v>
      </c>
      <c r="AV5308" s="13" t="s">
        <v>81</v>
      </c>
      <c r="AW5308" s="13" t="s">
        <v>37</v>
      </c>
      <c r="AX5308" s="13" t="s">
        <v>73</v>
      </c>
      <c r="AY5308" s="229" t="s">
        <v>238</v>
      </c>
    </row>
    <row r="5309" spans="2:51" s="12" customFormat="1" ht="13.5">
      <c r="B5309" s="206"/>
      <c r="C5309" s="207"/>
      <c r="D5309" s="208" t="s">
        <v>247</v>
      </c>
      <c r="E5309" s="209" t="s">
        <v>20</v>
      </c>
      <c r="F5309" s="210" t="s">
        <v>249</v>
      </c>
      <c r="G5309" s="207"/>
      <c r="H5309" s="211" t="s">
        <v>20</v>
      </c>
      <c r="I5309" s="212"/>
      <c r="J5309" s="207"/>
      <c r="K5309" s="207"/>
      <c r="L5309" s="213"/>
      <c r="M5309" s="214"/>
      <c r="N5309" s="215"/>
      <c r="O5309" s="215"/>
      <c r="P5309" s="215"/>
      <c r="Q5309" s="215"/>
      <c r="R5309" s="215"/>
      <c r="S5309" s="215"/>
      <c r="T5309" s="216"/>
      <c r="AT5309" s="217" t="s">
        <v>247</v>
      </c>
      <c r="AU5309" s="217" t="s">
        <v>81</v>
      </c>
      <c r="AV5309" s="12" t="s">
        <v>22</v>
      </c>
      <c r="AW5309" s="12" t="s">
        <v>37</v>
      </c>
      <c r="AX5309" s="12" t="s">
        <v>73</v>
      </c>
      <c r="AY5309" s="217" t="s">
        <v>238</v>
      </c>
    </row>
    <row r="5310" spans="2:51" s="12" customFormat="1" ht="13.5">
      <c r="B5310" s="206"/>
      <c r="C5310" s="207"/>
      <c r="D5310" s="208" t="s">
        <v>247</v>
      </c>
      <c r="E5310" s="209" t="s">
        <v>20</v>
      </c>
      <c r="F5310" s="210" t="s">
        <v>4739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51" s="12" customFormat="1" ht="13.5">
      <c r="B5311" s="206"/>
      <c r="C5311" s="207"/>
      <c r="D5311" s="208" t="s">
        <v>247</v>
      </c>
      <c r="E5311" s="209" t="s">
        <v>20</v>
      </c>
      <c r="F5311" s="210" t="s">
        <v>249</v>
      </c>
      <c r="G5311" s="207"/>
      <c r="H5311" s="211" t="s">
        <v>20</v>
      </c>
      <c r="I5311" s="212"/>
      <c r="J5311" s="207"/>
      <c r="K5311" s="207"/>
      <c r="L5311" s="213"/>
      <c r="M5311" s="214"/>
      <c r="N5311" s="215"/>
      <c r="O5311" s="215"/>
      <c r="P5311" s="215"/>
      <c r="Q5311" s="215"/>
      <c r="R5311" s="215"/>
      <c r="S5311" s="215"/>
      <c r="T5311" s="216"/>
      <c r="AT5311" s="217" t="s">
        <v>247</v>
      </c>
      <c r="AU5311" s="217" t="s">
        <v>81</v>
      </c>
      <c r="AV5311" s="12" t="s">
        <v>22</v>
      </c>
      <c r="AW5311" s="12" t="s">
        <v>37</v>
      </c>
      <c r="AX5311" s="12" t="s">
        <v>73</v>
      </c>
      <c r="AY5311" s="217" t="s">
        <v>238</v>
      </c>
    </row>
    <row r="5312" spans="2:51" s="12" customFormat="1" ht="13.5">
      <c r="B5312" s="206"/>
      <c r="C5312" s="207"/>
      <c r="D5312" s="208" t="s">
        <v>247</v>
      </c>
      <c r="E5312" s="209" t="s">
        <v>20</v>
      </c>
      <c r="F5312" s="210" t="s">
        <v>3096</v>
      </c>
      <c r="G5312" s="207"/>
      <c r="H5312" s="211" t="s">
        <v>20</v>
      </c>
      <c r="I5312" s="212"/>
      <c r="J5312" s="207"/>
      <c r="K5312" s="207"/>
      <c r="L5312" s="213"/>
      <c r="M5312" s="214"/>
      <c r="N5312" s="215"/>
      <c r="O5312" s="215"/>
      <c r="P5312" s="215"/>
      <c r="Q5312" s="215"/>
      <c r="R5312" s="215"/>
      <c r="S5312" s="215"/>
      <c r="T5312" s="216"/>
      <c r="AT5312" s="217" t="s">
        <v>247</v>
      </c>
      <c r="AU5312" s="217" t="s">
        <v>81</v>
      </c>
      <c r="AV5312" s="12" t="s">
        <v>22</v>
      </c>
      <c r="AW5312" s="12" t="s">
        <v>37</v>
      </c>
      <c r="AX5312" s="12" t="s">
        <v>73</v>
      </c>
      <c r="AY5312" s="217" t="s">
        <v>238</v>
      </c>
    </row>
    <row r="5313" spans="2:65" s="12" customFormat="1" ht="13.5">
      <c r="B5313" s="206"/>
      <c r="C5313" s="207"/>
      <c r="D5313" s="208" t="s">
        <v>247</v>
      </c>
      <c r="E5313" s="209" t="s">
        <v>20</v>
      </c>
      <c r="F5313" s="210" t="s">
        <v>692</v>
      </c>
      <c r="G5313" s="207"/>
      <c r="H5313" s="211" t="s">
        <v>20</v>
      </c>
      <c r="I5313" s="212"/>
      <c r="J5313" s="207"/>
      <c r="K5313" s="207"/>
      <c r="L5313" s="213"/>
      <c r="M5313" s="214"/>
      <c r="N5313" s="215"/>
      <c r="O5313" s="215"/>
      <c r="P5313" s="215"/>
      <c r="Q5313" s="215"/>
      <c r="R5313" s="215"/>
      <c r="S5313" s="215"/>
      <c r="T5313" s="216"/>
      <c r="AT5313" s="217" t="s">
        <v>247</v>
      </c>
      <c r="AU5313" s="217" t="s">
        <v>81</v>
      </c>
      <c r="AV5313" s="12" t="s">
        <v>22</v>
      </c>
      <c r="AW5313" s="12" t="s">
        <v>37</v>
      </c>
      <c r="AX5313" s="12" t="s">
        <v>73</v>
      </c>
      <c r="AY5313" s="217" t="s">
        <v>238</v>
      </c>
    </row>
    <row r="5314" spans="2:65" s="13" customFormat="1" ht="13.5">
      <c r="B5314" s="218"/>
      <c r="C5314" s="219"/>
      <c r="D5314" s="208" t="s">
        <v>247</v>
      </c>
      <c r="E5314" s="230" t="s">
        <v>20</v>
      </c>
      <c r="F5314" s="231" t="s">
        <v>4740</v>
      </c>
      <c r="G5314" s="219"/>
      <c r="H5314" s="232">
        <v>14.05</v>
      </c>
      <c r="I5314" s="224"/>
      <c r="J5314" s="219"/>
      <c r="K5314" s="219"/>
      <c r="L5314" s="225"/>
      <c r="M5314" s="226"/>
      <c r="N5314" s="227"/>
      <c r="O5314" s="227"/>
      <c r="P5314" s="227"/>
      <c r="Q5314" s="227"/>
      <c r="R5314" s="227"/>
      <c r="S5314" s="227"/>
      <c r="T5314" s="228"/>
      <c r="AT5314" s="229" t="s">
        <v>247</v>
      </c>
      <c r="AU5314" s="229" t="s">
        <v>81</v>
      </c>
      <c r="AV5314" s="13" t="s">
        <v>81</v>
      </c>
      <c r="AW5314" s="13" t="s">
        <v>37</v>
      </c>
      <c r="AX5314" s="13" t="s">
        <v>73</v>
      </c>
      <c r="AY5314" s="229" t="s">
        <v>238</v>
      </c>
    </row>
    <row r="5315" spans="2:65" s="13" customFormat="1" ht="13.5">
      <c r="B5315" s="218"/>
      <c r="C5315" s="219"/>
      <c r="D5315" s="208" t="s">
        <v>247</v>
      </c>
      <c r="E5315" s="230" t="s">
        <v>20</v>
      </c>
      <c r="F5315" s="231" t="s">
        <v>4741</v>
      </c>
      <c r="G5315" s="219"/>
      <c r="H5315" s="232">
        <v>13.95</v>
      </c>
      <c r="I5315" s="224"/>
      <c r="J5315" s="219"/>
      <c r="K5315" s="219"/>
      <c r="L5315" s="225"/>
      <c r="M5315" s="226"/>
      <c r="N5315" s="227"/>
      <c r="O5315" s="227"/>
      <c r="P5315" s="227"/>
      <c r="Q5315" s="227"/>
      <c r="R5315" s="227"/>
      <c r="S5315" s="227"/>
      <c r="T5315" s="228"/>
      <c r="AT5315" s="229" t="s">
        <v>247</v>
      </c>
      <c r="AU5315" s="229" t="s">
        <v>81</v>
      </c>
      <c r="AV5315" s="13" t="s">
        <v>81</v>
      </c>
      <c r="AW5315" s="13" t="s">
        <v>37</v>
      </c>
      <c r="AX5315" s="13" t="s">
        <v>73</v>
      </c>
      <c r="AY5315" s="229" t="s">
        <v>238</v>
      </c>
    </row>
    <row r="5316" spans="2:65" s="13" customFormat="1" ht="13.5">
      <c r="B5316" s="218"/>
      <c r="C5316" s="219"/>
      <c r="D5316" s="208" t="s">
        <v>247</v>
      </c>
      <c r="E5316" s="230" t="s">
        <v>20</v>
      </c>
      <c r="F5316" s="231" t="s">
        <v>4742</v>
      </c>
      <c r="G5316" s="219"/>
      <c r="H5316" s="232">
        <v>13.95</v>
      </c>
      <c r="I5316" s="224"/>
      <c r="J5316" s="219"/>
      <c r="K5316" s="219"/>
      <c r="L5316" s="225"/>
      <c r="M5316" s="226"/>
      <c r="N5316" s="227"/>
      <c r="O5316" s="227"/>
      <c r="P5316" s="227"/>
      <c r="Q5316" s="227"/>
      <c r="R5316" s="227"/>
      <c r="S5316" s="227"/>
      <c r="T5316" s="228"/>
      <c r="AT5316" s="229" t="s">
        <v>247</v>
      </c>
      <c r="AU5316" s="229" t="s">
        <v>81</v>
      </c>
      <c r="AV5316" s="13" t="s">
        <v>81</v>
      </c>
      <c r="AW5316" s="13" t="s">
        <v>37</v>
      </c>
      <c r="AX5316" s="13" t="s">
        <v>73</v>
      </c>
      <c r="AY5316" s="229" t="s">
        <v>238</v>
      </c>
    </row>
    <row r="5317" spans="2:65" s="12" customFormat="1" ht="13.5">
      <c r="B5317" s="206"/>
      <c r="C5317" s="207"/>
      <c r="D5317" s="208" t="s">
        <v>247</v>
      </c>
      <c r="E5317" s="209" t="s">
        <v>20</v>
      </c>
      <c r="F5317" s="210" t="s">
        <v>249</v>
      </c>
      <c r="G5317" s="207"/>
      <c r="H5317" s="211" t="s">
        <v>20</v>
      </c>
      <c r="I5317" s="212"/>
      <c r="J5317" s="207"/>
      <c r="K5317" s="207"/>
      <c r="L5317" s="213"/>
      <c r="M5317" s="214"/>
      <c r="N5317" s="215"/>
      <c r="O5317" s="215"/>
      <c r="P5317" s="215"/>
      <c r="Q5317" s="215"/>
      <c r="R5317" s="215"/>
      <c r="S5317" s="215"/>
      <c r="T5317" s="216"/>
      <c r="AT5317" s="217" t="s">
        <v>247</v>
      </c>
      <c r="AU5317" s="217" t="s">
        <v>81</v>
      </c>
      <c r="AV5317" s="12" t="s">
        <v>22</v>
      </c>
      <c r="AW5317" s="12" t="s">
        <v>37</v>
      </c>
      <c r="AX5317" s="12" t="s">
        <v>73</v>
      </c>
      <c r="AY5317" s="217" t="s">
        <v>238</v>
      </c>
    </row>
    <row r="5318" spans="2:65" s="12" customFormat="1" ht="13.5">
      <c r="B5318" s="206"/>
      <c r="C5318" s="207"/>
      <c r="D5318" s="208" t="s">
        <v>247</v>
      </c>
      <c r="E5318" s="209" t="s">
        <v>20</v>
      </c>
      <c r="F5318" s="210" t="s">
        <v>2253</v>
      </c>
      <c r="G5318" s="207"/>
      <c r="H5318" s="211" t="s">
        <v>20</v>
      </c>
      <c r="I5318" s="212"/>
      <c r="J5318" s="207"/>
      <c r="K5318" s="207"/>
      <c r="L5318" s="213"/>
      <c r="M5318" s="214"/>
      <c r="N5318" s="215"/>
      <c r="O5318" s="215"/>
      <c r="P5318" s="215"/>
      <c r="Q5318" s="215"/>
      <c r="R5318" s="215"/>
      <c r="S5318" s="215"/>
      <c r="T5318" s="216"/>
      <c r="AT5318" s="217" t="s">
        <v>247</v>
      </c>
      <c r="AU5318" s="217" t="s">
        <v>81</v>
      </c>
      <c r="AV5318" s="12" t="s">
        <v>22</v>
      </c>
      <c r="AW5318" s="12" t="s">
        <v>37</v>
      </c>
      <c r="AX5318" s="12" t="s">
        <v>73</v>
      </c>
      <c r="AY5318" s="217" t="s">
        <v>238</v>
      </c>
    </row>
    <row r="5319" spans="2:65" s="12" customFormat="1" ht="13.5">
      <c r="B5319" s="206"/>
      <c r="C5319" s="207"/>
      <c r="D5319" s="208" t="s">
        <v>247</v>
      </c>
      <c r="E5319" s="209" t="s">
        <v>20</v>
      </c>
      <c r="F5319" s="210" t="s">
        <v>811</v>
      </c>
      <c r="G5319" s="207"/>
      <c r="H5319" s="211" t="s">
        <v>20</v>
      </c>
      <c r="I5319" s="212"/>
      <c r="J5319" s="207"/>
      <c r="K5319" s="207"/>
      <c r="L5319" s="213"/>
      <c r="M5319" s="214"/>
      <c r="N5319" s="215"/>
      <c r="O5319" s="215"/>
      <c r="P5319" s="215"/>
      <c r="Q5319" s="215"/>
      <c r="R5319" s="215"/>
      <c r="S5319" s="215"/>
      <c r="T5319" s="216"/>
      <c r="AT5319" s="217" t="s">
        <v>247</v>
      </c>
      <c r="AU5319" s="217" t="s">
        <v>81</v>
      </c>
      <c r="AV5319" s="12" t="s">
        <v>22</v>
      </c>
      <c r="AW5319" s="12" t="s">
        <v>37</v>
      </c>
      <c r="AX5319" s="12" t="s">
        <v>73</v>
      </c>
      <c r="AY5319" s="217" t="s">
        <v>238</v>
      </c>
    </row>
    <row r="5320" spans="2:65" s="13" customFormat="1" ht="13.5">
      <c r="B5320" s="218"/>
      <c r="C5320" s="219"/>
      <c r="D5320" s="208" t="s">
        <v>247</v>
      </c>
      <c r="E5320" s="230" t="s">
        <v>20</v>
      </c>
      <c r="F5320" s="231" t="s">
        <v>3022</v>
      </c>
      <c r="G5320" s="219"/>
      <c r="H5320" s="232">
        <v>8.0500000000000007</v>
      </c>
      <c r="I5320" s="224"/>
      <c r="J5320" s="219"/>
      <c r="K5320" s="219"/>
      <c r="L5320" s="225"/>
      <c r="M5320" s="226"/>
      <c r="N5320" s="227"/>
      <c r="O5320" s="227"/>
      <c r="P5320" s="227"/>
      <c r="Q5320" s="227"/>
      <c r="R5320" s="227"/>
      <c r="S5320" s="227"/>
      <c r="T5320" s="228"/>
      <c r="AT5320" s="229" t="s">
        <v>247</v>
      </c>
      <c r="AU5320" s="229" t="s">
        <v>81</v>
      </c>
      <c r="AV5320" s="13" t="s">
        <v>81</v>
      </c>
      <c r="AW5320" s="13" t="s">
        <v>37</v>
      </c>
      <c r="AX5320" s="13" t="s">
        <v>73</v>
      </c>
      <c r="AY5320" s="229" t="s">
        <v>238</v>
      </c>
    </row>
    <row r="5321" spans="2:65" s="13" customFormat="1" ht="13.5">
      <c r="B5321" s="218"/>
      <c r="C5321" s="219"/>
      <c r="D5321" s="208" t="s">
        <v>247</v>
      </c>
      <c r="E5321" s="230" t="s">
        <v>20</v>
      </c>
      <c r="F5321" s="231" t="s">
        <v>4743</v>
      </c>
      <c r="G5321" s="219"/>
      <c r="H5321" s="232">
        <v>15.65</v>
      </c>
      <c r="I5321" s="224"/>
      <c r="J5321" s="219"/>
      <c r="K5321" s="219"/>
      <c r="L5321" s="225"/>
      <c r="M5321" s="226"/>
      <c r="N5321" s="227"/>
      <c r="O5321" s="227"/>
      <c r="P5321" s="227"/>
      <c r="Q5321" s="227"/>
      <c r="R5321" s="227"/>
      <c r="S5321" s="227"/>
      <c r="T5321" s="228"/>
      <c r="AT5321" s="229" t="s">
        <v>247</v>
      </c>
      <c r="AU5321" s="229" t="s">
        <v>81</v>
      </c>
      <c r="AV5321" s="13" t="s">
        <v>81</v>
      </c>
      <c r="AW5321" s="13" t="s">
        <v>37</v>
      </c>
      <c r="AX5321" s="13" t="s">
        <v>73</v>
      </c>
      <c r="AY5321" s="229" t="s">
        <v>238</v>
      </c>
    </row>
    <row r="5322" spans="2:65" s="13" customFormat="1" ht="13.5">
      <c r="B5322" s="218"/>
      <c r="C5322" s="219"/>
      <c r="D5322" s="208" t="s">
        <v>247</v>
      </c>
      <c r="E5322" s="230" t="s">
        <v>20</v>
      </c>
      <c r="F5322" s="231" t="s">
        <v>4744</v>
      </c>
      <c r="G5322" s="219"/>
      <c r="H5322" s="232">
        <v>9.6</v>
      </c>
      <c r="I5322" s="224"/>
      <c r="J5322" s="219"/>
      <c r="K5322" s="219"/>
      <c r="L5322" s="225"/>
      <c r="M5322" s="226"/>
      <c r="N5322" s="227"/>
      <c r="O5322" s="227"/>
      <c r="P5322" s="227"/>
      <c r="Q5322" s="227"/>
      <c r="R5322" s="227"/>
      <c r="S5322" s="227"/>
      <c r="T5322" s="228"/>
      <c r="AT5322" s="229" t="s">
        <v>247</v>
      </c>
      <c r="AU5322" s="229" t="s">
        <v>81</v>
      </c>
      <c r="AV5322" s="13" t="s">
        <v>81</v>
      </c>
      <c r="AW5322" s="13" t="s">
        <v>37</v>
      </c>
      <c r="AX5322" s="13" t="s">
        <v>73</v>
      </c>
      <c r="AY5322" s="229" t="s">
        <v>238</v>
      </c>
    </row>
    <row r="5323" spans="2:65" s="13" customFormat="1" ht="13.5">
      <c r="B5323" s="218"/>
      <c r="C5323" s="219"/>
      <c r="D5323" s="208" t="s">
        <v>247</v>
      </c>
      <c r="E5323" s="230" t="s">
        <v>20</v>
      </c>
      <c r="F5323" s="231" t="s">
        <v>4745</v>
      </c>
      <c r="G5323" s="219"/>
      <c r="H5323" s="232">
        <v>10.25</v>
      </c>
      <c r="I5323" s="224"/>
      <c r="J5323" s="219"/>
      <c r="K5323" s="219"/>
      <c r="L5323" s="225"/>
      <c r="M5323" s="226"/>
      <c r="N5323" s="227"/>
      <c r="O5323" s="227"/>
      <c r="P5323" s="227"/>
      <c r="Q5323" s="227"/>
      <c r="R5323" s="227"/>
      <c r="S5323" s="227"/>
      <c r="T5323" s="228"/>
      <c r="AT5323" s="229" t="s">
        <v>247</v>
      </c>
      <c r="AU5323" s="229" t="s">
        <v>81</v>
      </c>
      <c r="AV5323" s="13" t="s">
        <v>81</v>
      </c>
      <c r="AW5323" s="13" t="s">
        <v>37</v>
      </c>
      <c r="AX5323" s="13" t="s">
        <v>73</v>
      </c>
      <c r="AY5323" s="229" t="s">
        <v>238</v>
      </c>
    </row>
    <row r="5324" spans="2:65" s="13" customFormat="1" ht="13.5">
      <c r="B5324" s="218"/>
      <c r="C5324" s="219"/>
      <c r="D5324" s="208" t="s">
        <v>247</v>
      </c>
      <c r="E5324" s="230" t="s">
        <v>20</v>
      </c>
      <c r="F5324" s="231" t="s">
        <v>4746</v>
      </c>
      <c r="G5324" s="219"/>
      <c r="H5324" s="232">
        <v>21.4</v>
      </c>
      <c r="I5324" s="224"/>
      <c r="J5324" s="219"/>
      <c r="K5324" s="219"/>
      <c r="L5324" s="225"/>
      <c r="M5324" s="226"/>
      <c r="N5324" s="227"/>
      <c r="O5324" s="227"/>
      <c r="P5324" s="227"/>
      <c r="Q5324" s="227"/>
      <c r="R5324" s="227"/>
      <c r="S5324" s="227"/>
      <c r="T5324" s="228"/>
      <c r="AT5324" s="229" t="s">
        <v>247</v>
      </c>
      <c r="AU5324" s="229" t="s">
        <v>81</v>
      </c>
      <c r="AV5324" s="13" t="s">
        <v>81</v>
      </c>
      <c r="AW5324" s="13" t="s">
        <v>37</v>
      </c>
      <c r="AX5324" s="13" t="s">
        <v>73</v>
      </c>
      <c r="AY5324" s="229" t="s">
        <v>238</v>
      </c>
    </row>
    <row r="5325" spans="2:65" s="13" customFormat="1" ht="13.5">
      <c r="B5325" s="218"/>
      <c r="C5325" s="219"/>
      <c r="D5325" s="208" t="s">
        <v>247</v>
      </c>
      <c r="E5325" s="230" t="s">
        <v>20</v>
      </c>
      <c r="F5325" s="231" t="s">
        <v>4747</v>
      </c>
      <c r="G5325" s="219"/>
      <c r="H5325" s="232">
        <v>15.9</v>
      </c>
      <c r="I5325" s="224"/>
      <c r="J5325" s="219"/>
      <c r="K5325" s="219"/>
      <c r="L5325" s="225"/>
      <c r="M5325" s="226"/>
      <c r="N5325" s="227"/>
      <c r="O5325" s="227"/>
      <c r="P5325" s="227"/>
      <c r="Q5325" s="227"/>
      <c r="R5325" s="227"/>
      <c r="S5325" s="227"/>
      <c r="T5325" s="228"/>
      <c r="AT5325" s="229" t="s">
        <v>247</v>
      </c>
      <c r="AU5325" s="229" t="s">
        <v>81</v>
      </c>
      <c r="AV5325" s="13" t="s">
        <v>81</v>
      </c>
      <c r="AW5325" s="13" t="s">
        <v>37</v>
      </c>
      <c r="AX5325" s="13" t="s">
        <v>73</v>
      </c>
      <c r="AY5325" s="229" t="s">
        <v>238</v>
      </c>
    </row>
    <row r="5326" spans="2:65" s="13" customFormat="1" ht="13.5">
      <c r="B5326" s="218"/>
      <c r="C5326" s="219"/>
      <c r="D5326" s="220" t="s">
        <v>247</v>
      </c>
      <c r="E5326" s="221" t="s">
        <v>20</v>
      </c>
      <c r="F5326" s="222" t="s">
        <v>4748</v>
      </c>
      <c r="G5326" s="219"/>
      <c r="H5326" s="223">
        <v>15.2</v>
      </c>
      <c r="I5326" s="224"/>
      <c r="J5326" s="219"/>
      <c r="K5326" s="219"/>
      <c r="L5326" s="225"/>
      <c r="M5326" s="226"/>
      <c r="N5326" s="227"/>
      <c r="O5326" s="227"/>
      <c r="P5326" s="227"/>
      <c r="Q5326" s="227"/>
      <c r="R5326" s="227"/>
      <c r="S5326" s="227"/>
      <c r="T5326" s="228"/>
      <c r="AT5326" s="229" t="s">
        <v>247</v>
      </c>
      <c r="AU5326" s="229" t="s">
        <v>81</v>
      </c>
      <c r="AV5326" s="13" t="s">
        <v>81</v>
      </c>
      <c r="AW5326" s="13" t="s">
        <v>37</v>
      </c>
      <c r="AX5326" s="13" t="s">
        <v>73</v>
      </c>
      <c r="AY5326" s="229" t="s">
        <v>238</v>
      </c>
    </row>
    <row r="5327" spans="2:65" s="1" customFormat="1" ht="22.5" customHeight="1">
      <c r="B5327" s="35"/>
      <c r="C5327" s="194" t="s">
        <v>4749</v>
      </c>
      <c r="D5327" s="194" t="s">
        <v>240</v>
      </c>
      <c r="E5327" s="195" t="s">
        <v>4750</v>
      </c>
      <c r="F5327" s="196" t="s">
        <v>4751</v>
      </c>
      <c r="G5327" s="197" t="s">
        <v>375</v>
      </c>
      <c r="H5327" s="198">
        <v>403.21</v>
      </c>
      <c r="I5327" s="199"/>
      <c r="J5327" s="200">
        <f>ROUND(I5327*H5327,2)</f>
        <v>0</v>
      </c>
      <c r="K5327" s="196" t="s">
        <v>244</v>
      </c>
      <c r="L5327" s="55"/>
      <c r="M5327" s="201" t="s">
        <v>20</v>
      </c>
      <c r="N5327" s="202" t="s">
        <v>44</v>
      </c>
      <c r="O5327" s="36"/>
      <c r="P5327" s="203">
        <f>O5327*H5327</f>
        <v>0</v>
      </c>
      <c r="Q5327" s="203">
        <v>2.9999999999999997E-4</v>
      </c>
      <c r="R5327" s="203">
        <f>Q5327*H5327</f>
        <v>0.12096299999999999</v>
      </c>
      <c r="S5327" s="203">
        <v>0</v>
      </c>
      <c r="T5327" s="204">
        <f>S5327*H5327</f>
        <v>0</v>
      </c>
      <c r="AR5327" s="18" t="s">
        <v>372</v>
      </c>
      <c r="AT5327" s="18" t="s">
        <v>240</v>
      </c>
      <c r="AU5327" s="18" t="s">
        <v>81</v>
      </c>
      <c r="AY5327" s="18" t="s">
        <v>238</v>
      </c>
      <c r="BE5327" s="205">
        <f>IF(N5327="základní",J5327,0)</f>
        <v>0</v>
      </c>
      <c r="BF5327" s="205">
        <f>IF(N5327="snížená",J5327,0)</f>
        <v>0</v>
      </c>
      <c r="BG5327" s="205">
        <f>IF(N5327="zákl. přenesená",J5327,0)</f>
        <v>0</v>
      </c>
      <c r="BH5327" s="205">
        <f>IF(N5327="sníž. přenesená",J5327,0)</f>
        <v>0</v>
      </c>
      <c r="BI5327" s="205">
        <f>IF(N5327="nulová",J5327,0)</f>
        <v>0</v>
      </c>
      <c r="BJ5327" s="18" t="s">
        <v>22</v>
      </c>
      <c r="BK5327" s="205">
        <f>ROUND(I5327*H5327,2)</f>
        <v>0</v>
      </c>
      <c r="BL5327" s="18" t="s">
        <v>372</v>
      </c>
      <c r="BM5327" s="18" t="s">
        <v>4752</v>
      </c>
    </row>
    <row r="5328" spans="2:65" s="12" customFormat="1" ht="13.5">
      <c r="B5328" s="206"/>
      <c r="C5328" s="207"/>
      <c r="D5328" s="208" t="s">
        <v>247</v>
      </c>
      <c r="E5328" s="209" t="s">
        <v>20</v>
      </c>
      <c r="F5328" s="210" t="s">
        <v>4493</v>
      </c>
      <c r="G5328" s="207"/>
      <c r="H5328" s="211" t="s">
        <v>20</v>
      </c>
      <c r="I5328" s="212"/>
      <c r="J5328" s="207"/>
      <c r="K5328" s="207"/>
      <c r="L5328" s="213"/>
      <c r="M5328" s="214"/>
      <c r="N5328" s="215"/>
      <c r="O5328" s="215"/>
      <c r="P5328" s="215"/>
      <c r="Q5328" s="215"/>
      <c r="R5328" s="215"/>
      <c r="S5328" s="215"/>
      <c r="T5328" s="216"/>
      <c r="AT5328" s="217" t="s">
        <v>247</v>
      </c>
      <c r="AU5328" s="217" t="s">
        <v>81</v>
      </c>
      <c r="AV5328" s="12" t="s">
        <v>22</v>
      </c>
      <c r="AW5328" s="12" t="s">
        <v>37</v>
      </c>
      <c r="AX5328" s="12" t="s">
        <v>73</v>
      </c>
      <c r="AY5328" s="217" t="s">
        <v>238</v>
      </c>
    </row>
    <row r="5329" spans="2:51" s="12" customFormat="1" ht="13.5">
      <c r="B5329" s="206"/>
      <c r="C5329" s="207"/>
      <c r="D5329" s="208" t="s">
        <v>247</v>
      </c>
      <c r="E5329" s="209" t="s">
        <v>20</v>
      </c>
      <c r="F5329" s="210" t="s">
        <v>4494</v>
      </c>
      <c r="G5329" s="207"/>
      <c r="H5329" s="211" t="s">
        <v>20</v>
      </c>
      <c r="I5329" s="212"/>
      <c r="J5329" s="207"/>
      <c r="K5329" s="207"/>
      <c r="L5329" s="213"/>
      <c r="M5329" s="214"/>
      <c r="N5329" s="215"/>
      <c r="O5329" s="215"/>
      <c r="P5329" s="215"/>
      <c r="Q5329" s="215"/>
      <c r="R5329" s="215"/>
      <c r="S5329" s="215"/>
      <c r="T5329" s="216"/>
      <c r="AT5329" s="217" t="s">
        <v>247</v>
      </c>
      <c r="AU5329" s="217" t="s">
        <v>81</v>
      </c>
      <c r="AV5329" s="12" t="s">
        <v>22</v>
      </c>
      <c r="AW5329" s="12" t="s">
        <v>37</v>
      </c>
      <c r="AX5329" s="12" t="s">
        <v>73</v>
      </c>
      <c r="AY5329" s="217" t="s">
        <v>238</v>
      </c>
    </row>
    <row r="5330" spans="2:51" s="12" customFormat="1" ht="13.5">
      <c r="B5330" s="206"/>
      <c r="C5330" s="207"/>
      <c r="D5330" s="208" t="s">
        <v>247</v>
      </c>
      <c r="E5330" s="209" t="s">
        <v>20</v>
      </c>
      <c r="F5330" s="210" t="s">
        <v>249</v>
      </c>
      <c r="G5330" s="207"/>
      <c r="H5330" s="211" t="s">
        <v>20</v>
      </c>
      <c r="I5330" s="212"/>
      <c r="J5330" s="207"/>
      <c r="K5330" s="207"/>
      <c r="L5330" s="213"/>
      <c r="M5330" s="214"/>
      <c r="N5330" s="215"/>
      <c r="O5330" s="215"/>
      <c r="P5330" s="215"/>
      <c r="Q5330" s="215"/>
      <c r="R5330" s="215"/>
      <c r="S5330" s="215"/>
      <c r="T5330" s="216"/>
      <c r="AT5330" s="217" t="s">
        <v>247</v>
      </c>
      <c r="AU5330" s="217" t="s">
        <v>81</v>
      </c>
      <c r="AV5330" s="12" t="s">
        <v>22</v>
      </c>
      <c r="AW5330" s="12" t="s">
        <v>37</v>
      </c>
      <c r="AX5330" s="12" t="s">
        <v>73</v>
      </c>
      <c r="AY5330" s="217" t="s">
        <v>238</v>
      </c>
    </row>
    <row r="5331" spans="2:51" s="12" customFormat="1" ht="13.5">
      <c r="B5331" s="206"/>
      <c r="C5331" s="207"/>
      <c r="D5331" s="208" t="s">
        <v>247</v>
      </c>
      <c r="E5331" s="209" t="s">
        <v>20</v>
      </c>
      <c r="F5331" s="210" t="s">
        <v>4719</v>
      </c>
      <c r="G5331" s="207"/>
      <c r="H5331" s="211" t="s">
        <v>20</v>
      </c>
      <c r="I5331" s="212"/>
      <c r="J5331" s="207"/>
      <c r="K5331" s="207"/>
      <c r="L5331" s="213"/>
      <c r="M5331" s="214"/>
      <c r="N5331" s="215"/>
      <c r="O5331" s="215"/>
      <c r="P5331" s="215"/>
      <c r="Q5331" s="215"/>
      <c r="R5331" s="215"/>
      <c r="S5331" s="215"/>
      <c r="T5331" s="216"/>
      <c r="AT5331" s="217" t="s">
        <v>247</v>
      </c>
      <c r="AU5331" s="217" t="s">
        <v>81</v>
      </c>
      <c r="AV5331" s="12" t="s">
        <v>22</v>
      </c>
      <c r="AW5331" s="12" t="s">
        <v>37</v>
      </c>
      <c r="AX5331" s="12" t="s">
        <v>73</v>
      </c>
      <c r="AY5331" s="217" t="s">
        <v>238</v>
      </c>
    </row>
    <row r="5332" spans="2:51" s="12" customFormat="1" ht="13.5">
      <c r="B5332" s="206"/>
      <c r="C5332" s="207"/>
      <c r="D5332" s="208" t="s">
        <v>247</v>
      </c>
      <c r="E5332" s="209" t="s">
        <v>20</v>
      </c>
      <c r="F5332" s="210" t="s">
        <v>249</v>
      </c>
      <c r="G5332" s="207"/>
      <c r="H5332" s="211" t="s">
        <v>20</v>
      </c>
      <c r="I5332" s="212"/>
      <c r="J5332" s="207"/>
      <c r="K5332" s="207"/>
      <c r="L5332" s="213"/>
      <c r="M5332" s="214"/>
      <c r="N5332" s="215"/>
      <c r="O5332" s="215"/>
      <c r="P5332" s="215"/>
      <c r="Q5332" s="215"/>
      <c r="R5332" s="215"/>
      <c r="S5332" s="215"/>
      <c r="T5332" s="216"/>
      <c r="AT5332" s="217" t="s">
        <v>247</v>
      </c>
      <c r="AU5332" s="217" t="s">
        <v>81</v>
      </c>
      <c r="AV5332" s="12" t="s">
        <v>22</v>
      </c>
      <c r="AW5332" s="12" t="s">
        <v>37</v>
      </c>
      <c r="AX5332" s="12" t="s">
        <v>73</v>
      </c>
      <c r="AY5332" s="217" t="s">
        <v>238</v>
      </c>
    </row>
    <row r="5333" spans="2:51" s="12" customFormat="1" ht="13.5">
      <c r="B5333" s="206"/>
      <c r="C5333" s="207"/>
      <c r="D5333" s="208" t="s">
        <v>247</v>
      </c>
      <c r="E5333" s="209" t="s">
        <v>20</v>
      </c>
      <c r="F5333" s="210" t="s">
        <v>2224</v>
      </c>
      <c r="G5333" s="207"/>
      <c r="H5333" s="211" t="s">
        <v>20</v>
      </c>
      <c r="I5333" s="212"/>
      <c r="J5333" s="207"/>
      <c r="K5333" s="207"/>
      <c r="L5333" s="213"/>
      <c r="M5333" s="214"/>
      <c r="N5333" s="215"/>
      <c r="O5333" s="215"/>
      <c r="P5333" s="215"/>
      <c r="Q5333" s="215"/>
      <c r="R5333" s="215"/>
      <c r="S5333" s="215"/>
      <c r="T5333" s="216"/>
      <c r="AT5333" s="217" t="s">
        <v>247</v>
      </c>
      <c r="AU5333" s="217" t="s">
        <v>81</v>
      </c>
      <c r="AV5333" s="12" t="s">
        <v>22</v>
      </c>
      <c r="AW5333" s="12" t="s">
        <v>37</v>
      </c>
      <c r="AX5333" s="12" t="s">
        <v>73</v>
      </c>
      <c r="AY5333" s="217" t="s">
        <v>238</v>
      </c>
    </row>
    <row r="5334" spans="2:51" s="12" customFormat="1" ht="13.5">
      <c r="B5334" s="206"/>
      <c r="C5334" s="207"/>
      <c r="D5334" s="208" t="s">
        <v>247</v>
      </c>
      <c r="E5334" s="209" t="s">
        <v>20</v>
      </c>
      <c r="F5334" s="210" t="s">
        <v>692</v>
      </c>
      <c r="G5334" s="207"/>
      <c r="H5334" s="211" t="s">
        <v>20</v>
      </c>
      <c r="I5334" s="212"/>
      <c r="J5334" s="207"/>
      <c r="K5334" s="207"/>
      <c r="L5334" s="213"/>
      <c r="M5334" s="214"/>
      <c r="N5334" s="215"/>
      <c r="O5334" s="215"/>
      <c r="P5334" s="215"/>
      <c r="Q5334" s="215"/>
      <c r="R5334" s="215"/>
      <c r="S5334" s="215"/>
      <c r="T5334" s="216"/>
      <c r="AT5334" s="217" t="s">
        <v>247</v>
      </c>
      <c r="AU5334" s="217" t="s">
        <v>81</v>
      </c>
      <c r="AV5334" s="12" t="s">
        <v>22</v>
      </c>
      <c r="AW5334" s="12" t="s">
        <v>37</v>
      </c>
      <c r="AX5334" s="12" t="s">
        <v>73</v>
      </c>
      <c r="AY5334" s="217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2225</v>
      </c>
      <c r="G5335" s="219"/>
      <c r="H5335" s="232">
        <v>15.725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2226</v>
      </c>
      <c r="G5336" s="219"/>
      <c r="H5336" s="232">
        <v>10.805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3" customFormat="1" ht="13.5">
      <c r="B5337" s="218"/>
      <c r="C5337" s="219"/>
      <c r="D5337" s="208" t="s">
        <v>247</v>
      </c>
      <c r="E5337" s="230" t="s">
        <v>20</v>
      </c>
      <c r="F5337" s="231" t="s">
        <v>2227</v>
      </c>
      <c r="G5337" s="219"/>
      <c r="H5337" s="232">
        <v>16.600000000000001</v>
      </c>
      <c r="I5337" s="224"/>
      <c r="J5337" s="219"/>
      <c r="K5337" s="219"/>
      <c r="L5337" s="225"/>
      <c r="M5337" s="226"/>
      <c r="N5337" s="227"/>
      <c r="O5337" s="227"/>
      <c r="P5337" s="227"/>
      <c r="Q5337" s="227"/>
      <c r="R5337" s="227"/>
      <c r="S5337" s="227"/>
      <c r="T5337" s="228"/>
      <c r="AT5337" s="229" t="s">
        <v>247</v>
      </c>
      <c r="AU5337" s="229" t="s">
        <v>81</v>
      </c>
      <c r="AV5337" s="13" t="s">
        <v>81</v>
      </c>
      <c r="AW5337" s="13" t="s">
        <v>37</v>
      </c>
      <c r="AX5337" s="13" t="s">
        <v>73</v>
      </c>
      <c r="AY5337" s="229" t="s">
        <v>238</v>
      </c>
    </row>
    <row r="5338" spans="2:51" s="13" customFormat="1" ht="13.5">
      <c r="B5338" s="218"/>
      <c r="C5338" s="219"/>
      <c r="D5338" s="208" t="s">
        <v>247</v>
      </c>
      <c r="E5338" s="230" t="s">
        <v>20</v>
      </c>
      <c r="F5338" s="231" t="s">
        <v>2228</v>
      </c>
      <c r="G5338" s="219"/>
      <c r="H5338" s="232">
        <v>11.34</v>
      </c>
      <c r="I5338" s="224"/>
      <c r="J5338" s="219"/>
      <c r="K5338" s="219"/>
      <c r="L5338" s="225"/>
      <c r="M5338" s="226"/>
      <c r="N5338" s="227"/>
      <c r="O5338" s="227"/>
      <c r="P5338" s="227"/>
      <c r="Q5338" s="227"/>
      <c r="R5338" s="227"/>
      <c r="S5338" s="227"/>
      <c r="T5338" s="228"/>
      <c r="AT5338" s="229" t="s">
        <v>247</v>
      </c>
      <c r="AU5338" s="229" t="s">
        <v>81</v>
      </c>
      <c r="AV5338" s="13" t="s">
        <v>81</v>
      </c>
      <c r="AW5338" s="13" t="s">
        <v>37</v>
      </c>
      <c r="AX5338" s="13" t="s">
        <v>73</v>
      </c>
      <c r="AY5338" s="229" t="s">
        <v>238</v>
      </c>
    </row>
    <row r="5339" spans="2:51" s="13" customFormat="1" ht="13.5">
      <c r="B5339" s="218"/>
      <c r="C5339" s="219"/>
      <c r="D5339" s="208" t="s">
        <v>247</v>
      </c>
      <c r="E5339" s="230" t="s">
        <v>20</v>
      </c>
      <c r="F5339" s="231" t="s">
        <v>2229</v>
      </c>
      <c r="G5339" s="219"/>
      <c r="H5339" s="232">
        <v>10.98</v>
      </c>
      <c r="I5339" s="224"/>
      <c r="J5339" s="219"/>
      <c r="K5339" s="219"/>
      <c r="L5339" s="225"/>
      <c r="M5339" s="226"/>
      <c r="N5339" s="227"/>
      <c r="O5339" s="227"/>
      <c r="P5339" s="227"/>
      <c r="Q5339" s="227"/>
      <c r="R5339" s="227"/>
      <c r="S5339" s="227"/>
      <c r="T5339" s="228"/>
      <c r="AT5339" s="229" t="s">
        <v>247</v>
      </c>
      <c r="AU5339" s="229" t="s">
        <v>81</v>
      </c>
      <c r="AV5339" s="13" t="s">
        <v>81</v>
      </c>
      <c r="AW5339" s="13" t="s">
        <v>37</v>
      </c>
      <c r="AX5339" s="13" t="s">
        <v>73</v>
      </c>
      <c r="AY5339" s="229" t="s">
        <v>238</v>
      </c>
    </row>
    <row r="5340" spans="2:51" s="13" customFormat="1" ht="13.5">
      <c r="B5340" s="218"/>
      <c r="C5340" s="219"/>
      <c r="D5340" s="208" t="s">
        <v>247</v>
      </c>
      <c r="E5340" s="230" t="s">
        <v>20</v>
      </c>
      <c r="F5340" s="231" t="s">
        <v>2230</v>
      </c>
      <c r="G5340" s="219"/>
      <c r="H5340" s="232">
        <v>13.73</v>
      </c>
      <c r="I5340" s="224"/>
      <c r="J5340" s="219"/>
      <c r="K5340" s="219"/>
      <c r="L5340" s="225"/>
      <c r="M5340" s="226"/>
      <c r="N5340" s="227"/>
      <c r="O5340" s="227"/>
      <c r="P5340" s="227"/>
      <c r="Q5340" s="227"/>
      <c r="R5340" s="227"/>
      <c r="S5340" s="227"/>
      <c r="T5340" s="228"/>
      <c r="AT5340" s="229" t="s">
        <v>247</v>
      </c>
      <c r="AU5340" s="229" t="s">
        <v>81</v>
      </c>
      <c r="AV5340" s="13" t="s">
        <v>81</v>
      </c>
      <c r="AW5340" s="13" t="s">
        <v>37</v>
      </c>
      <c r="AX5340" s="13" t="s">
        <v>73</v>
      </c>
      <c r="AY5340" s="229" t="s">
        <v>238</v>
      </c>
    </row>
    <row r="5341" spans="2:51" s="13" customFormat="1" ht="13.5">
      <c r="B5341" s="218"/>
      <c r="C5341" s="219"/>
      <c r="D5341" s="208" t="s">
        <v>247</v>
      </c>
      <c r="E5341" s="230" t="s">
        <v>20</v>
      </c>
      <c r="F5341" s="231" t="s">
        <v>2231</v>
      </c>
      <c r="G5341" s="219"/>
      <c r="H5341" s="232">
        <v>13.58</v>
      </c>
      <c r="I5341" s="224"/>
      <c r="J5341" s="219"/>
      <c r="K5341" s="219"/>
      <c r="L5341" s="225"/>
      <c r="M5341" s="226"/>
      <c r="N5341" s="227"/>
      <c r="O5341" s="227"/>
      <c r="P5341" s="227"/>
      <c r="Q5341" s="227"/>
      <c r="R5341" s="227"/>
      <c r="S5341" s="227"/>
      <c r="T5341" s="228"/>
      <c r="AT5341" s="229" t="s">
        <v>247</v>
      </c>
      <c r="AU5341" s="229" t="s">
        <v>81</v>
      </c>
      <c r="AV5341" s="13" t="s">
        <v>81</v>
      </c>
      <c r="AW5341" s="13" t="s">
        <v>37</v>
      </c>
      <c r="AX5341" s="13" t="s">
        <v>73</v>
      </c>
      <c r="AY5341" s="229" t="s">
        <v>238</v>
      </c>
    </row>
    <row r="5342" spans="2:51" s="13" customFormat="1" ht="13.5">
      <c r="B5342" s="218"/>
      <c r="C5342" s="219"/>
      <c r="D5342" s="208" t="s">
        <v>247</v>
      </c>
      <c r="E5342" s="230" t="s">
        <v>20</v>
      </c>
      <c r="F5342" s="231" t="s">
        <v>2232</v>
      </c>
      <c r="G5342" s="219"/>
      <c r="H5342" s="232">
        <v>8.25</v>
      </c>
      <c r="I5342" s="224"/>
      <c r="J5342" s="219"/>
      <c r="K5342" s="219"/>
      <c r="L5342" s="225"/>
      <c r="M5342" s="226"/>
      <c r="N5342" s="227"/>
      <c r="O5342" s="227"/>
      <c r="P5342" s="227"/>
      <c r="Q5342" s="227"/>
      <c r="R5342" s="227"/>
      <c r="S5342" s="227"/>
      <c r="T5342" s="228"/>
      <c r="AT5342" s="229" t="s">
        <v>247</v>
      </c>
      <c r="AU5342" s="229" t="s">
        <v>81</v>
      </c>
      <c r="AV5342" s="13" t="s">
        <v>81</v>
      </c>
      <c r="AW5342" s="13" t="s">
        <v>37</v>
      </c>
      <c r="AX5342" s="13" t="s">
        <v>73</v>
      </c>
      <c r="AY5342" s="229" t="s">
        <v>238</v>
      </c>
    </row>
    <row r="5343" spans="2:51" s="13" customFormat="1" ht="13.5">
      <c r="B5343" s="218"/>
      <c r="C5343" s="219"/>
      <c r="D5343" s="208" t="s">
        <v>247</v>
      </c>
      <c r="E5343" s="230" t="s">
        <v>20</v>
      </c>
      <c r="F5343" s="231" t="s">
        <v>2233</v>
      </c>
      <c r="G5343" s="219"/>
      <c r="H5343" s="232">
        <v>31.86</v>
      </c>
      <c r="I5343" s="224"/>
      <c r="J5343" s="219"/>
      <c r="K5343" s="219"/>
      <c r="L5343" s="225"/>
      <c r="M5343" s="226"/>
      <c r="N5343" s="227"/>
      <c r="O5343" s="227"/>
      <c r="P5343" s="227"/>
      <c r="Q5343" s="227"/>
      <c r="R5343" s="227"/>
      <c r="S5343" s="227"/>
      <c r="T5343" s="228"/>
      <c r="AT5343" s="229" t="s">
        <v>247</v>
      </c>
      <c r="AU5343" s="229" t="s">
        <v>81</v>
      </c>
      <c r="AV5343" s="13" t="s">
        <v>81</v>
      </c>
      <c r="AW5343" s="13" t="s">
        <v>37</v>
      </c>
      <c r="AX5343" s="13" t="s">
        <v>73</v>
      </c>
      <c r="AY5343" s="229" t="s">
        <v>238</v>
      </c>
    </row>
    <row r="5344" spans="2:51" s="12" customFormat="1" ht="13.5">
      <c r="B5344" s="206"/>
      <c r="C5344" s="207"/>
      <c r="D5344" s="208" t="s">
        <v>247</v>
      </c>
      <c r="E5344" s="209" t="s">
        <v>20</v>
      </c>
      <c r="F5344" s="210" t="s">
        <v>249</v>
      </c>
      <c r="G5344" s="207"/>
      <c r="H5344" s="211" t="s">
        <v>20</v>
      </c>
      <c r="I5344" s="212"/>
      <c r="J5344" s="207"/>
      <c r="K5344" s="207"/>
      <c r="L5344" s="213"/>
      <c r="M5344" s="214"/>
      <c r="N5344" s="215"/>
      <c r="O5344" s="215"/>
      <c r="P5344" s="215"/>
      <c r="Q5344" s="215"/>
      <c r="R5344" s="215"/>
      <c r="S5344" s="215"/>
      <c r="T5344" s="216"/>
      <c r="AT5344" s="217" t="s">
        <v>247</v>
      </c>
      <c r="AU5344" s="217" t="s">
        <v>81</v>
      </c>
      <c r="AV5344" s="12" t="s">
        <v>22</v>
      </c>
      <c r="AW5344" s="12" t="s">
        <v>37</v>
      </c>
      <c r="AX5344" s="12" t="s">
        <v>73</v>
      </c>
      <c r="AY5344" s="217" t="s">
        <v>238</v>
      </c>
    </row>
    <row r="5345" spans="2:51" s="12" customFormat="1" ht="13.5">
      <c r="B5345" s="206"/>
      <c r="C5345" s="207"/>
      <c r="D5345" s="208" t="s">
        <v>247</v>
      </c>
      <c r="E5345" s="209" t="s">
        <v>20</v>
      </c>
      <c r="F5345" s="210" t="s">
        <v>2275</v>
      </c>
      <c r="G5345" s="207"/>
      <c r="H5345" s="211" t="s">
        <v>20</v>
      </c>
      <c r="I5345" s="212"/>
      <c r="J5345" s="207"/>
      <c r="K5345" s="207"/>
      <c r="L5345" s="213"/>
      <c r="M5345" s="214"/>
      <c r="N5345" s="215"/>
      <c r="O5345" s="215"/>
      <c r="P5345" s="215"/>
      <c r="Q5345" s="215"/>
      <c r="R5345" s="215"/>
      <c r="S5345" s="215"/>
      <c r="T5345" s="216"/>
      <c r="AT5345" s="217" t="s">
        <v>247</v>
      </c>
      <c r="AU5345" s="217" t="s">
        <v>81</v>
      </c>
      <c r="AV5345" s="12" t="s">
        <v>22</v>
      </c>
      <c r="AW5345" s="12" t="s">
        <v>37</v>
      </c>
      <c r="AX5345" s="12" t="s">
        <v>73</v>
      </c>
      <c r="AY5345" s="217" t="s">
        <v>238</v>
      </c>
    </row>
    <row r="5346" spans="2:51" s="12" customFormat="1" ht="13.5">
      <c r="B5346" s="206"/>
      <c r="C5346" s="207"/>
      <c r="D5346" s="208" t="s">
        <v>247</v>
      </c>
      <c r="E5346" s="209" t="s">
        <v>20</v>
      </c>
      <c r="F5346" s="210" t="s">
        <v>811</v>
      </c>
      <c r="G5346" s="207"/>
      <c r="H5346" s="211" t="s">
        <v>20</v>
      </c>
      <c r="I5346" s="212"/>
      <c r="J5346" s="207"/>
      <c r="K5346" s="207"/>
      <c r="L5346" s="213"/>
      <c r="M5346" s="214"/>
      <c r="N5346" s="215"/>
      <c r="O5346" s="215"/>
      <c r="P5346" s="215"/>
      <c r="Q5346" s="215"/>
      <c r="R5346" s="215"/>
      <c r="S5346" s="215"/>
      <c r="T5346" s="216"/>
      <c r="AT5346" s="217" t="s">
        <v>247</v>
      </c>
      <c r="AU5346" s="217" t="s">
        <v>81</v>
      </c>
      <c r="AV5346" s="12" t="s">
        <v>22</v>
      </c>
      <c r="AW5346" s="12" t="s">
        <v>37</v>
      </c>
      <c r="AX5346" s="12" t="s">
        <v>73</v>
      </c>
      <c r="AY5346" s="217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3010</v>
      </c>
      <c r="G5347" s="219"/>
      <c r="H5347" s="232">
        <v>10.25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3011</v>
      </c>
      <c r="G5348" s="219"/>
      <c r="H5348" s="232">
        <v>9.4499999999999993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3012</v>
      </c>
      <c r="G5349" s="219"/>
      <c r="H5349" s="232">
        <v>19.600000000000001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3" customFormat="1" ht="13.5">
      <c r="B5350" s="218"/>
      <c r="C5350" s="219"/>
      <c r="D5350" s="208" t="s">
        <v>247</v>
      </c>
      <c r="E5350" s="230" t="s">
        <v>20</v>
      </c>
      <c r="F5350" s="231" t="s">
        <v>3013</v>
      </c>
      <c r="G5350" s="219"/>
      <c r="H5350" s="232">
        <v>19.75</v>
      </c>
      <c r="I5350" s="224"/>
      <c r="J5350" s="219"/>
      <c r="K5350" s="219"/>
      <c r="L5350" s="225"/>
      <c r="M5350" s="226"/>
      <c r="N5350" s="227"/>
      <c r="O5350" s="227"/>
      <c r="P5350" s="227"/>
      <c r="Q5350" s="227"/>
      <c r="R5350" s="227"/>
      <c r="S5350" s="227"/>
      <c r="T5350" s="228"/>
      <c r="AT5350" s="229" t="s">
        <v>247</v>
      </c>
      <c r="AU5350" s="229" t="s">
        <v>81</v>
      </c>
      <c r="AV5350" s="13" t="s">
        <v>81</v>
      </c>
      <c r="AW5350" s="13" t="s">
        <v>37</v>
      </c>
      <c r="AX5350" s="13" t="s">
        <v>73</v>
      </c>
      <c r="AY5350" s="229" t="s">
        <v>238</v>
      </c>
    </row>
    <row r="5351" spans="2:51" s="13" customFormat="1" ht="13.5">
      <c r="B5351" s="218"/>
      <c r="C5351" s="219"/>
      <c r="D5351" s="208" t="s">
        <v>247</v>
      </c>
      <c r="E5351" s="230" t="s">
        <v>20</v>
      </c>
      <c r="F5351" s="231" t="s">
        <v>3014</v>
      </c>
      <c r="G5351" s="219"/>
      <c r="H5351" s="232">
        <v>18.55</v>
      </c>
      <c r="I5351" s="224"/>
      <c r="J5351" s="219"/>
      <c r="K5351" s="219"/>
      <c r="L5351" s="225"/>
      <c r="M5351" s="226"/>
      <c r="N5351" s="227"/>
      <c r="O5351" s="227"/>
      <c r="P5351" s="227"/>
      <c r="Q5351" s="227"/>
      <c r="R5351" s="227"/>
      <c r="S5351" s="227"/>
      <c r="T5351" s="228"/>
      <c r="AT5351" s="229" t="s">
        <v>247</v>
      </c>
      <c r="AU5351" s="229" t="s">
        <v>81</v>
      </c>
      <c r="AV5351" s="13" t="s">
        <v>81</v>
      </c>
      <c r="AW5351" s="13" t="s">
        <v>37</v>
      </c>
      <c r="AX5351" s="13" t="s">
        <v>73</v>
      </c>
      <c r="AY5351" s="229" t="s">
        <v>238</v>
      </c>
    </row>
    <row r="5352" spans="2:51" s="13" customFormat="1" ht="13.5">
      <c r="B5352" s="218"/>
      <c r="C5352" s="219"/>
      <c r="D5352" s="208" t="s">
        <v>247</v>
      </c>
      <c r="E5352" s="230" t="s">
        <v>20</v>
      </c>
      <c r="F5352" s="231" t="s">
        <v>3015</v>
      </c>
      <c r="G5352" s="219"/>
      <c r="H5352" s="232">
        <v>12.55</v>
      </c>
      <c r="I5352" s="224"/>
      <c r="J5352" s="219"/>
      <c r="K5352" s="219"/>
      <c r="L5352" s="225"/>
      <c r="M5352" s="226"/>
      <c r="N5352" s="227"/>
      <c r="O5352" s="227"/>
      <c r="P5352" s="227"/>
      <c r="Q5352" s="227"/>
      <c r="R5352" s="227"/>
      <c r="S5352" s="227"/>
      <c r="T5352" s="228"/>
      <c r="AT5352" s="229" t="s">
        <v>247</v>
      </c>
      <c r="AU5352" s="229" t="s">
        <v>81</v>
      </c>
      <c r="AV5352" s="13" t="s">
        <v>81</v>
      </c>
      <c r="AW5352" s="13" t="s">
        <v>37</v>
      </c>
      <c r="AX5352" s="13" t="s">
        <v>73</v>
      </c>
      <c r="AY5352" s="229" t="s">
        <v>238</v>
      </c>
    </row>
    <row r="5353" spans="2:51" s="13" customFormat="1" ht="13.5">
      <c r="B5353" s="218"/>
      <c r="C5353" s="219"/>
      <c r="D5353" s="208" t="s">
        <v>247</v>
      </c>
      <c r="E5353" s="230" t="s">
        <v>20</v>
      </c>
      <c r="F5353" s="231" t="s">
        <v>3016</v>
      </c>
      <c r="G5353" s="219"/>
      <c r="H5353" s="232">
        <v>9.25</v>
      </c>
      <c r="I5353" s="224"/>
      <c r="J5353" s="219"/>
      <c r="K5353" s="219"/>
      <c r="L5353" s="225"/>
      <c r="M5353" s="226"/>
      <c r="N5353" s="227"/>
      <c r="O5353" s="227"/>
      <c r="P5353" s="227"/>
      <c r="Q5353" s="227"/>
      <c r="R5353" s="227"/>
      <c r="S5353" s="227"/>
      <c r="T5353" s="228"/>
      <c r="AT5353" s="229" t="s">
        <v>247</v>
      </c>
      <c r="AU5353" s="229" t="s">
        <v>81</v>
      </c>
      <c r="AV5353" s="13" t="s">
        <v>81</v>
      </c>
      <c r="AW5353" s="13" t="s">
        <v>37</v>
      </c>
      <c r="AX5353" s="13" t="s">
        <v>73</v>
      </c>
      <c r="AY5353" s="229" t="s">
        <v>238</v>
      </c>
    </row>
    <row r="5354" spans="2:51" s="13" customFormat="1" ht="13.5">
      <c r="B5354" s="218"/>
      <c r="C5354" s="219"/>
      <c r="D5354" s="208" t="s">
        <v>247</v>
      </c>
      <c r="E5354" s="230" t="s">
        <v>20</v>
      </c>
      <c r="F5354" s="231" t="s">
        <v>3017</v>
      </c>
      <c r="G5354" s="219"/>
      <c r="H5354" s="232">
        <v>9.25</v>
      </c>
      <c r="I5354" s="224"/>
      <c r="J5354" s="219"/>
      <c r="K5354" s="219"/>
      <c r="L5354" s="225"/>
      <c r="M5354" s="226"/>
      <c r="N5354" s="227"/>
      <c r="O5354" s="227"/>
      <c r="P5354" s="227"/>
      <c r="Q5354" s="227"/>
      <c r="R5354" s="227"/>
      <c r="S5354" s="227"/>
      <c r="T5354" s="228"/>
      <c r="AT5354" s="229" t="s">
        <v>247</v>
      </c>
      <c r="AU5354" s="229" t="s">
        <v>81</v>
      </c>
      <c r="AV5354" s="13" t="s">
        <v>81</v>
      </c>
      <c r="AW5354" s="13" t="s">
        <v>37</v>
      </c>
      <c r="AX5354" s="13" t="s">
        <v>73</v>
      </c>
      <c r="AY5354" s="229" t="s">
        <v>238</v>
      </c>
    </row>
    <row r="5355" spans="2:51" s="13" customFormat="1" ht="13.5">
      <c r="B5355" s="218"/>
      <c r="C5355" s="219"/>
      <c r="D5355" s="208" t="s">
        <v>247</v>
      </c>
      <c r="E5355" s="230" t="s">
        <v>20</v>
      </c>
      <c r="F5355" s="231" t="s">
        <v>3018</v>
      </c>
      <c r="G5355" s="219"/>
      <c r="H5355" s="232">
        <v>12.55</v>
      </c>
      <c r="I5355" s="224"/>
      <c r="J5355" s="219"/>
      <c r="K5355" s="219"/>
      <c r="L5355" s="225"/>
      <c r="M5355" s="226"/>
      <c r="N5355" s="227"/>
      <c r="O5355" s="227"/>
      <c r="P5355" s="227"/>
      <c r="Q5355" s="227"/>
      <c r="R5355" s="227"/>
      <c r="S5355" s="227"/>
      <c r="T5355" s="228"/>
      <c r="AT5355" s="229" t="s">
        <v>247</v>
      </c>
      <c r="AU5355" s="229" t="s">
        <v>81</v>
      </c>
      <c r="AV5355" s="13" t="s">
        <v>81</v>
      </c>
      <c r="AW5355" s="13" t="s">
        <v>37</v>
      </c>
      <c r="AX5355" s="13" t="s">
        <v>73</v>
      </c>
      <c r="AY5355" s="229" t="s">
        <v>238</v>
      </c>
    </row>
    <row r="5356" spans="2:51" s="13" customFormat="1" ht="13.5">
      <c r="B5356" s="218"/>
      <c r="C5356" s="219"/>
      <c r="D5356" s="208" t="s">
        <v>247</v>
      </c>
      <c r="E5356" s="230" t="s">
        <v>20</v>
      </c>
      <c r="F5356" s="231" t="s">
        <v>3019</v>
      </c>
      <c r="G5356" s="219"/>
      <c r="H5356" s="232">
        <v>18.55</v>
      </c>
      <c r="I5356" s="224"/>
      <c r="J5356" s="219"/>
      <c r="K5356" s="219"/>
      <c r="L5356" s="225"/>
      <c r="M5356" s="226"/>
      <c r="N5356" s="227"/>
      <c r="O5356" s="227"/>
      <c r="P5356" s="227"/>
      <c r="Q5356" s="227"/>
      <c r="R5356" s="227"/>
      <c r="S5356" s="227"/>
      <c r="T5356" s="228"/>
      <c r="AT5356" s="229" t="s">
        <v>247</v>
      </c>
      <c r="AU5356" s="229" t="s">
        <v>81</v>
      </c>
      <c r="AV5356" s="13" t="s">
        <v>81</v>
      </c>
      <c r="AW5356" s="13" t="s">
        <v>37</v>
      </c>
      <c r="AX5356" s="13" t="s">
        <v>73</v>
      </c>
      <c r="AY5356" s="229" t="s">
        <v>238</v>
      </c>
    </row>
    <row r="5357" spans="2:51" s="12" customFormat="1" ht="13.5">
      <c r="B5357" s="206"/>
      <c r="C5357" s="207"/>
      <c r="D5357" s="208" t="s">
        <v>247</v>
      </c>
      <c r="E5357" s="209" t="s">
        <v>20</v>
      </c>
      <c r="F5357" s="210" t="s">
        <v>249</v>
      </c>
      <c r="G5357" s="207"/>
      <c r="H5357" s="211" t="s">
        <v>20</v>
      </c>
      <c r="I5357" s="212"/>
      <c r="J5357" s="207"/>
      <c r="K5357" s="207"/>
      <c r="L5357" s="213"/>
      <c r="M5357" s="214"/>
      <c r="N5357" s="215"/>
      <c r="O5357" s="215"/>
      <c r="P5357" s="215"/>
      <c r="Q5357" s="215"/>
      <c r="R5357" s="215"/>
      <c r="S5357" s="215"/>
      <c r="T5357" s="216"/>
      <c r="AT5357" s="217" t="s">
        <v>247</v>
      </c>
      <c r="AU5357" s="217" t="s">
        <v>81</v>
      </c>
      <c r="AV5357" s="12" t="s">
        <v>22</v>
      </c>
      <c r="AW5357" s="12" t="s">
        <v>37</v>
      </c>
      <c r="AX5357" s="12" t="s">
        <v>73</v>
      </c>
      <c r="AY5357" s="217" t="s">
        <v>238</v>
      </c>
    </row>
    <row r="5358" spans="2:51" s="12" customFormat="1" ht="13.5">
      <c r="B5358" s="206"/>
      <c r="C5358" s="207"/>
      <c r="D5358" s="208" t="s">
        <v>247</v>
      </c>
      <c r="E5358" s="209" t="s">
        <v>20</v>
      </c>
      <c r="F5358" s="210" t="s">
        <v>4753</v>
      </c>
      <c r="G5358" s="207"/>
      <c r="H5358" s="211" t="s">
        <v>20</v>
      </c>
      <c r="I5358" s="212"/>
      <c r="J5358" s="207"/>
      <c r="K5358" s="207"/>
      <c r="L5358" s="213"/>
      <c r="M5358" s="214"/>
      <c r="N5358" s="215"/>
      <c r="O5358" s="215"/>
      <c r="P5358" s="215"/>
      <c r="Q5358" s="215"/>
      <c r="R5358" s="215"/>
      <c r="S5358" s="215"/>
      <c r="T5358" s="216"/>
      <c r="AT5358" s="217" t="s">
        <v>247</v>
      </c>
      <c r="AU5358" s="217" t="s">
        <v>81</v>
      </c>
      <c r="AV5358" s="12" t="s">
        <v>22</v>
      </c>
      <c r="AW5358" s="12" t="s">
        <v>37</v>
      </c>
      <c r="AX5358" s="12" t="s">
        <v>73</v>
      </c>
      <c r="AY5358" s="217" t="s">
        <v>238</v>
      </c>
    </row>
    <row r="5359" spans="2:51" s="12" customFormat="1" ht="13.5">
      <c r="B5359" s="206"/>
      <c r="C5359" s="207"/>
      <c r="D5359" s="208" t="s">
        <v>247</v>
      </c>
      <c r="E5359" s="209" t="s">
        <v>20</v>
      </c>
      <c r="F5359" s="210" t="s">
        <v>249</v>
      </c>
      <c r="G5359" s="207"/>
      <c r="H5359" s="211" t="s">
        <v>20</v>
      </c>
      <c r="I5359" s="212"/>
      <c r="J5359" s="207"/>
      <c r="K5359" s="207"/>
      <c r="L5359" s="213"/>
      <c r="M5359" s="214"/>
      <c r="N5359" s="215"/>
      <c r="O5359" s="215"/>
      <c r="P5359" s="215"/>
      <c r="Q5359" s="215"/>
      <c r="R5359" s="215"/>
      <c r="S5359" s="215"/>
      <c r="T5359" s="216"/>
      <c r="AT5359" s="217" t="s">
        <v>247</v>
      </c>
      <c r="AU5359" s="217" t="s">
        <v>81</v>
      </c>
      <c r="AV5359" s="12" t="s">
        <v>22</v>
      </c>
      <c r="AW5359" s="12" t="s">
        <v>37</v>
      </c>
      <c r="AX5359" s="12" t="s">
        <v>73</v>
      </c>
      <c r="AY5359" s="217" t="s">
        <v>238</v>
      </c>
    </row>
    <row r="5360" spans="2:51" s="12" customFormat="1" ht="13.5">
      <c r="B5360" s="206"/>
      <c r="C5360" s="207"/>
      <c r="D5360" s="208" t="s">
        <v>247</v>
      </c>
      <c r="E5360" s="209" t="s">
        <v>20</v>
      </c>
      <c r="F5360" s="210" t="s">
        <v>2198</v>
      </c>
      <c r="G5360" s="207"/>
      <c r="H5360" s="211" t="s">
        <v>20</v>
      </c>
      <c r="I5360" s="212"/>
      <c r="J5360" s="207"/>
      <c r="K5360" s="207"/>
      <c r="L5360" s="213"/>
      <c r="M5360" s="214"/>
      <c r="N5360" s="215"/>
      <c r="O5360" s="215"/>
      <c r="P5360" s="215"/>
      <c r="Q5360" s="215"/>
      <c r="R5360" s="215"/>
      <c r="S5360" s="215"/>
      <c r="T5360" s="216"/>
      <c r="AT5360" s="217" t="s">
        <v>247</v>
      </c>
      <c r="AU5360" s="217" t="s">
        <v>81</v>
      </c>
      <c r="AV5360" s="12" t="s">
        <v>22</v>
      </c>
      <c r="AW5360" s="12" t="s">
        <v>37</v>
      </c>
      <c r="AX5360" s="12" t="s">
        <v>73</v>
      </c>
      <c r="AY5360" s="217" t="s">
        <v>238</v>
      </c>
    </row>
    <row r="5361" spans="2:65" s="12" customFormat="1" ht="13.5">
      <c r="B5361" s="206"/>
      <c r="C5361" s="207"/>
      <c r="D5361" s="208" t="s">
        <v>247</v>
      </c>
      <c r="E5361" s="209" t="s">
        <v>20</v>
      </c>
      <c r="F5361" s="210" t="s">
        <v>692</v>
      </c>
      <c r="G5361" s="207"/>
      <c r="H5361" s="211" t="s">
        <v>20</v>
      </c>
      <c r="I5361" s="212"/>
      <c r="J5361" s="207"/>
      <c r="K5361" s="207"/>
      <c r="L5361" s="213"/>
      <c r="M5361" s="214"/>
      <c r="N5361" s="215"/>
      <c r="O5361" s="215"/>
      <c r="P5361" s="215"/>
      <c r="Q5361" s="215"/>
      <c r="R5361" s="215"/>
      <c r="S5361" s="215"/>
      <c r="T5361" s="216"/>
      <c r="AT5361" s="217" t="s">
        <v>247</v>
      </c>
      <c r="AU5361" s="217" t="s">
        <v>81</v>
      </c>
      <c r="AV5361" s="12" t="s">
        <v>22</v>
      </c>
      <c r="AW5361" s="12" t="s">
        <v>37</v>
      </c>
      <c r="AX5361" s="12" t="s">
        <v>73</v>
      </c>
      <c r="AY5361" s="217" t="s">
        <v>238</v>
      </c>
    </row>
    <row r="5362" spans="2:65" s="13" customFormat="1" ht="13.5">
      <c r="B5362" s="218"/>
      <c r="C5362" s="219"/>
      <c r="D5362" s="208" t="s">
        <v>247</v>
      </c>
      <c r="E5362" s="230" t="s">
        <v>20</v>
      </c>
      <c r="F5362" s="231" t="s">
        <v>2199</v>
      </c>
      <c r="G5362" s="219"/>
      <c r="H5362" s="232">
        <v>12.81</v>
      </c>
      <c r="I5362" s="224"/>
      <c r="J5362" s="219"/>
      <c r="K5362" s="219"/>
      <c r="L5362" s="225"/>
      <c r="M5362" s="226"/>
      <c r="N5362" s="227"/>
      <c r="O5362" s="227"/>
      <c r="P5362" s="227"/>
      <c r="Q5362" s="227"/>
      <c r="R5362" s="227"/>
      <c r="S5362" s="227"/>
      <c r="T5362" s="228"/>
      <c r="AT5362" s="229" t="s">
        <v>247</v>
      </c>
      <c r="AU5362" s="229" t="s">
        <v>81</v>
      </c>
      <c r="AV5362" s="13" t="s">
        <v>81</v>
      </c>
      <c r="AW5362" s="13" t="s">
        <v>37</v>
      </c>
      <c r="AX5362" s="13" t="s">
        <v>73</v>
      </c>
      <c r="AY5362" s="229" t="s">
        <v>238</v>
      </c>
    </row>
    <row r="5363" spans="2:65" s="13" customFormat="1" ht="13.5">
      <c r="B5363" s="218"/>
      <c r="C5363" s="219"/>
      <c r="D5363" s="208" t="s">
        <v>247</v>
      </c>
      <c r="E5363" s="230" t="s">
        <v>20</v>
      </c>
      <c r="F5363" s="231" t="s">
        <v>2200</v>
      </c>
      <c r="G5363" s="219"/>
      <c r="H5363" s="232">
        <v>9.9499999999999993</v>
      </c>
      <c r="I5363" s="224"/>
      <c r="J5363" s="219"/>
      <c r="K5363" s="219"/>
      <c r="L5363" s="225"/>
      <c r="M5363" s="226"/>
      <c r="N5363" s="227"/>
      <c r="O5363" s="227"/>
      <c r="P5363" s="227"/>
      <c r="Q5363" s="227"/>
      <c r="R5363" s="227"/>
      <c r="S5363" s="227"/>
      <c r="T5363" s="228"/>
      <c r="AT5363" s="229" t="s">
        <v>247</v>
      </c>
      <c r="AU5363" s="229" t="s">
        <v>81</v>
      </c>
      <c r="AV5363" s="13" t="s">
        <v>81</v>
      </c>
      <c r="AW5363" s="13" t="s">
        <v>37</v>
      </c>
      <c r="AX5363" s="13" t="s">
        <v>73</v>
      </c>
      <c r="AY5363" s="229" t="s">
        <v>238</v>
      </c>
    </row>
    <row r="5364" spans="2:65" s="13" customFormat="1" ht="13.5">
      <c r="B5364" s="218"/>
      <c r="C5364" s="219"/>
      <c r="D5364" s="208" t="s">
        <v>247</v>
      </c>
      <c r="E5364" s="230" t="s">
        <v>20</v>
      </c>
      <c r="F5364" s="231" t="s">
        <v>2201</v>
      </c>
      <c r="G5364" s="219"/>
      <c r="H5364" s="232">
        <v>10.055</v>
      </c>
      <c r="I5364" s="224"/>
      <c r="J5364" s="219"/>
      <c r="K5364" s="219"/>
      <c r="L5364" s="225"/>
      <c r="M5364" s="226"/>
      <c r="N5364" s="227"/>
      <c r="O5364" s="227"/>
      <c r="P5364" s="227"/>
      <c r="Q5364" s="227"/>
      <c r="R5364" s="227"/>
      <c r="S5364" s="227"/>
      <c r="T5364" s="228"/>
      <c r="AT5364" s="229" t="s">
        <v>247</v>
      </c>
      <c r="AU5364" s="229" t="s">
        <v>81</v>
      </c>
      <c r="AV5364" s="13" t="s">
        <v>81</v>
      </c>
      <c r="AW5364" s="13" t="s">
        <v>37</v>
      </c>
      <c r="AX5364" s="13" t="s">
        <v>73</v>
      </c>
      <c r="AY5364" s="229" t="s">
        <v>238</v>
      </c>
    </row>
    <row r="5365" spans="2:65" s="12" customFormat="1" ht="13.5">
      <c r="B5365" s="206"/>
      <c r="C5365" s="207"/>
      <c r="D5365" s="208" t="s">
        <v>247</v>
      </c>
      <c r="E5365" s="209" t="s">
        <v>20</v>
      </c>
      <c r="F5365" s="210" t="s">
        <v>249</v>
      </c>
      <c r="G5365" s="207"/>
      <c r="H5365" s="211" t="s">
        <v>20</v>
      </c>
      <c r="I5365" s="212"/>
      <c r="J5365" s="207"/>
      <c r="K5365" s="207"/>
      <c r="L5365" s="213"/>
      <c r="M5365" s="214"/>
      <c r="N5365" s="215"/>
      <c r="O5365" s="215"/>
      <c r="P5365" s="215"/>
      <c r="Q5365" s="215"/>
      <c r="R5365" s="215"/>
      <c r="S5365" s="215"/>
      <c r="T5365" s="216"/>
      <c r="AT5365" s="217" t="s">
        <v>247</v>
      </c>
      <c r="AU5365" s="217" t="s">
        <v>81</v>
      </c>
      <c r="AV5365" s="12" t="s">
        <v>22</v>
      </c>
      <c r="AW5365" s="12" t="s">
        <v>37</v>
      </c>
      <c r="AX5365" s="12" t="s">
        <v>73</v>
      </c>
      <c r="AY5365" s="217" t="s">
        <v>238</v>
      </c>
    </row>
    <row r="5366" spans="2:65" s="12" customFormat="1" ht="13.5">
      <c r="B5366" s="206"/>
      <c r="C5366" s="207"/>
      <c r="D5366" s="208" t="s">
        <v>247</v>
      </c>
      <c r="E5366" s="209" t="s">
        <v>20</v>
      </c>
      <c r="F5366" s="210" t="s">
        <v>2253</v>
      </c>
      <c r="G5366" s="207"/>
      <c r="H5366" s="211" t="s">
        <v>20</v>
      </c>
      <c r="I5366" s="212"/>
      <c r="J5366" s="207"/>
      <c r="K5366" s="207"/>
      <c r="L5366" s="213"/>
      <c r="M5366" s="214"/>
      <c r="N5366" s="215"/>
      <c r="O5366" s="215"/>
      <c r="P5366" s="215"/>
      <c r="Q5366" s="215"/>
      <c r="R5366" s="215"/>
      <c r="S5366" s="215"/>
      <c r="T5366" s="216"/>
      <c r="AT5366" s="217" t="s">
        <v>247</v>
      </c>
      <c r="AU5366" s="217" t="s">
        <v>81</v>
      </c>
      <c r="AV5366" s="12" t="s">
        <v>22</v>
      </c>
      <c r="AW5366" s="12" t="s">
        <v>37</v>
      </c>
      <c r="AX5366" s="12" t="s">
        <v>73</v>
      </c>
      <c r="AY5366" s="217" t="s">
        <v>238</v>
      </c>
    </row>
    <row r="5367" spans="2:65" s="12" customFormat="1" ht="13.5">
      <c r="B5367" s="206"/>
      <c r="C5367" s="207"/>
      <c r="D5367" s="208" t="s">
        <v>247</v>
      </c>
      <c r="E5367" s="209" t="s">
        <v>20</v>
      </c>
      <c r="F5367" s="210" t="s">
        <v>811</v>
      </c>
      <c r="G5367" s="207"/>
      <c r="H5367" s="211" t="s">
        <v>20</v>
      </c>
      <c r="I5367" s="212"/>
      <c r="J5367" s="207"/>
      <c r="K5367" s="207"/>
      <c r="L5367" s="213"/>
      <c r="M5367" s="214"/>
      <c r="N5367" s="215"/>
      <c r="O5367" s="215"/>
      <c r="P5367" s="215"/>
      <c r="Q5367" s="215"/>
      <c r="R5367" s="215"/>
      <c r="S5367" s="215"/>
      <c r="T5367" s="216"/>
      <c r="AT5367" s="217" t="s">
        <v>247</v>
      </c>
      <c r="AU5367" s="217" t="s">
        <v>81</v>
      </c>
      <c r="AV5367" s="12" t="s">
        <v>22</v>
      </c>
      <c r="AW5367" s="12" t="s">
        <v>37</v>
      </c>
      <c r="AX5367" s="12" t="s">
        <v>73</v>
      </c>
      <c r="AY5367" s="217" t="s">
        <v>238</v>
      </c>
    </row>
    <row r="5368" spans="2:65" s="13" customFormat="1" ht="13.5">
      <c r="B5368" s="218"/>
      <c r="C5368" s="219"/>
      <c r="D5368" s="208" t="s">
        <v>247</v>
      </c>
      <c r="E5368" s="230" t="s">
        <v>20</v>
      </c>
      <c r="F5368" s="231" t="s">
        <v>2254</v>
      </c>
      <c r="G5368" s="219"/>
      <c r="H5368" s="232">
        <v>7.1550000000000002</v>
      </c>
      <c r="I5368" s="224"/>
      <c r="J5368" s="219"/>
      <c r="K5368" s="219"/>
      <c r="L5368" s="225"/>
      <c r="M5368" s="226"/>
      <c r="N5368" s="227"/>
      <c r="O5368" s="227"/>
      <c r="P5368" s="227"/>
      <c r="Q5368" s="227"/>
      <c r="R5368" s="227"/>
      <c r="S5368" s="227"/>
      <c r="T5368" s="228"/>
      <c r="AT5368" s="229" t="s">
        <v>247</v>
      </c>
      <c r="AU5368" s="229" t="s">
        <v>81</v>
      </c>
      <c r="AV5368" s="13" t="s">
        <v>81</v>
      </c>
      <c r="AW5368" s="13" t="s">
        <v>37</v>
      </c>
      <c r="AX5368" s="13" t="s">
        <v>73</v>
      </c>
      <c r="AY5368" s="229" t="s">
        <v>238</v>
      </c>
    </row>
    <row r="5369" spans="2:65" s="13" customFormat="1" ht="13.5">
      <c r="B5369" s="218"/>
      <c r="C5369" s="219"/>
      <c r="D5369" s="208" t="s">
        <v>247</v>
      </c>
      <c r="E5369" s="230" t="s">
        <v>20</v>
      </c>
      <c r="F5369" s="231" t="s">
        <v>2255</v>
      </c>
      <c r="G5369" s="219"/>
      <c r="H5369" s="232">
        <v>16.78</v>
      </c>
      <c r="I5369" s="224"/>
      <c r="J5369" s="219"/>
      <c r="K5369" s="219"/>
      <c r="L5369" s="225"/>
      <c r="M5369" s="226"/>
      <c r="N5369" s="227"/>
      <c r="O5369" s="227"/>
      <c r="P5369" s="227"/>
      <c r="Q5369" s="227"/>
      <c r="R5369" s="227"/>
      <c r="S5369" s="227"/>
      <c r="T5369" s="228"/>
      <c r="AT5369" s="229" t="s">
        <v>247</v>
      </c>
      <c r="AU5369" s="229" t="s">
        <v>81</v>
      </c>
      <c r="AV5369" s="13" t="s">
        <v>81</v>
      </c>
      <c r="AW5369" s="13" t="s">
        <v>37</v>
      </c>
      <c r="AX5369" s="13" t="s">
        <v>73</v>
      </c>
      <c r="AY5369" s="229" t="s">
        <v>238</v>
      </c>
    </row>
    <row r="5370" spans="2:65" s="13" customFormat="1" ht="13.5">
      <c r="B5370" s="218"/>
      <c r="C5370" s="219"/>
      <c r="D5370" s="208" t="s">
        <v>247</v>
      </c>
      <c r="E5370" s="230" t="s">
        <v>20</v>
      </c>
      <c r="F5370" s="231" t="s">
        <v>2256</v>
      </c>
      <c r="G5370" s="219"/>
      <c r="H5370" s="232">
        <v>7.61</v>
      </c>
      <c r="I5370" s="224"/>
      <c r="J5370" s="219"/>
      <c r="K5370" s="219"/>
      <c r="L5370" s="225"/>
      <c r="M5370" s="226"/>
      <c r="N5370" s="227"/>
      <c r="O5370" s="227"/>
      <c r="P5370" s="227"/>
      <c r="Q5370" s="227"/>
      <c r="R5370" s="227"/>
      <c r="S5370" s="227"/>
      <c r="T5370" s="228"/>
      <c r="AT5370" s="229" t="s">
        <v>247</v>
      </c>
      <c r="AU5370" s="229" t="s">
        <v>81</v>
      </c>
      <c r="AV5370" s="13" t="s">
        <v>81</v>
      </c>
      <c r="AW5370" s="13" t="s">
        <v>37</v>
      </c>
      <c r="AX5370" s="13" t="s">
        <v>73</v>
      </c>
      <c r="AY5370" s="229" t="s">
        <v>238</v>
      </c>
    </row>
    <row r="5371" spans="2:65" s="13" customFormat="1" ht="13.5">
      <c r="B5371" s="218"/>
      <c r="C5371" s="219"/>
      <c r="D5371" s="208" t="s">
        <v>247</v>
      </c>
      <c r="E5371" s="230" t="s">
        <v>20</v>
      </c>
      <c r="F5371" s="231" t="s">
        <v>2257</v>
      </c>
      <c r="G5371" s="219"/>
      <c r="H5371" s="232">
        <v>4.5599999999999996</v>
      </c>
      <c r="I5371" s="224"/>
      <c r="J5371" s="219"/>
      <c r="K5371" s="219"/>
      <c r="L5371" s="225"/>
      <c r="M5371" s="226"/>
      <c r="N5371" s="227"/>
      <c r="O5371" s="227"/>
      <c r="P5371" s="227"/>
      <c r="Q5371" s="227"/>
      <c r="R5371" s="227"/>
      <c r="S5371" s="227"/>
      <c r="T5371" s="228"/>
      <c r="AT5371" s="229" t="s">
        <v>247</v>
      </c>
      <c r="AU5371" s="229" t="s">
        <v>81</v>
      </c>
      <c r="AV5371" s="13" t="s">
        <v>81</v>
      </c>
      <c r="AW5371" s="13" t="s">
        <v>37</v>
      </c>
      <c r="AX5371" s="13" t="s">
        <v>73</v>
      </c>
      <c r="AY5371" s="229" t="s">
        <v>238</v>
      </c>
    </row>
    <row r="5372" spans="2:65" s="13" customFormat="1" ht="13.5">
      <c r="B5372" s="218"/>
      <c r="C5372" s="219"/>
      <c r="D5372" s="208" t="s">
        <v>247</v>
      </c>
      <c r="E5372" s="230" t="s">
        <v>20</v>
      </c>
      <c r="F5372" s="231" t="s">
        <v>2258</v>
      </c>
      <c r="G5372" s="219"/>
      <c r="H5372" s="232">
        <v>29.17</v>
      </c>
      <c r="I5372" s="224"/>
      <c r="J5372" s="219"/>
      <c r="K5372" s="219"/>
      <c r="L5372" s="225"/>
      <c r="M5372" s="226"/>
      <c r="N5372" s="227"/>
      <c r="O5372" s="227"/>
      <c r="P5372" s="227"/>
      <c r="Q5372" s="227"/>
      <c r="R5372" s="227"/>
      <c r="S5372" s="227"/>
      <c r="T5372" s="228"/>
      <c r="AT5372" s="229" t="s">
        <v>247</v>
      </c>
      <c r="AU5372" s="229" t="s">
        <v>81</v>
      </c>
      <c r="AV5372" s="13" t="s">
        <v>81</v>
      </c>
      <c r="AW5372" s="13" t="s">
        <v>37</v>
      </c>
      <c r="AX5372" s="13" t="s">
        <v>73</v>
      </c>
      <c r="AY5372" s="229" t="s">
        <v>238</v>
      </c>
    </row>
    <row r="5373" spans="2:65" s="13" customFormat="1" ht="13.5">
      <c r="B5373" s="218"/>
      <c r="C5373" s="219"/>
      <c r="D5373" s="208" t="s">
        <v>247</v>
      </c>
      <c r="E5373" s="230" t="s">
        <v>20</v>
      </c>
      <c r="F5373" s="231" t="s">
        <v>2259</v>
      </c>
      <c r="G5373" s="219"/>
      <c r="H5373" s="232">
        <v>16.98</v>
      </c>
      <c r="I5373" s="224"/>
      <c r="J5373" s="219"/>
      <c r="K5373" s="219"/>
      <c r="L5373" s="225"/>
      <c r="M5373" s="226"/>
      <c r="N5373" s="227"/>
      <c r="O5373" s="227"/>
      <c r="P5373" s="227"/>
      <c r="Q5373" s="227"/>
      <c r="R5373" s="227"/>
      <c r="S5373" s="227"/>
      <c r="T5373" s="228"/>
      <c r="AT5373" s="229" t="s">
        <v>247</v>
      </c>
      <c r="AU5373" s="229" t="s">
        <v>81</v>
      </c>
      <c r="AV5373" s="13" t="s">
        <v>81</v>
      </c>
      <c r="AW5373" s="13" t="s">
        <v>37</v>
      </c>
      <c r="AX5373" s="13" t="s">
        <v>73</v>
      </c>
      <c r="AY5373" s="229" t="s">
        <v>238</v>
      </c>
    </row>
    <row r="5374" spans="2:65" s="13" customFormat="1" ht="13.5">
      <c r="B5374" s="218"/>
      <c r="C5374" s="219"/>
      <c r="D5374" s="220" t="s">
        <v>247</v>
      </c>
      <c r="E5374" s="221" t="s">
        <v>20</v>
      </c>
      <c r="F5374" s="222" t="s">
        <v>2260</v>
      </c>
      <c r="G5374" s="219"/>
      <c r="H5374" s="223">
        <v>15.52</v>
      </c>
      <c r="I5374" s="224"/>
      <c r="J5374" s="219"/>
      <c r="K5374" s="219"/>
      <c r="L5374" s="225"/>
      <c r="M5374" s="226"/>
      <c r="N5374" s="227"/>
      <c r="O5374" s="227"/>
      <c r="P5374" s="227"/>
      <c r="Q5374" s="227"/>
      <c r="R5374" s="227"/>
      <c r="S5374" s="227"/>
      <c r="T5374" s="228"/>
      <c r="AT5374" s="229" t="s">
        <v>247</v>
      </c>
      <c r="AU5374" s="229" t="s">
        <v>81</v>
      </c>
      <c r="AV5374" s="13" t="s">
        <v>81</v>
      </c>
      <c r="AW5374" s="13" t="s">
        <v>37</v>
      </c>
      <c r="AX5374" s="13" t="s">
        <v>73</v>
      </c>
      <c r="AY5374" s="229" t="s">
        <v>238</v>
      </c>
    </row>
    <row r="5375" spans="2:65" s="1" customFormat="1" ht="22.5" customHeight="1">
      <c r="B5375" s="35"/>
      <c r="C5375" s="233" t="s">
        <v>4754</v>
      </c>
      <c r="D5375" s="233" t="s">
        <v>478</v>
      </c>
      <c r="E5375" s="234" t="s">
        <v>4755</v>
      </c>
      <c r="F5375" s="235" t="s">
        <v>4756</v>
      </c>
      <c r="G5375" s="236" t="s">
        <v>375</v>
      </c>
      <c r="H5375" s="237">
        <v>298.19499999999999</v>
      </c>
      <c r="I5375" s="238"/>
      <c r="J5375" s="239">
        <f>ROUND(I5375*H5375,2)</f>
        <v>0</v>
      </c>
      <c r="K5375" s="235" t="s">
        <v>20</v>
      </c>
      <c r="L5375" s="240"/>
      <c r="M5375" s="241" t="s">
        <v>20</v>
      </c>
      <c r="N5375" s="242" t="s">
        <v>44</v>
      </c>
      <c r="O5375" s="36"/>
      <c r="P5375" s="203">
        <f>O5375*H5375</f>
        <v>0</v>
      </c>
      <c r="Q5375" s="203">
        <v>0</v>
      </c>
      <c r="R5375" s="203">
        <f>Q5375*H5375</f>
        <v>0</v>
      </c>
      <c r="S5375" s="203">
        <v>0</v>
      </c>
      <c r="T5375" s="204">
        <f>S5375*H5375</f>
        <v>0</v>
      </c>
      <c r="AR5375" s="18" t="s">
        <v>500</v>
      </c>
      <c r="AT5375" s="18" t="s">
        <v>478</v>
      </c>
      <c r="AU5375" s="18" t="s">
        <v>81</v>
      </c>
      <c r="AY5375" s="18" t="s">
        <v>238</v>
      </c>
      <c r="BE5375" s="205">
        <f>IF(N5375="základní",J5375,0)</f>
        <v>0</v>
      </c>
      <c r="BF5375" s="205">
        <f>IF(N5375="snížená",J5375,0)</f>
        <v>0</v>
      </c>
      <c r="BG5375" s="205">
        <f>IF(N5375="zákl. přenesená",J5375,0)</f>
        <v>0</v>
      </c>
      <c r="BH5375" s="205">
        <f>IF(N5375="sníž. přenesená",J5375,0)</f>
        <v>0</v>
      </c>
      <c r="BI5375" s="205">
        <f>IF(N5375="nulová",J5375,0)</f>
        <v>0</v>
      </c>
      <c r="BJ5375" s="18" t="s">
        <v>22</v>
      </c>
      <c r="BK5375" s="205">
        <f>ROUND(I5375*H5375,2)</f>
        <v>0</v>
      </c>
      <c r="BL5375" s="18" t="s">
        <v>372</v>
      </c>
      <c r="BM5375" s="18" t="s">
        <v>4757</v>
      </c>
    </row>
    <row r="5376" spans="2:65" s="12" customFormat="1" ht="13.5">
      <c r="B5376" s="206"/>
      <c r="C5376" s="207"/>
      <c r="D5376" s="208" t="s">
        <v>247</v>
      </c>
      <c r="E5376" s="209" t="s">
        <v>20</v>
      </c>
      <c r="F5376" s="210" t="s">
        <v>4493</v>
      </c>
      <c r="G5376" s="207"/>
      <c r="H5376" s="211" t="s">
        <v>20</v>
      </c>
      <c r="I5376" s="212"/>
      <c r="J5376" s="207"/>
      <c r="K5376" s="207"/>
      <c r="L5376" s="213"/>
      <c r="M5376" s="214"/>
      <c r="N5376" s="215"/>
      <c r="O5376" s="215"/>
      <c r="P5376" s="215"/>
      <c r="Q5376" s="215"/>
      <c r="R5376" s="215"/>
      <c r="S5376" s="215"/>
      <c r="T5376" s="216"/>
      <c r="AT5376" s="217" t="s">
        <v>247</v>
      </c>
      <c r="AU5376" s="217" t="s">
        <v>81</v>
      </c>
      <c r="AV5376" s="12" t="s">
        <v>22</v>
      </c>
      <c r="AW5376" s="12" t="s">
        <v>37</v>
      </c>
      <c r="AX5376" s="12" t="s">
        <v>73</v>
      </c>
      <c r="AY5376" s="217" t="s">
        <v>238</v>
      </c>
    </row>
    <row r="5377" spans="2:65" s="12" customFormat="1" ht="13.5">
      <c r="B5377" s="206"/>
      <c r="C5377" s="207"/>
      <c r="D5377" s="208" t="s">
        <v>247</v>
      </c>
      <c r="E5377" s="209" t="s">
        <v>20</v>
      </c>
      <c r="F5377" s="210" t="s">
        <v>4494</v>
      </c>
      <c r="G5377" s="207"/>
      <c r="H5377" s="211" t="s">
        <v>20</v>
      </c>
      <c r="I5377" s="212"/>
      <c r="J5377" s="207"/>
      <c r="K5377" s="207"/>
      <c r="L5377" s="213"/>
      <c r="M5377" s="214"/>
      <c r="N5377" s="215"/>
      <c r="O5377" s="215"/>
      <c r="P5377" s="215"/>
      <c r="Q5377" s="215"/>
      <c r="R5377" s="215"/>
      <c r="S5377" s="215"/>
      <c r="T5377" s="216"/>
      <c r="AT5377" s="217" t="s">
        <v>247</v>
      </c>
      <c r="AU5377" s="217" t="s">
        <v>81</v>
      </c>
      <c r="AV5377" s="12" t="s">
        <v>22</v>
      </c>
      <c r="AW5377" s="12" t="s">
        <v>37</v>
      </c>
      <c r="AX5377" s="12" t="s">
        <v>73</v>
      </c>
      <c r="AY5377" s="217" t="s">
        <v>238</v>
      </c>
    </row>
    <row r="5378" spans="2:65" s="12" customFormat="1" ht="13.5">
      <c r="B5378" s="206"/>
      <c r="C5378" s="207"/>
      <c r="D5378" s="208" t="s">
        <v>247</v>
      </c>
      <c r="E5378" s="209" t="s">
        <v>20</v>
      </c>
      <c r="F5378" s="210" t="s">
        <v>249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65" s="12" customFormat="1" ht="13.5">
      <c r="B5379" s="206"/>
      <c r="C5379" s="207"/>
      <c r="D5379" s="208" t="s">
        <v>247</v>
      </c>
      <c r="E5379" s="209" t="s">
        <v>20</v>
      </c>
      <c r="F5379" s="210" t="s">
        <v>4758</v>
      </c>
      <c r="G5379" s="207"/>
      <c r="H5379" s="211" t="s">
        <v>20</v>
      </c>
      <c r="I5379" s="212"/>
      <c r="J5379" s="207"/>
      <c r="K5379" s="207"/>
      <c r="L5379" s="213"/>
      <c r="M5379" s="214"/>
      <c r="N5379" s="215"/>
      <c r="O5379" s="215"/>
      <c r="P5379" s="215"/>
      <c r="Q5379" s="215"/>
      <c r="R5379" s="215"/>
      <c r="S5379" s="215"/>
      <c r="T5379" s="216"/>
      <c r="AT5379" s="217" t="s">
        <v>247</v>
      </c>
      <c r="AU5379" s="217" t="s">
        <v>81</v>
      </c>
      <c r="AV5379" s="12" t="s">
        <v>22</v>
      </c>
      <c r="AW5379" s="12" t="s">
        <v>37</v>
      </c>
      <c r="AX5379" s="12" t="s">
        <v>73</v>
      </c>
      <c r="AY5379" s="217" t="s">
        <v>238</v>
      </c>
    </row>
    <row r="5380" spans="2:65" s="12" customFormat="1" ht="13.5">
      <c r="B5380" s="206"/>
      <c r="C5380" s="207"/>
      <c r="D5380" s="208" t="s">
        <v>247</v>
      </c>
      <c r="E5380" s="209" t="s">
        <v>20</v>
      </c>
      <c r="F5380" s="210" t="s">
        <v>4759</v>
      </c>
      <c r="G5380" s="207"/>
      <c r="H5380" s="211" t="s">
        <v>20</v>
      </c>
      <c r="I5380" s="212"/>
      <c r="J5380" s="207"/>
      <c r="K5380" s="207"/>
      <c r="L5380" s="213"/>
      <c r="M5380" s="214"/>
      <c r="N5380" s="215"/>
      <c r="O5380" s="215"/>
      <c r="P5380" s="215"/>
      <c r="Q5380" s="215"/>
      <c r="R5380" s="215"/>
      <c r="S5380" s="215"/>
      <c r="T5380" s="216"/>
      <c r="AT5380" s="217" t="s">
        <v>247</v>
      </c>
      <c r="AU5380" s="217" t="s">
        <v>81</v>
      </c>
      <c r="AV5380" s="12" t="s">
        <v>22</v>
      </c>
      <c r="AW5380" s="12" t="s">
        <v>37</v>
      </c>
      <c r="AX5380" s="12" t="s">
        <v>73</v>
      </c>
      <c r="AY5380" s="217" t="s">
        <v>238</v>
      </c>
    </row>
    <row r="5381" spans="2:65" s="12" customFormat="1" ht="13.5">
      <c r="B5381" s="206"/>
      <c r="C5381" s="207"/>
      <c r="D5381" s="208" t="s">
        <v>247</v>
      </c>
      <c r="E5381" s="209" t="s">
        <v>20</v>
      </c>
      <c r="F5381" s="210" t="s">
        <v>4760</v>
      </c>
      <c r="G5381" s="207"/>
      <c r="H5381" s="211" t="s">
        <v>20</v>
      </c>
      <c r="I5381" s="212"/>
      <c r="J5381" s="207"/>
      <c r="K5381" s="207"/>
      <c r="L5381" s="213"/>
      <c r="M5381" s="214"/>
      <c r="N5381" s="215"/>
      <c r="O5381" s="215"/>
      <c r="P5381" s="215"/>
      <c r="Q5381" s="215"/>
      <c r="R5381" s="215"/>
      <c r="S5381" s="215"/>
      <c r="T5381" s="216"/>
      <c r="AT5381" s="217" t="s">
        <v>247</v>
      </c>
      <c r="AU5381" s="217" t="s">
        <v>81</v>
      </c>
      <c r="AV5381" s="12" t="s">
        <v>22</v>
      </c>
      <c r="AW5381" s="12" t="s">
        <v>37</v>
      </c>
      <c r="AX5381" s="12" t="s">
        <v>73</v>
      </c>
      <c r="AY5381" s="217" t="s">
        <v>238</v>
      </c>
    </row>
    <row r="5382" spans="2:65" s="13" customFormat="1" ht="13.5">
      <c r="B5382" s="218"/>
      <c r="C5382" s="219"/>
      <c r="D5382" s="208" t="s">
        <v>247</v>
      </c>
      <c r="E5382" s="230" t="s">
        <v>20</v>
      </c>
      <c r="F5382" s="231" t="s">
        <v>4761</v>
      </c>
      <c r="G5382" s="219"/>
      <c r="H5382" s="232">
        <v>272.62</v>
      </c>
      <c r="I5382" s="224"/>
      <c r="J5382" s="219"/>
      <c r="K5382" s="219"/>
      <c r="L5382" s="225"/>
      <c r="M5382" s="226"/>
      <c r="N5382" s="227"/>
      <c r="O5382" s="227"/>
      <c r="P5382" s="227"/>
      <c r="Q5382" s="227"/>
      <c r="R5382" s="227"/>
      <c r="S5382" s="227"/>
      <c r="T5382" s="228"/>
      <c r="AT5382" s="229" t="s">
        <v>247</v>
      </c>
      <c r="AU5382" s="229" t="s">
        <v>81</v>
      </c>
      <c r="AV5382" s="13" t="s">
        <v>81</v>
      </c>
      <c r="AW5382" s="13" t="s">
        <v>37</v>
      </c>
      <c r="AX5382" s="13" t="s">
        <v>73</v>
      </c>
      <c r="AY5382" s="229" t="s">
        <v>238</v>
      </c>
    </row>
    <row r="5383" spans="2:65" s="13" customFormat="1" ht="13.5">
      <c r="B5383" s="218"/>
      <c r="C5383" s="219"/>
      <c r="D5383" s="220" t="s">
        <v>247</v>
      </c>
      <c r="E5383" s="221" t="s">
        <v>20</v>
      </c>
      <c r="F5383" s="222" t="s">
        <v>4762</v>
      </c>
      <c r="G5383" s="219"/>
      <c r="H5383" s="223">
        <v>25.574999999999999</v>
      </c>
      <c r="I5383" s="224"/>
      <c r="J5383" s="219"/>
      <c r="K5383" s="219"/>
      <c r="L5383" s="225"/>
      <c r="M5383" s="226"/>
      <c r="N5383" s="227"/>
      <c r="O5383" s="227"/>
      <c r="P5383" s="227"/>
      <c r="Q5383" s="227"/>
      <c r="R5383" s="227"/>
      <c r="S5383" s="227"/>
      <c r="T5383" s="228"/>
      <c r="AT5383" s="229" t="s">
        <v>247</v>
      </c>
      <c r="AU5383" s="229" t="s">
        <v>81</v>
      </c>
      <c r="AV5383" s="13" t="s">
        <v>81</v>
      </c>
      <c r="AW5383" s="13" t="s">
        <v>37</v>
      </c>
      <c r="AX5383" s="13" t="s">
        <v>73</v>
      </c>
      <c r="AY5383" s="229" t="s">
        <v>238</v>
      </c>
    </row>
    <row r="5384" spans="2:65" s="1" customFormat="1" ht="22.5" customHeight="1">
      <c r="B5384" s="35"/>
      <c r="C5384" s="233" t="s">
        <v>4763</v>
      </c>
      <c r="D5384" s="233" t="s">
        <v>478</v>
      </c>
      <c r="E5384" s="234" t="s">
        <v>4764</v>
      </c>
      <c r="F5384" s="235" t="s">
        <v>4756</v>
      </c>
      <c r="G5384" s="236" t="s">
        <v>375</v>
      </c>
      <c r="H5384" s="237">
        <v>150.465</v>
      </c>
      <c r="I5384" s="238"/>
      <c r="J5384" s="239">
        <f>ROUND(I5384*H5384,2)</f>
        <v>0</v>
      </c>
      <c r="K5384" s="235" t="s">
        <v>20</v>
      </c>
      <c r="L5384" s="240"/>
      <c r="M5384" s="241" t="s">
        <v>20</v>
      </c>
      <c r="N5384" s="242" t="s">
        <v>44</v>
      </c>
      <c r="O5384" s="36"/>
      <c r="P5384" s="203">
        <f>O5384*H5384</f>
        <v>0</v>
      </c>
      <c r="Q5384" s="203">
        <v>0</v>
      </c>
      <c r="R5384" s="203">
        <f>Q5384*H5384</f>
        <v>0</v>
      </c>
      <c r="S5384" s="203">
        <v>0</v>
      </c>
      <c r="T5384" s="204">
        <f>S5384*H5384</f>
        <v>0</v>
      </c>
      <c r="AR5384" s="18" t="s">
        <v>500</v>
      </c>
      <c r="AT5384" s="18" t="s">
        <v>478</v>
      </c>
      <c r="AU5384" s="18" t="s">
        <v>81</v>
      </c>
      <c r="AY5384" s="18" t="s">
        <v>238</v>
      </c>
      <c r="BE5384" s="205">
        <f>IF(N5384="základní",J5384,0)</f>
        <v>0</v>
      </c>
      <c r="BF5384" s="205">
        <f>IF(N5384="snížená",J5384,0)</f>
        <v>0</v>
      </c>
      <c r="BG5384" s="205">
        <f>IF(N5384="zákl. přenesená",J5384,0)</f>
        <v>0</v>
      </c>
      <c r="BH5384" s="205">
        <f>IF(N5384="sníž. přenesená",J5384,0)</f>
        <v>0</v>
      </c>
      <c r="BI5384" s="205">
        <f>IF(N5384="nulová",J5384,0)</f>
        <v>0</v>
      </c>
      <c r="BJ5384" s="18" t="s">
        <v>22</v>
      </c>
      <c r="BK5384" s="205">
        <f>ROUND(I5384*H5384,2)</f>
        <v>0</v>
      </c>
      <c r="BL5384" s="18" t="s">
        <v>372</v>
      </c>
      <c r="BM5384" s="18" t="s">
        <v>4765</v>
      </c>
    </row>
    <row r="5385" spans="2:65" s="12" customFormat="1" ht="13.5">
      <c r="B5385" s="206"/>
      <c r="C5385" s="207"/>
      <c r="D5385" s="208" t="s">
        <v>247</v>
      </c>
      <c r="E5385" s="209" t="s">
        <v>20</v>
      </c>
      <c r="F5385" s="210" t="s">
        <v>4493</v>
      </c>
      <c r="G5385" s="207"/>
      <c r="H5385" s="211" t="s">
        <v>20</v>
      </c>
      <c r="I5385" s="212"/>
      <c r="J5385" s="207"/>
      <c r="K5385" s="207"/>
      <c r="L5385" s="213"/>
      <c r="M5385" s="214"/>
      <c r="N5385" s="215"/>
      <c r="O5385" s="215"/>
      <c r="P5385" s="215"/>
      <c r="Q5385" s="215"/>
      <c r="R5385" s="215"/>
      <c r="S5385" s="215"/>
      <c r="T5385" s="216"/>
      <c r="AT5385" s="217" t="s">
        <v>247</v>
      </c>
      <c r="AU5385" s="217" t="s">
        <v>81</v>
      </c>
      <c r="AV5385" s="12" t="s">
        <v>22</v>
      </c>
      <c r="AW5385" s="12" t="s">
        <v>37</v>
      </c>
      <c r="AX5385" s="12" t="s">
        <v>73</v>
      </c>
      <c r="AY5385" s="217" t="s">
        <v>238</v>
      </c>
    </row>
    <row r="5386" spans="2:65" s="12" customFormat="1" ht="13.5">
      <c r="B5386" s="206"/>
      <c r="C5386" s="207"/>
      <c r="D5386" s="208" t="s">
        <v>247</v>
      </c>
      <c r="E5386" s="209" t="s">
        <v>20</v>
      </c>
      <c r="F5386" s="210" t="s">
        <v>4494</v>
      </c>
      <c r="G5386" s="207"/>
      <c r="H5386" s="211" t="s">
        <v>20</v>
      </c>
      <c r="I5386" s="212"/>
      <c r="J5386" s="207"/>
      <c r="K5386" s="207"/>
      <c r="L5386" s="213"/>
      <c r="M5386" s="214"/>
      <c r="N5386" s="215"/>
      <c r="O5386" s="215"/>
      <c r="P5386" s="215"/>
      <c r="Q5386" s="215"/>
      <c r="R5386" s="215"/>
      <c r="S5386" s="215"/>
      <c r="T5386" s="216"/>
      <c r="AT5386" s="217" t="s">
        <v>247</v>
      </c>
      <c r="AU5386" s="217" t="s">
        <v>81</v>
      </c>
      <c r="AV5386" s="12" t="s">
        <v>22</v>
      </c>
      <c r="AW5386" s="12" t="s">
        <v>37</v>
      </c>
      <c r="AX5386" s="12" t="s">
        <v>73</v>
      </c>
      <c r="AY5386" s="217" t="s">
        <v>238</v>
      </c>
    </row>
    <row r="5387" spans="2:65" s="12" customFormat="1" ht="13.5">
      <c r="B5387" s="206"/>
      <c r="C5387" s="207"/>
      <c r="D5387" s="208" t="s">
        <v>247</v>
      </c>
      <c r="E5387" s="209" t="s">
        <v>20</v>
      </c>
      <c r="F5387" s="210" t="s">
        <v>249</v>
      </c>
      <c r="G5387" s="207"/>
      <c r="H5387" s="211" t="s">
        <v>20</v>
      </c>
      <c r="I5387" s="212"/>
      <c r="J5387" s="207"/>
      <c r="K5387" s="207"/>
      <c r="L5387" s="213"/>
      <c r="M5387" s="214"/>
      <c r="N5387" s="215"/>
      <c r="O5387" s="215"/>
      <c r="P5387" s="215"/>
      <c r="Q5387" s="215"/>
      <c r="R5387" s="215"/>
      <c r="S5387" s="215"/>
      <c r="T5387" s="216"/>
      <c r="AT5387" s="217" t="s">
        <v>247</v>
      </c>
      <c r="AU5387" s="217" t="s">
        <v>81</v>
      </c>
      <c r="AV5387" s="12" t="s">
        <v>22</v>
      </c>
      <c r="AW5387" s="12" t="s">
        <v>37</v>
      </c>
      <c r="AX5387" s="12" t="s">
        <v>73</v>
      </c>
      <c r="AY5387" s="217" t="s">
        <v>238</v>
      </c>
    </row>
    <row r="5388" spans="2:65" s="12" customFormat="1" ht="13.5">
      <c r="B5388" s="206"/>
      <c r="C5388" s="207"/>
      <c r="D5388" s="208" t="s">
        <v>247</v>
      </c>
      <c r="E5388" s="209" t="s">
        <v>20</v>
      </c>
      <c r="F5388" s="210" t="s">
        <v>4766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65" s="12" customFormat="1" ht="13.5">
      <c r="B5389" s="206"/>
      <c r="C5389" s="207"/>
      <c r="D5389" s="208" t="s">
        <v>247</v>
      </c>
      <c r="E5389" s="209" t="s">
        <v>20</v>
      </c>
      <c r="F5389" s="210" t="s">
        <v>4767</v>
      </c>
      <c r="G5389" s="207"/>
      <c r="H5389" s="211" t="s">
        <v>20</v>
      </c>
      <c r="I5389" s="212"/>
      <c r="J5389" s="207"/>
      <c r="K5389" s="207"/>
      <c r="L5389" s="213"/>
      <c r="M5389" s="214"/>
      <c r="N5389" s="215"/>
      <c r="O5389" s="215"/>
      <c r="P5389" s="215"/>
      <c r="Q5389" s="215"/>
      <c r="R5389" s="215"/>
      <c r="S5389" s="215"/>
      <c r="T5389" s="216"/>
      <c r="AT5389" s="217" t="s">
        <v>247</v>
      </c>
      <c r="AU5389" s="217" t="s">
        <v>81</v>
      </c>
      <c r="AV5389" s="12" t="s">
        <v>22</v>
      </c>
      <c r="AW5389" s="12" t="s">
        <v>37</v>
      </c>
      <c r="AX5389" s="12" t="s">
        <v>73</v>
      </c>
      <c r="AY5389" s="217" t="s">
        <v>238</v>
      </c>
    </row>
    <row r="5390" spans="2:65" s="12" customFormat="1" ht="13.5">
      <c r="B5390" s="206"/>
      <c r="C5390" s="207"/>
      <c r="D5390" s="208" t="s">
        <v>247</v>
      </c>
      <c r="E5390" s="209" t="s">
        <v>20</v>
      </c>
      <c r="F5390" s="210" t="s">
        <v>4760</v>
      </c>
      <c r="G5390" s="207"/>
      <c r="H5390" s="211" t="s">
        <v>20</v>
      </c>
      <c r="I5390" s="212"/>
      <c r="J5390" s="207"/>
      <c r="K5390" s="207"/>
      <c r="L5390" s="213"/>
      <c r="M5390" s="214"/>
      <c r="N5390" s="215"/>
      <c r="O5390" s="215"/>
      <c r="P5390" s="215"/>
      <c r="Q5390" s="215"/>
      <c r="R5390" s="215"/>
      <c r="S5390" s="215"/>
      <c r="T5390" s="216"/>
      <c r="AT5390" s="217" t="s">
        <v>247</v>
      </c>
      <c r="AU5390" s="217" t="s">
        <v>81</v>
      </c>
      <c r="AV5390" s="12" t="s">
        <v>22</v>
      </c>
      <c r="AW5390" s="12" t="s">
        <v>37</v>
      </c>
      <c r="AX5390" s="12" t="s">
        <v>73</v>
      </c>
      <c r="AY5390" s="217" t="s">
        <v>238</v>
      </c>
    </row>
    <row r="5391" spans="2:65" s="13" customFormat="1" ht="13.5">
      <c r="B5391" s="218"/>
      <c r="C5391" s="219"/>
      <c r="D5391" s="208" t="s">
        <v>247</v>
      </c>
      <c r="E5391" s="230" t="s">
        <v>20</v>
      </c>
      <c r="F5391" s="231" t="s">
        <v>4768</v>
      </c>
      <c r="G5391" s="219"/>
      <c r="H5391" s="232">
        <v>138</v>
      </c>
      <c r="I5391" s="224"/>
      <c r="J5391" s="219"/>
      <c r="K5391" s="219"/>
      <c r="L5391" s="225"/>
      <c r="M5391" s="226"/>
      <c r="N5391" s="227"/>
      <c r="O5391" s="227"/>
      <c r="P5391" s="227"/>
      <c r="Q5391" s="227"/>
      <c r="R5391" s="227"/>
      <c r="S5391" s="227"/>
      <c r="T5391" s="228"/>
      <c r="AT5391" s="229" t="s">
        <v>247</v>
      </c>
      <c r="AU5391" s="229" t="s">
        <v>81</v>
      </c>
      <c r="AV5391" s="13" t="s">
        <v>81</v>
      </c>
      <c r="AW5391" s="13" t="s">
        <v>37</v>
      </c>
      <c r="AX5391" s="13" t="s">
        <v>73</v>
      </c>
      <c r="AY5391" s="229" t="s">
        <v>238</v>
      </c>
    </row>
    <row r="5392" spans="2:65" s="13" customFormat="1" ht="13.5">
      <c r="B5392" s="218"/>
      <c r="C5392" s="219"/>
      <c r="D5392" s="220" t="s">
        <v>247</v>
      </c>
      <c r="E5392" s="221" t="s">
        <v>20</v>
      </c>
      <c r="F5392" s="222" t="s">
        <v>4769</v>
      </c>
      <c r="G5392" s="219"/>
      <c r="H5392" s="223">
        <v>12.465</v>
      </c>
      <c r="I5392" s="224"/>
      <c r="J5392" s="219"/>
      <c r="K5392" s="219"/>
      <c r="L5392" s="225"/>
      <c r="M5392" s="226"/>
      <c r="N5392" s="227"/>
      <c r="O5392" s="227"/>
      <c r="P5392" s="227"/>
      <c r="Q5392" s="227"/>
      <c r="R5392" s="227"/>
      <c r="S5392" s="227"/>
      <c r="T5392" s="228"/>
      <c r="AT5392" s="229" t="s">
        <v>247</v>
      </c>
      <c r="AU5392" s="229" t="s">
        <v>81</v>
      </c>
      <c r="AV5392" s="13" t="s">
        <v>81</v>
      </c>
      <c r="AW5392" s="13" t="s">
        <v>37</v>
      </c>
      <c r="AX5392" s="13" t="s">
        <v>73</v>
      </c>
      <c r="AY5392" s="229" t="s">
        <v>238</v>
      </c>
    </row>
    <row r="5393" spans="2:65" s="1" customFormat="1" ht="22.5" customHeight="1">
      <c r="B5393" s="35"/>
      <c r="C5393" s="194" t="s">
        <v>4770</v>
      </c>
      <c r="D5393" s="194" t="s">
        <v>240</v>
      </c>
      <c r="E5393" s="195" t="s">
        <v>4771</v>
      </c>
      <c r="F5393" s="196" t="s">
        <v>4772</v>
      </c>
      <c r="G5393" s="197" t="s">
        <v>517</v>
      </c>
      <c r="H5393" s="198">
        <v>67.849999999999994</v>
      </c>
      <c r="I5393" s="199"/>
      <c r="J5393" s="200">
        <f>ROUND(I5393*H5393,2)</f>
        <v>0</v>
      </c>
      <c r="K5393" s="196" t="s">
        <v>20</v>
      </c>
      <c r="L5393" s="55"/>
      <c r="M5393" s="201" t="s">
        <v>20</v>
      </c>
      <c r="N5393" s="202" t="s">
        <v>44</v>
      </c>
      <c r="O5393" s="36"/>
      <c r="P5393" s="203">
        <f>O5393*H5393</f>
        <v>0</v>
      </c>
      <c r="Q5393" s="203">
        <v>2.0000000000000002E-5</v>
      </c>
      <c r="R5393" s="203">
        <f>Q5393*H5393</f>
        <v>1.3569999999999999E-3</v>
      </c>
      <c r="S5393" s="203">
        <v>0</v>
      </c>
      <c r="T5393" s="204">
        <f>S5393*H5393</f>
        <v>0</v>
      </c>
      <c r="AR5393" s="18" t="s">
        <v>372</v>
      </c>
      <c r="AT5393" s="18" t="s">
        <v>240</v>
      </c>
      <c r="AU5393" s="18" t="s">
        <v>81</v>
      </c>
      <c r="AY5393" s="18" t="s">
        <v>238</v>
      </c>
      <c r="BE5393" s="205">
        <f>IF(N5393="základní",J5393,0)</f>
        <v>0</v>
      </c>
      <c r="BF5393" s="205">
        <f>IF(N5393="snížená",J5393,0)</f>
        <v>0</v>
      </c>
      <c r="BG5393" s="205">
        <f>IF(N5393="zákl. přenesená",J5393,0)</f>
        <v>0</v>
      </c>
      <c r="BH5393" s="205">
        <f>IF(N5393="sníž. přenesená",J5393,0)</f>
        <v>0</v>
      </c>
      <c r="BI5393" s="205">
        <f>IF(N5393="nulová",J5393,0)</f>
        <v>0</v>
      </c>
      <c r="BJ5393" s="18" t="s">
        <v>22</v>
      </c>
      <c r="BK5393" s="205">
        <f>ROUND(I5393*H5393,2)</f>
        <v>0</v>
      </c>
      <c r="BL5393" s="18" t="s">
        <v>372</v>
      </c>
      <c r="BM5393" s="18" t="s">
        <v>4773</v>
      </c>
    </row>
    <row r="5394" spans="2:65" s="12" customFormat="1" ht="13.5">
      <c r="B5394" s="206"/>
      <c r="C5394" s="207"/>
      <c r="D5394" s="208" t="s">
        <v>247</v>
      </c>
      <c r="E5394" s="209" t="s">
        <v>20</v>
      </c>
      <c r="F5394" s="210" t="s">
        <v>4493</v>
      </c>
      <c r="G5394" s="207"/>
      <c r="H5394" s="211" t="s">
        <v>20</v>
      </c>
      <c r="I5394" s="212"/>
      <c r="J5394" s="207"/>
      <c r="K5394" s="207"/>
      <c r="L5394" s="213"/>
      <c r="M5394" s="214"/>
      <c r="N5394" s="215"/>
      <c r="O5394" s="215"/>
      <c r="P5394" s="215"/>
      <c r="Q5394" s="215"/>
      <c r="R5394" s="215"/>
      <c r="S5394" s="215"/>
      <c r="T5394" s="216"/>
      <c r="AT5394" s="217" t="s">
        <v>247</v>
      </c>
      <c r="AU5394" s="217" t="s">
        <v>81</v>
      </c>
      <c r="AV5394" s="12" t="s">
        <v>22</v>
      </c>
      <c r="AW5394" s="12" t="s">
        <v>37</v>
      </c>
      <c r="AX5394" s="12" t="s">
        <v>73</v>
      </c>
      <c r="AY5394" s="217" t="s">
        <v>238</v>
      </c>
    </row>
    <row r="5395" spans="2:65" s="12" customFormat="1" ht="13.5">
      <c r="B5395" s="206"/>
      <c r="C5395" s="207"/>
      <c r="D5395" s="208" t="s">
        <v>247</v>
      </c>
      <c r="E5395" s="209" t="s">
        <v>20</v>
      </c>
      <c r="F5395" s="210" t="s">
        <v>4494</v>
      </c>
      <c r="G5395" s="207"/>
      <c r="H5395" s="211" t="s">
        <v>20</v>
      </c>
      <c r="I5395" s="212"/>
      <c r="J5395" s="207"/>
      <c r="K5395" s="207"/>
      <c r="L5395" s="213"/>
      <c r="M5395" s="214"/>
      <c r="N5395" s="215"/>
      <c r="O5395" s="215"/>
      <c r="P5395" s="215"/>
      <c r="Q5395" s="215"/>
      <c r="R5395" s="215"/>
      <c r="S5395" s="215"/>
      <c r="T5395" s="216"/>
      <c r="AT5395" s="217" t="s">
        <v>247</v>
      </c>
      <c r="AU5395" s="217" t="s">
        <v>81</v>
      </c>
      <c r="AV5395" s="12" t="s">
        <v>22</v>
      </c>
      <c r="AW5395" s="12" t="s">
        <v>37</v>
      </c>
      <c r="AX5395" s="12" t="s">
        <v>73</v>
      </c>
      <c r="AY5395" s="217" t="s">
        <v>238</v>
      </c>
    </row>
    <row r="5396" spans="2:65" s="12" customFormat="1" ht="13.5">
      <c r="B5396" s="206"/>
      <c r="C5396" s="207"/>
      <c r="D5396" s="208" t="s">
        <v>247</v>
      </c>
      <c r="E5396" s="209" t="s">
        <v>20</v>
      </c>
      <c r="F5396" s="210" t="s">
        <v>249</v>
      </c>
      <c r="G5396" s="207"/>
      <c r="H5396" s="211" t="s">
        <v>20</v>
      </c>
      <c r="I5396" s="212"/>
      <c r="J5396" s="207"/>
      <c r="K5396" s="207"/>
      <c r="L5396" s="213"/>
      <c r="M5396" s="214"/>
      <c r="N5396" s="215"/>
      <c r="O5396" s="215"/>
      <c r="P5396" s="215"/>
      <c r="Q5396" s="215"/>
      <c r="R5396" s="215"/>
      <c r="S5396" s="215"/>
      <c r="T5396" s="216"/>
      <c r="AT5396" s="217" t="s">
        <v>247</v>
      </c>
      <c r="AU5396" s="217" t="s">
        <v>81</v>
      </c>
      <c r="AV5396" s="12" t="s">
        <v>22</v>
      </c>
      <c r="AW5396" s="12" t="s">
        <v>37</v>
      </c>
      <c r="AX5396" s="12" t="s">
        <v>73</v>
      </c>
      <c r="AY5396" s="217" t="s">
        <v>238</v>
      </c>
    </row>
    <row r="5397" spans="2:65" s="12" customFormat="1" ht="13.5">
      <c r="B5397" s="206"/>
      <c r="C5397" s="207"/>
      <c r="D5397" s="208" t="s">
        <v>247</v>
      </c>
      <c r="E5397" s="209" t="s">
        <v>20</v>
      </c>
      <c r="F5397" s="210" t="s">
        <v>4774</v>
      </c>
      <c r="G5397" s="207"/>
      <c r="H5397" s="211" t="s">
        <v>20</v>
      </c>
      <c r="I5397" s="212"/>
      <c r="J5397" s="207"/>
      <c r="K5397" s="207"/>
      <c r="L5397" s="213"/>
      <c r="M5397" s="214"/>
      <c r="N5397" s="215"/>
      <c r="O5397" s="215"/>
      <c r="P5397" s="215"/>
      <c r="Q5397" s="215"/>
      <c r="R5397" s="215"/>
      <c r="S5397" s="215"/>
      <c r="T5397" s="216"/>
      <c r="AT5397" s="217" t="s">
        <v>247</v>
      </c>
      <c r="AU5397" s="217" t="s">
        <v>81</v>
      </c>
      <c r="AV5397" s="12" t="s">
        <v>22</v>
      </c>
      <c r="AW5397" s="12" t="s">
        <v>37</v>
      </c>
      <c r="AX5397" s="12" t="s">
        <v>73</v>
      </c>
      <c r="AY5397" s="217" t="s">
        <v>238</v>
      </c>
    </row>
    <row r="5398" spans="2:65" s="12" customFormat="1" ht="13.5">
      <c r="B5398" s="206"/>
      <c r="C5398" s="207"/>
      <c r="D5398" s="208" t="s">
        <v>247</v>
      </c>
      <c r="E5398" s="209" t="s">
        <v>20</v>
      </c>
      <c r="F5398" s="210" t="s">
        <v>4718</v>
      </c>
      <c r="G5398" s="207"/>
      <c r="H5398" s="211" t="s">
        <v>20</v>
      </c>
      <c r="I5398" s="212"/>
      <c r="J5398" s="207"/>
      <c r="K5398" s="207"/>
      <c r="L5398" s="213"/>
      <c r="M5398" s="214"/>
      <c r="N5398" s="215"/>
      <c r="O5398" s="215"/>
      <c r="P5398" s="215"/>
      <c r="Q5398" s="215"/>
      <c r="R5398" s="215"/>
      <c r="S5398" s="215"/>
      <c r="T5398" s="216"/>
      <c r="AT5398" s="217" t="s">
        <v>247</v>
      </c>
      <c r="AU5398" s="217" t="s">
        <v>81</v>
      </c>
      <c r="AV5398" s="12" t="s">
        <v>22</v>
      </c>
      <c r="AW5398" s="12" t="s">
        <v>37</v>
      </c>
      <c r="AX5398" s="12" t="s">
        <v>73</v>
      </c>
      <c r="AY5398" s="217" t="s">
        <v>238</v>
      </c>
    </row>
    <row r="5399" spans="2:65" s="12" customFormat="1" ht="13.5">
      <c r="B5399" s="206"/>
      <c r="C5399" s="207"/>
      <c r="D5399" s="208" t="s">
        <v>247</v>
      </c>
      <c r="E5399" s="209" t="s">
        <v>20</v>
      </c>
      <c r="F5399" s="210" t="s">
        <v>249</v>
      </c>
      <c r="G5399" s="207"/>
      <c r="H5399" s="211" t="s">
        <v>20</v>
      </c>
      <c r="I5399" s="212"/>
      <c r="J5399" s="207"/>
      <c r="K5399" s="207"/>
      <c r="L5399" s="213"/>
      <c r="M5399" s="214"/>
      <c r="N5399" s="215"/>
      <c r="O5399" s="215"/>
      <c r="P5399" s="215"/>
      <c r="Q5399" s="215"/>
      <c r="R5399" s="215"/>
      <c r="S5399" s="215"/>
      <c r="T5399" s="216"/>
      <c r="AT5399" s="217" t="s">
        <v>247</v>
      </c>
      <c r="AU5399" s="217" t="s">
        <v>81</v>
      </c>
      <c r="AV5399" s="12" t="s">
        <v>22</v>
      </c>
      <c r="AW5399" s="12" t="s">
        <v>37</v>
      </c>
      <c r="AX5399" s="12" t="s">
        <v>73</v>
      </c>
      <c r="AY5399" s="217" t="s">
        <v>238</v>
      </c>
    </row>
    <row r="5400" spans="2:65" s="12" customFormat="1" ht="13.5">
      <c r="B5400" s="206"/>
      <c r="C5400" s="207"/>
      <c r="D5400" s="208" t="s">
        <v>247</v>
      </c>
      <c r="E5400" s="209" t="s">
        <v>20</v>
      </c>
      <c r="F5400" s="210" t="s">
        <v>2234</v>
      </c>
      <c r="G5400" s="207"/>
      <c r="H5400" s="211" t="s">
        <v>20</v>
      </c>
      <c r="I5400" s="212"/>
      <c r="J5400" s="207"/>
      <c r="K5400" s="207"/>
      <c r="L5400" s="213"/>
      <c r="M5400" s="214"/>
      <c r="N5400" s="215"/>
      <c r="O5400" s="215"/>
      <c r="P5400" s="215"/>
      <c r="Q5400" s="215"/>
      <c r="R5400" s="215"/>
      <c r="S5400" s="215"/>
      <c r="T5400" s="216"/>
      <c r="AT5400" s="217" t="s">
        <v>247</v>
      </c>
      <c r="AU5400" s="217" t="s">
        <v>81</v>
      </c>
      <c r="AV5400" s="12" t="s">
        <v>22</v>
      </c>
      <c r="AW5400" s="12" t="s">
        <v>37</v>
      </c>
      <c r="AX5400" s="12" t="s">
        <v>73</v>
      </c>
      <c r="AY5400" s="217" t="s">
        <v>238</v>
      </c>
    </row>
    <row r="5401" spans="2:65" s="12" customFormat="1" ht="13.5">
      <c r="B5401" s="206"/>
      <c r="C5401" s="207"/>
      <c r="D5401" s="208" t="s">
        <v>247</v>
      </c>
      <c r="E5401" s="209" t="s">
        <v>20</v>
      </c>
      <c r="F5401" s="210" t="s">
        <v>692</v>
      </c>
      <c r="G5401" s="207"/>
      <c r="H5401" s="211" t="s">
        <v>20</v>
      </c>
      <c r="I5401" s="212"/>
      <c r="J5401" s="207"/>
      <c r="K5401" s="207"/>
      <c r="L5401" s="213"/>
      <c r="M5401" s="214"/>
      <c r="N5401" s="215"/>
      <c r="O5401" s="215"/>
      <c r="P5401" s="215"/>
      <c r="Q5401" s="215"/>
      <c r="R5401" s="215"/>
      <c r="S5401" s="215"/>
      <c r="T5401" s="216"/>
      <c r="AT5401" s="217" t="s">
        <v>247</v>
      </c>
      <c r="AU5401" s="217" t="s">
        <v>81</v>
      </c>
      <c r="AV5401" s="12" t="s">
        <v>22</v>
      </c>
      <c r="AW5401" s="12" t="s">
        <v>37</v>
      </c>
      <c r="AX5401" s="12" t="s">
        <v>73</v>
      </c>
      <c r="AY5401" s="217" t="s">
        <v>238</v>
      </c>
    </row>
    <row r="5402" spans="2:65" s="13" customFormat="1" ht="13.5">
      <c r="B5402" s="218"/>
      <c r="C5402" s="219"/>
      <c r="D5402" s="208" t="s">
        <v>247</v>
      </c>
      <c r="E5402" s="230" t="s">
        <v>20</v>
      </c>
      <c r="F5402" s="231" t="s">
        <v>4775</v>
      </c>
      <c r="G5402" s="219"/>
      <c r="H5402" s="232">
        <v>10</v>
      </c>
      <c r="I5402" s="224"/>
      <c r="J5402" s="219"/>
      <c r="K5402" s="219"/>
      <c r="L5402" s="225"/>
      <c r="M5402" s="226"/>
      <c r="N5402" s="227"/>
      <c r="O5402" s="227"/>
      <c r="P5402" s="227"/>
      <c r="Q5402" s="227"/>
      <c r="R5402" s="227"/>
      <c r="S5402" s="227"/>
      <c r="T5402" s="228"/>
      <c r="AT5402" s="229" t="s">
        <v>247</v>
      </c>
      <c r="AU5402" s="229" t="s">
        <v>81</v>
      </c>
      <c r="AV5402" s="13" t="s">
        <v>81</v>
      </c>
      <c r="AW5402" s="13" t="s">
        <v>37</v>
      </c>
      <c r="AX5402" s="13" t="s">
        <v>73</v>
      </c>
      <c r="AY5402" s="229" t="s">
        <v>238</v>
      </c>
    </row>
    <row r="5403" spans="2:65" s="13" customFormat="1" ht="13.5">
      <c r="B5403" s="218"/>
      <c r="C5403" s="219"/>
      <c r="D5403" s="208" t="s">
        <v>247</v>
      </c>
      <c r="E5403" s="230" t="s">
        <v>20</v>
      </c>
      <c r="F5403" s="231" t="s">
        <v>4776</v>
      </c>
      <c r="G5403" s="219"/>
      <c r="H5403" s="232">
        <v>5.5</v>
      </c>
      <c r="I5403" s="224"/>
      <c r="J5403" s="219"/>
      <c r="K5403" s="219"/>
      <c r="L5403" s="225"/>
      <c r="M5403" s="226"/>
      <c r="N5403" s="227"/>
      <c r="O5403" s="227"/>
      <c r="P5403" s="227"/>
      <c r="Q5403" s="227"/>
      <c r="R5403" s="227"/>
      <c r="S5403" s="227"/>
      <c r="T5403" s="228"/>
      <c r="AT5403" s="229" t="s">
        <v>247</v>
      </c>
      <c r="AU5403" s="229" t="s">
        <v>81</v>
      </c>
      <c r="AV5403" s="13" t="s">
        <v>81</v>
      </c>
      <c r="AW5403" s="13" t="s">
        <v>37</v>
      </c>
      <c r="AX5403" s="13" t="s">
        <v>73</v>
      </c>
      <c r="AY5403" s="229" t="s">
        <v>238</v>
      </c>
    </row>
    <row r="5404" spans="2:65" s="12" customFormat="1" ht="13.5">
      <c r="B5404" s="206"/>
      <c r="C5404" s="207"/>
      <c r="D5404" s="208" t="s">
        <v>247</v>
      </c>
      <c r="E5404" s="209" t="s">
        <v>20</v>
      </c>
      <c r="F5404" s="210" t="s">
        <v>249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65" s="12" customFormat="1" ht="13.5">
      <c r="B5405" s="206"/>
      <c r="C5405" s="207"/>
      <c r="D5405" s="208" t="s">
        <v>247</v>
      </c>
      <c r="E5405" s="209" t="s">
        <v>20</v>
      </c>
      <c r="F5405" s="210" t="s">
        <v>2286</v>
      </c>
      <c r="G5405" s="207"/>
      <c r="H5405" s="211" t="s">
        <v>20</v>
      </c>
      <c r="I5405" s="212"/>
      <c r="J5405" s="207"/>
      <c r="K5405" s="207"/>
      <c r="L5405" s="213"/>
      <c r="M5405" s="214"/>
      <c r="N5405" s="215"/>
      <c r="O5405" s="215"/>
      <c r="P5405" s="215"/>
      <c r="Q5405" s="215"/>
      <c r="R5405" s="215"/>
      <c r="S5405" s="215"/>
      <c r="T5405" s="216"/>
      <c r="AT5405" s="217" t="s">
        <v>247</v>
      </c>
      <c r="AU5405" s="217" t="s">
        <v>81</v>
      </c>
      <c r="AV5405" s="12" t="s">
        <v>22</v>
      </c>
      <c r="AW5405" s="12" t="s">
        <v>37</v>
      </c>
      <c r="AX5405" s="12" t="s">
        <v>73</v>
      </c>
      <c r="AY5405" s="217" t="s">
        <v>238</v>
      </c>
    </row>
    <row r="5406" spans="2:65" s="12" customFormat="1" ht="13.5">
      <c r="B5406" s="206"/>
      <c r="C5406" s="207"/>
      <c r="D5406" s="208" t="s">
        <v>247</v>
      </c>
      <c r="E5406" s="209" t="s">
        <v>20</v>
      </c>
      <c r="F5406" s="210" t="s">
        <v>811</v>
      </c>
      <c r="G5406" s="207"/>
      <c r="H5406" s="211" t="s">
        <v>20</v>
      </c>
      <c r="I5406" s="212"/>
      <c r="J5406" s="207"/>
      <c r="K5406" s="207"/>
      <c r="L5406" s="213"/>
      <c r="M5406" s="214"/>
      <c r="N5406" s="215"/>
      <c r="O5406" s="215"/>
      <c r="P5406" s="215"/>
      <c r="Q5406" s="215"/>
      <c r="R5406" s="215"/>
      <c r="S5406" s="215"/>
      <c r="T5406" s="216"/>
      <c r="AT5406" s="217" t="s">
        <v>247</v>
      </c>
      <c r="AU5406" s="217" t="s">
        <v>81</v>
      </c>
      <c r="AV5406" s="12" t="s">
        <v>22</v>
      </c>
      <c r="AW5406" s="12" t="s">
        <v>37</v>
      </c>
      <c r="AX5406" s="12" t="s">
        <v>73</v>
      </c>
      <c r="AY5406" s="217" t="s">
        <v>238</v>
      </c>
    </row>
    <row r="5407" spans="2:65" s="13" customFormat="1" ht="13.5">
      <c r="B5407" s="218"/>
      <c r="C5407" s="219"/>
      <c r="D5407" s="208" t="s">
        <v>247</v>
      </c>
      <c r="E5407" s="230" t="s">
        <v>20</v>
      </c>
      <c r="F5407" s="231" t="s">
        <v>4777</v>
      </c>
      <c r="G5407" s="219"/>
      <c r="H5407" s="232">
        <v>14.25</v>
      </c>
      <c r="I5407" s="224"/>
      <c r="J5407" s="219"/>
      <c r="K5407" s="219"/>
      <c r="L5407" s="225"/>
      <c r="M5407" s="226"/>
      <c r="N5407" s="227"/>
      <c r="O5407" s="227"/>
      <c r="P5407" s="227"/>
      <c r="Q5407" s="227"/>
      <c r="R5407" s="227"/>
      <c r="S5407" s="227"/>
      <c r="T5407" s="228"/>
      <c r="AT5407" s="229" t="s">
        <v>247</v>
      </c>
      <c r="AU5407" s="229" t="s">
        <v>81</v>
      </c>
      <c r="AV5407" s="13" t="s">
        <v>81</v>
      </c>
      <c r="AW5407" s="13" t="s">
        <v>37</v>
      </c>
      <c r="AX5407" s="13" t="s">
        <v>73</v>
      </c>
      <c r="AY5407" s="229" t="s">
        <v>238</v>
      </c>
    </row>
    <row r="5408" spans="2:65" s="13" customFormat="1" ht="13.5">
      <c r="B5408" s="218"/>
      <c r="C5408" s="219"/>
      <c r="D5408" s="220" t="s">
        <v>247</v>
      </c>
      <c r="E5408" s="221" t="s">
        <v>20</v>
      </c>
      <c r="F5408" s="222" t="s">
        <v>4778</v>
      </c>
      <c r="G5408" s="219"/>
      <c r="H5408" s="223">
        <v>38.1</v>
      </c>
      <c r="I5408" s="224"/>
      <c r="J5408" s="219"/>
      <c r="K5408" s="219"/>
      <c r="L5408" s="225"/>
      <c r="M5408" s="226"/>
      <c r="N5408" s="227"/>
      <c r="O5408" s="227"/>
      <c r="P5408" s="227"/>
      <c r="Q5408" s="227"/>
      <c r="R5408" s="227"/>
      <c r="S5408" s="227"/>
      <c r="T5408" s="228"/>
      <c r="AT5408" s="229" t="s">
        <v>247</v>
      </c>
      <c r="AU5408" s="229" t="s">
        <v>81</v>
      </c>
      <c r="AV5408" s="13" t="s">
        <v>81</v>
      </c>
      <c r="AW5408" s="13" t="s">
        <v>37</v>
      </c>
      <c r="AX5408" s="13" t="s">
        <v>73</v>
      </c>
      <c r="AY5408" s="229" t="s">
        <v>238</v>
      </c>
    </row>
    <row r="5409" spans="2:65" s="1" customFormat="1" ht="22.5" customHeight="1">
      <c r="B5409" s="35"/>
      <c r="C5409" s="194" t="s">
        <v>4779</v>
      </c>
      <c r="D5409" s="194" t="s">
        <v>240</v>
      </c>
      <c r="E5409" s="195" t="s">
        <v>4780</v>
      </c>
      <c r="F5409" s="196" t="s">
        <v>4781</v>
      </c>
      <c r="G5409" s="197" t="s">
        <v>375</v>
      </c>
      <c r="H5409" s="198">
        <v>104</v>
      </c>
      <c r="I5409" s="199"/>
      <c r="J5409" s="200">
        <f>ROUND(I5409*H5409,2)</f>
        <v>0</v>
      </c>
      <c r="K5409" s="196" t="s">
        <v>244</v>
      </c>
      <c r="L5409" s="55"/>
      <c r="M5409" s="201" t="s">
        <v>20</v>
      </c>
      <c r="N5409" s="202" t="s">
        <v>44</v>
      </c>
      <c r="O5409" s="36"/>
      <c r="P5409" s="203">
        <f>O5409*H5409</f>
        <v>0</v>
      </c>
      <c r="Q5409" s="203">
        <v>4.0000000000000002E-4</v>
      </c>
      <c r="R5409" s="203">
        <f>Q5409*H5409</f>
        <v>4.1600000000000005E-2</v>
      </c>
      <c r="S5409" s="203">
        <v>0</v>
      </c>
      <c r="T5409" s="204">
        <f>S5409*H5409</f>
        <v>0</v>
      </c>
      <c r="AR5409" s="18" t="s">
        <v>372</v>
      </c>
      <c r="AT5409" s="18" t="s">
        <v>240</v>
      </c>
      <c r="AU5409" s="18" t="s">
        <v>81</v>
      </c>
      <c r="AY5409" s="18" t="s">
        <v>238</v>
      </c>
      <c r="BE5409" s="205">
        <f>IF(N5409="základní",J5409,0)</f>
        <v>0</v>
      </c>
      <c r="BF5409" s="205">
        <f>IF(N5409="snížená",J5409,0)</f>
        <v>0</v>
      </c>
      <c r="BG5409" s="205">
        <f>IF(N5409="zákl. přenesená",J5409,0)</f>
        <v>0</v>
      </c>
      <c r="BH5409" s="205">
        <f>IF(N5409="sníž. přenesená",J5409,0)</f>
        <v>0</v>
      </c>
      <c r="BI5409" s="205">
        <f>IF(N5409="nulová",J5409,0)</f>
        <v>0</v>
      </c>
      <c r="BJ5409" s="18" t="s">
        <v>22</v>
      </c>
      <c r="BK5409" s="205">
        <f>ROUND(I5409*H5409,2)</f>
        <v>0</v>
      </c>
      <c r="BL5409" s="18" t="s">
        <v>372</v>
      </c>
      <c r="BM5409" s="18" t="s">
        <v>4782</v>
      </c>
    </row>
    <row r="5410" spans="2:65" s="12" customFormat="1" ht="13.5">
      <c r="B5410" s="206"/>
      <c r="C5410" s="207"/>
      <c r="D5410" s="208" t="s">
        <v>247</v>
      </c>
      <c r="E5410" s="209" t="s">
        <v>20</v>
      </c>
      <c r="F5410" s="210" t="s">
        <v>4493</v>
      </c>
      <c r="G5410" s="207"/>
      <c r="H5410" s="211" t="s">
        <v>20</v>
      </c>
      <c r="I5410" s="212"/>
      <c r="J5410" s="207"/>
      <c r="K5410" s="207"/>
      <c r="L5410" s="213"/>
      <c r="M5410" s="214"/>
      <c r="N5410" s="215"/>
      <c r="O5410" s="215"/>
      <c r="P5410" s="215"/>
      <c r="Q5410" s="215"/>
      <c r="R5410" s="215"/>
      <c r="S5410" s="215"/>
      <c r="T5410" s="216"/>
      <c r="AT5410" s="217" t="s">
        <v>247</v>
      </c>
      <c r="AU5410" s="217" t="s">
        <v>81</v>
      </c>
      <c r="AV5410" s="12" t="s">
        <v>22</v>
      </c>
      <c r="AW5410" s="12" t="s">
        <v>37</v>
      </c>
      <c r="AX5410" s="12" t="s">
        <v>73</v>
      </c>
      <c r="AY5410" s="217" t="s">
        <v>238</v>
      </c>
    </row>
    <row r="5411" spans="2:65" s="12" customFormat="1" ht="13.5">
      <c r="B5411" s="206"/>
      <c r="C5411" s="207"/>
      <c r="D5411" s="208" t="s">
        <v>247</v>
      </c>
      <c r="E5411" s="209" t="s">
        <v>20</v>
      </c>
      <c r="F5411" s="210" t="s">
        <v>4494</v>
      </c>
      <c r="G5411" s="207"/>
      <c r="H5411" s="211" t="s">
        <v>20</v>
      </c>
      <c r="I5411" s="212"/>
      <c r="J5411" s="207"/>
      <c r="K5411" s="207"/>
      <c r="L5411" s="213"/>
      <c r="M5411" s="214"/>
      <c r="N5411" s="215"/>
      <c r="O5411" s="215"/>
      <c r="P5411" s="215"/>
      <c r="Q5411" s="215"/>
      <c r="R5411" s="215"/>
      <c r="S5411" s="215"/>
      <c r="T5411" s="216"/>
      <c r="AT5411" s="217" t="s">
        <v>247</v>
      </c>
      <c r="AU5411" s="217" t="s">
        <v>81</v>
      </c>
      <c r="AV5411" s="12" t="s">
        <v>22</v>
      </c>
      <c r="AW5411" s="12" t="s">
        <v>37</v>
      </c>
      <c r="AX5411" s="12" t="s">
        <v>73</v>
      </c>
      <c r="AY5411" s="217" t="s">
        <v>238</v>
      </c>
    </row>
    <row r="5412" spans="2:65" s="12" customFormat="1" ht="13.5">
      <c r="B5412" s="206"/>
      <c r="C5412" s="207"/>
      <c r="D5412" s="208" t="s">
        <v>247</v>
      </c>
      <c r="E5412" s="209" t="s">
        <v>20</v>
      </c>
      <c r="F5412" s="210" t="s">
        <v>249</v>
      </c>
      <c r="G5412" s="207"/>
      <c r="H5412" s="211" t="s">
        <v>20</v>
      </c>
      <c r="I5412" s="212"/>
      <c r="J5412" s="207"/>
      <c r="K5412" s="207"/>
      <c r="L5412" s="213"/>
      <c r="M5412" s="214"/>
      <c r="N5412" s="215"/>
      <c r="O5412" s="215"/>
      <c r="P5412" s="215"/>
      <c r="Q5412" s="215"/>
      <c r="R5412" s="215"/>
      <c r="S5412" s="215"/>
      <c r="T5412" s="216"/>
      <c r="AT5412" s="217" t="s">
        <v>247</v>
      </c>
      <c r="AU5412" s="217" t="s">
        <v>81</v>
      </c>
      <c r="AV5412" s="12" t="s">
        <v>22</v>
      </c>
      <c r="AW5412" s="12" t="s">
        <v>37</v>
      </c>
      <c r="AX5412" s="12" t="s">
        <v>73</v>
      </c>
      <c r="AY5412" s="217" t="s">
        <v>238</v>
      </c>
    </row>
    <row r="5413" spans="2:65" s="12" customFormat="1" ht="13.5">
      <c r="B5413" s="206"/>
      <c r="C5413" s="207"/>
      <c r="D5413" s="208" t="s">
        <v>247</v>
      </c>
      <c r="E5413" s="209" t="s">
        <v>20</v>
      </c>
      <c r="F5413" s="210" t="s">
        <v>4774</v>
      </c>
      <c r="G5413" s="207"/>
      <c r="H5413" s="211" t="s">
        <v>20</v>
      </c>
      <c r="I5413" s="212"/>
      <c r="J5413" s="207"/>
      <c r="K5413" s="207"/>
      <c r="L5413" s="213"/>
      <c r="M5413" s="214"/>
      <c r="N5413" s="215"/>
      <c r="O5413" s="215"/>
      <c r="P5413" s="215"/>
      <c r="Q5413" s="215"/>
      <c r="R5413" s="215"/>
      <c r="S5413" s="215"/>
      <c r="T5413" s="216"/>
      <c r="AT5413" s="217" t="s">
        <v>247</v>
      </c>
      <c r="AU5413" s="217" t="s">
        <v>81</v>
      </c>
      <c r="AV5413" s="12" t="s">
        <v>22</v>
      </c>
      <c r="AW5413" s="12" t="s">
        <v>37</v>
      </c>
      <c r="AX5413" s="12" t="s">
        <v>73</v>
      </c>
      <c r="AY5413" s="217" t="s">
        <v>238</v>
      </c>
    </row>
    <row r="5414" spans="2:65" s="12" customFormat="1" ht="13.5">
      <c r="B5414" s="206"/>
      <c r="C5414" s="207"/>
      <c r="D5414" s="208" t="s">
        <v>247</v>
      </c>
      <c r="E5414" s="209" t="s">
        <v>20</v>
      </c>
      <c r="F5414" s="210" t="s">
        <v>249</v>
      </c>
      <c r="G5414" s="207"/>
      <c r="H5414" s="211" t="s">
        <v>20</v>
      </c>
      <c r="I5414" s="212"/>
      <c r="J5414" s="207"/>
      <c r="K5414" s="207"/>
      <c r="L5414" s="213"/>
      <c r="M5414" s="214"/>
      <c r="N5414" s="215"/>
      <c r="O5414" s="215"/>
      <c r="P5414" s="215"/>
      <c r="Q5414" s="215"/>
      <c r="R5414" s="215"/>
      <c r="S5414" s="215"/>
      <c r="T5414" s="216"/>
      <c r="AT5414" s="217" t="s">
        <v>247</v>
      </c>
      <c r="AU5414" s="217" t="s">
        <v>81</v>
      </c>
      <c r="AV5414" s="12" t="s">
        <v>22</v>
      </c>
      <c r="AW5414" s="12" t="s">
        <v>37</v>
      </c>
      <c r="AX5414" s="12" t="s">
        <v>73</v>
      </c>
      <c r="AY5414" s="217" t="s">
        <v>238</v>
      </c>
    </row>
    <row r="5415" spans="2:65" s="12" customFormat="1" ht="13.5">
      <c r="B5415" s="206"/>
      <c r="C5415" s="207"/>
      <c r="D5415" s="208" t="s">
        <v>247</v>
      </c>
      <c r="E5415" s="209" t="s">
        <v>20</v>
      </c>
      <c r="F5415" s="210" t="s">
        <v>2234</v>
      </c>
      <c r="G5415" s="207"/>
      <c r="H5415" s="211" t="s">
        <v>20</v>
      </c>
      <c r="I5415" s="212"/>
      <c r="J5415" s="207"/>
      <c r="K5415" s="207"/>
      <c r="L5415" s="213"/>
      <c r="M5415" s="214"/>
      <c r="N5415" s="215"/>
      <c r="O5415" s="215"/>
      <c r="P5415" s="215"/>
      <c r="Q5415" s="215"/>
      <c r="R5415" s="215"/>
      <c r="S5415" s="215"/>
      <c r="T5415" s="216"/>
      <c r="AT5415" s="217" t="s">
        <v>247</v>
      </c>
      <c r="AU5415" s="217" t="s">
        <v>81</v>
      </c>
      <c r="AV5415" s="12" t="s">
        <v>22</v>
      </c>
      <c r="AW5415" s="12" t="s">
        <v>37</v>
      </c>
      <c r="AX5415" s="12" t="s">
        <v>73</v>
      </c>
      <c r="AY5415" s="217" t="s">
        <v>238</v>
      </c>
    </row>
    <row r="5416" spans="2:65" s="12" customFormat="1" ht="13.5">
      <c r="B5416" s="206"/>
      <c r="C5416" s="207"/>
      <c r="D5416" s="208" t="s">
        <v>247</v>
      </c>
      <c r="E5416" s="209" t="s">
        <v>20</v>
      </c>
      <c r="F5416" s="210" t="s">
        <v>692</v>
      </c>
      <c r="G5416" s="207"/>
      <c r="H5416" s="211" t="s">
        <v>20</v>
      </c>
      <c r="I5416" s="212"/>
      <c r="J5416" s="207"/>
      <c r="K5416" s="207"/>
      <c r="L5416" s="213"/>
      <c r="M5416" s="214"/>
      <c r="N5416" s="215"/>
      <c r="O5416" s="215"/>
      <c r="P5416" s="215"/>
      <c r="Q5416" s="215"/>
      <c r="R5416" s="215"/>
      <c r="S5416" s="215"/>
      <c r="T5416" s="216"/>
      <c r="AT5416" s="217" t="s">
        <v>247</v>
      </c>
      <c r="AU5416" s="217" t="s">
        <v>81</v>
      </c>
      <c r="AV5416" s="12" t="s">
        <v>22</v>
      </c>
      <c r="AW5416" s="12" t="s">
        <v>37</v>
      </c>
      <c r="AX5416" s="12" t="s">
        <v>73</v>
      </c>
      <c r="AY5416" s="217" t="s">
        <v>238</v>
      </c>
    </row>
    <row r="5417" spans="2:65" s="13" customFormat="1" ht="13.5">
      <c r="B5417" s="218"/>
      <c r="C5417" s="219"/>
      <c r="D5417" s="208" t="s">
        <v>247</v>
      </c>
      <c r="E5417" s="230" t="s">
        <v>20</v>
      </c>
      <c r="F5417" s="231" t="s">
        <v>2235</v>
      </c>
      <c r="G5417" s="219"/>
      <c r="H5417" s="232">
        <v>7.55</v>
      </c>
      <c r="I5417" s="224"/>
      <c r="J5417" s="219"/>
      <c r="K5417" s="219"/>
      <c r="L5417" s="225"/>
      <c r="M5417" s="226"/>
      <c r="N5417" s="227"/>
      <c r="O5417" s="227"/>
      <c r="P5417" s="227"/>
      <c r="Q5417" s="227"/>
      <c r="R5417" s="227"/>
      <c r="S5417" s="227"/>
      <c r="T5417" s="228"/>
      <c r="AT5417" s="229" t="s">
        <v>247</v>
      </c>
      <c r="AU5417" s="229" t="s">
        <v>81</v>
      </c>
      <c r="AV5417" s="13" t="s">
        <v>81</v>
      </c>
      <c r="AW5417" s="13" t="s">
        <v>37</v>
      </c>
      <c r="AX5417" s="13" t="s">
        <v>73</v>
      </c>
      <c r="AY5417" s="229" t="s">
        <v>238</v>
      </c>
    </row>
    <row r="5418" spans="2:65" s="13" customFormat="1" ht="13.5">
      <c r="B5418" s="218"/>
      <c r="C5418" s="219"/>
      <c r="D5418" s="208" t="s">
        <v>247</v>
      </c>
      <c r="E5418" s="230" t="s">
        <v>20</v>
      </c>
      <c r="F5418" s="231" t="s">
        <v>2236</v>
      </c>
      <c r="G5418" s="219"/>
      <c r="H5418" s="232">
        <v>2.73</v>
      </c>
      <c r="I5418" s="224"/>
      <c r="J5418" s="219"/>
      <c r="K5418" s="219"/>
      <c r="L5418" s="225"/>
      <c r="M5418" s="226"/>
      <c r="N5418" s="227"/>
      <c r="O5418" s="227"/>
      <c r="P5418" s="227"/>
      <c r="Q5418" s="227"/>
      <c r="R5418" s="227"/>
      <c r="S5418" s="227"/>
      <c r="T5418" s="228"/>
      <c r="AT5418" s="229" t="s">
        <v>247</v>
      </c>
      <c r="AU5418" s="229" t="s">
        <v>81</v>
      </c>
      <c r="AV5418" s="13" t="s">
        <v>81</v>
      </c>
      <c r="AW5418" s="13" t="s">
        <v>37</v>
      </c>
      <c r="AX5418" s="13" t="s">
        <v>73</v>
      </c>
      <c r="AY5418" s="229" t="s">
        <v>238</v>
      </c>
    </row>
    <row r="5419" spans="2:65" s="12" customFormat="1" ht="13.5">
      <c r="B5419" s="206"/>
      <c r="C5419" s="207"/>
      <c r="D5419" s="208" t="s">
        <v>247</v>
      </c>
      <c r="E5419" s="209" t="s">
        <v>20</v>
      </c>
      <c r="F5419" s="210" t="s">
        <v>249</v>
      </c>
      <c r="G5419" s="207"/>
      <c r="H5419" s="211" t="s">
        <v>20</v>
      </c>
      <c r="I5419" s="212"/>
      <c r="J5419" s="207"/>
      <c r="K5419" s="207"/>
      <c r="L5419" s="213"/>
      <c r="M5419" s="214"/>
      <c r="N5419" s="215"/>
      <c r="O5419" s="215"/>
      <c r="P5419" s="215"/>
      <c r="Q5419" s="215"/>
      <c r="R5419" s="215"/>
      <c r="S5419" s="215"/>
      <c r="T5419" s="216"/>
      <c r="AT5419" s="217" t="s">
        <v>247</v>
      </c>
      <c r="AU5419" s="217" t="s">
        <v>81</v>
      </c>
      <c r="AV5419" s="12" t="s">
        <v>22</v>
      </c>
      <c r="AW5419" s="12" t="s">
        <v>37</v>
      </c>
      <c r="AX5419" s="12" t="s">
        <v>73</v>
      </c>
      <c r="AY5419" s="217" t="s">
        <v>238</v>
      </c>
    </row>
    <row r="5420" spans="2:65" s="12" customFormat="1" ht="13.5">
      <c r="B5420" s="206"/>
      <c r="C5420" s="207"/>
      <c r="D5420" s="208" t="s">
        <v>247</v>
      </c>
      <c r="E5420" s="209" t="s">
        <v>20</v>
      </c>
      <c r="F5420" s="210" t="s">
        <v>2286</v>
      </c>
      <c r="G5420" s="207"/>
      <c r="H5420" s="211" t="s">
        <v>20</v>
      </c>
      <c r="I5420" s="212"/>
      <c r="J5420" s="207"/>
      <c r="K5420" s="207"/>
      <c r="L5420" s="213"/>
      <c r="M5420" s="214"/>
      <c r="N5420" s="215"/>
      <c r="O5420" s="215"/>
      <c r="P5420" s="215"/>
      <c r="Q5420" s="215"/>
      <c r="R5420" s="215"/>
      <c r="S5420" s="215"/>
      <c r="T5420" s="216"/>
      <c r="AT5420" s="217" t="s">
        <v>247</v>
      </c>
      <c r="AU5420" s="217" t="s">
        <v>81</v>
      </c>
      <c r="AV5420" s="12" t="s">
        <v>22</v>
      </c>
      <c r="AW5420" s="12" t="s">
        <v>37</v>
      </c>
      <c r="AX5420" s="12" t="s">
        <v>73</v>
      </c>
      <c r="AY5420" s="217" t="s">
        <v>238</v>
      </c>
    </row>
    <row r="5421" spans="2:65" s="12" customFormat="1" ht="13.5">
      <c r="B5421" s="206"/>
      <c r="C5421" s="207"/>
      <c r="D5421" s="208" t="s">
        <v>247</v>
      </c>
      <c r="E5421" s="209" t="s">
        <v>20</v>
      </c>
      <c r="F5421" s="210" t="s">
        <v>811</v>
      </c>
      <c r="G5421" s="207"/>
      <c r="H5421" s="211" t="s">
        <v>20</v>
      </c>
      <c r="I5421" s="212"/>
      <c r="J5421" s="207"/>
      <c r="K5421" s="207"/>
      <c r="L5421" s="213"/>
      <c r="M5421" s="214"/>
      <c r="N5421" s="215"/>
      <c r="O5421" s="215"/>
      <c r="P5421" s="215"/>
      <c r="Q5421" s="215"/>
      <c r="R5421" s="215"/>
      <c r="S5421" s="215"/>
      <c r="T5421" s="216"/>
      <c r="AT5421" s="217" t="s">
        <v>247</v>
      </c>
      <c r="AU5421" s="217" t="s">
        <v>81</v>
      </c>
      <c r="AV5421" s="12" t="s">
        <v>22</v>
      </c>
      <c r="AW5421" s="12" t="s">
        <v>37</v>
      </c>
      <c r="AX5421" s="12" t="s">
        <v>73</v>
      </c>
      <c r="AY5421" s="217" t="s">
        <v>238</v>
      </c>
    </row>
    <row r="5422" spans="2:65" s="13" customFormat="1" ht="13.5">
      <c r="B5422" s="218"/>
      <c r="C5422" s="219"/>
      <c r="D5422" s="208" t="s">
        <v>247</v>
      </c>
      <c r="E5422" s="230" t="s">
        <v>20</v>
      </c>
      <c r="F5422" s="231" t="s">
        <v>2287</v>
      </c>
      <c r="G5422" s="219"/>
      <c r="H5422" s="232">
        <v>11.91</v>
      </c>
      <c r="I5422" s="224"/>
      <c r="J5422" s="219"/>
      <c r="K5422" s="219"/>
      <c r="L5422" s="225"/>
      <c r="M5422" s="226"/>
      <c r="N5422" s="227"/>
      <c r="O5422" s="227"/>
      <c r="P5422" s="227"/>
      <c r="Q5422" s="227"/>
      <c r="R5422" s="227"/>
      <c r="S5422" s="227"/>
      <c r="T5422" s="228"/>
      <c r="AT5422" s="229" t="s">
        <v>247</v>
      </c>
      <c r="AU5422" s="229" t="s">
        <v>81</v>
      </c>
      <c r="AV5422" s="13" t="s">
        <v>81</v>
      </c>
      <c r="AW5422" s="13" t="s">
        <v>37</v>
      </c>
      <c r="AX5422" s="13" t="s">
        <v>73</v>
      </c>
      <c r="AY5422" s="229" t="s">
        <v>238</v>
      </c>
    </row>
    <row r="5423" spans="2:65" s="13" customFormat="1" ht="13.5">
      <c r="B5423" s="218"/>
      <c r="C5423" s="219"/>
      <c r="D5423" s="220" t="s">
        <v>247</v>
      </c>
      <c r="E5423" s="221" t="s">
        <v>20</v>
      </c>
      <c r="F5423" s="222" t="s">
        <v>2288</v>
      </c>
      <c r="G5423" s="219"/>
      <c r="H5423" s="223">
        <v>81.81</v>
      </c>
      <c r="I5423" s="224"/>
      <c r="J5423" s="219"/>
      <c r="K5423" s="219"/>
      <c r="L5423" s="225"/>
      <c r="M5423" s="226"/>
      <c r="N5423" s="227"/>
      <c r="O5423" s="227"/>
      <c r="P5423" s="227"/>
      <c r="Q5423" s="227"/>
      <c r="R5423" s="227"/>
      <c r="S5423" s="227"/>
      <c r="T5423" s="228"/>
      <c r="AT5423" s="229" t="s">
        <v>247</v>
      </c>
      <c r="AU5423" s="229" t="s">
        <v>81</v>
      </c>
      <c r="AV5423" s="13" t="s">
        <v>81</v>
      </c>
      <c r="AW5423" s="13" t="s">
        <v>37</v>
      </c>
      <c r="AX5423" s="13" t="s">
        <v>73</v>
      </c>
      <c r="AY5423" s="229" t="s">
        <v>238</v>
      </c>
    </row>
    <row r="5424" spans="2:65" s="1" customFormat="1" ht="22.5" customHeight="1">
      <c r="B5424" s="35"/>
      <c r="C5424" s="233" t="s">
        <v>4783</v>
      </c>
      <c r="D5424" s="233" t="s">
        <v>478</v>
      </c>
      <c r="E5424" s="234" t="s">
        <v>4784</v>
      </c>
      <c r="F5424" s="235" t="s">
        <v>4785</v>
      </c>
      <c r="G5424" s="236" t="s">
        <v>375</v>
      </c>
      <c r="H5424" s="237">
        <v>116.324</v>
      </c>
      <c r="I5424" s="238"/>
      <c r="J5424" s="239">
        <f>ROUND(I5424*H5424,2)</f>
        <v>0</v>
      </c>
      <c r="K5424" s="235" t="s">
        <v>20</v>
      </c>
      <c r="L5424" s="240"/>
      <c r="M5424" s="241" t="s">
        <v>20</v>
      </c>
      <c r="N5424" s="242" t="s">
        <v>44</v>
      </c>
      <c r="O5424" s="36"/>
      <c r="P5424" s="203">
        <f>O5424*H5424</f>
        <v>0</v>
      </c>
      <c r="Q5424" s="203">
        <v>0</v>
      </c>
      <c r="R5424" s="203">
        <f>Q5424*H5424</f>
        <v>0</v>
      </c>
      <c r="S5424" s="203">
        <v>0</v>
      </c>
      <c r="T5424" s="204">
        <f>S5424*H5424</f>
        <v>0</v>
      </c>
      <c r="AR5424" s="18" t="s">
        <v>500</v>
      </c>
      <c r="AT5424" s="18" t="s">
        <v>478</v>
      </c>
      <c r="AU5424" s="18" t="s">
        <v>81</v>
      </c>
      <c r="AY5424" s="18" t="s">
        <v>238</v>
      </c>
      <c r="BE5424" s="205">
        <f>IF(N5424="základní",J5424,0)</f>
        <v>0</v>
      </c>
      <c r="BF5424" s="205">
        <f>IF(N5424="snížená",J5424,0)</f>
        <v>0</v>
      </c>
      <c r="BG5424" s="205">
        <f>IF(N5424="zákl. přenesená",J5424,0)</f>
        <v>0</v>
      </c>
      <c r="BH5424" s="205">
        <f>IF(N5424="sníž. přenesená",J5424,0)</f>
        <v>0</v>
      </c>
      <c r="BI5424" s="205">
        <f>IF(N5424="nulová",J5424,0)</f>
        <v>0</v>
      </c>
      <c r="BJ5424" s="18" t="s">
        <v>22</v>
      </c>
      <c r="BK5424" s="205">
        <f>ROUND(I5424*H5424,2)</f>
        <v>0</v>
      </c>
      <c r="BL5424" s="18" t="s">
        <v>372</v>
      </c>
      <c r="BM5424" s="18" t="s">
        <v>4786</v>
      </c>
    </row>
    <row r="5425" spans="2:65" s="12" customFormat="1" ht="13.5">
      <c r="B5425" s="206"/>
      <c r="C5425" s="207"/>
      <c r="D5425" s="208" t="s">
        <v>247</v>
      </c>
      <c r="E5425" s="209" t="s">
        <v>20</v>
      </c>
      <c r="F5425" s="210" t="s">
        <v>4493</v>
      </c>
      <c r="G5425" s="207"/>
      <c r="H5425" s="211" t="s">
        <v>20</v>
      </c>
      <c r="I5425" s="212"/>
      <c r="J5425" s="207"/>
      <c r="K5425" s="207"/>
      <c r="L5425" s="213"/>
      <c r="M5425" s="214"/>
      <c r="N5425" s="215"/>
      <c r="O5425" s="215"/>
      <c r="P5425" s="215"/>
      <c r="Q5425" s="215"/>
      <c r="R5425" s="215"/>
      <c r="S5425" s="215"/>
      <c r="T5425" s="216"/>
      <c r="AT5425" s="217" t="s">
        <v>247</v>
      </c>
      <c r="AU5425" s="217" t="s">
        <v>81</v>
      </c>
      <c r="AV5425" s="12" t="s">
        <v>22</v>
      </c>
      <c r="AW5425" s="12" t="s">
        <v>37</v>
      </c>
      <c r="AX5425" s="12" t="s">
        <v>73</v>
      </c>
      <c r="AY5425" s="217" t="s">
        <v>238</v>
      </c>
    </row>
    <row r="5426" spans="2:65" s="12" customFormat="1" ht="13.5">
      <c r="B5426" s="206"/>
      <c r="C5426" s="207"/>
      <c r="D5426" s="208" t="s">
        <v>247</v>
      </c>
      <c r="E5426" s="209" t="s">
        <v>20</v>
      </c>
      <c r="F5426" s="210" t="s">
        <v>4494</v>
      </c>
      <c r="G5426" s="207"/>
      <c r="H5426" s="211" t="s">
        <v>20</v>
      </c>
      <c r="I5426" s="212"/>
      <c r="J5426" s="207"/>
      <c r="K5426" s="207"/>
      <c r="L5426" s="213"/>
      <c r="M5426" s="214"/>
      <c r="N5426" s="215"/>
      <c r="O5426" s="215"/>
      <c r="P5426" s="215"/>
      <c r="Q5426" s="215"/>
      <c r="R5426" s="215"/>
      <c r="S5426" s="215"/>
      <c r="T5426" s="216"/>
      <c r="AT5426" s="217" t="s">
        <v>247</v>
      </c>
      <c r="AU5426" s="217" t="s">
        <v>81</v>
      </c>
      <c r="AV5426" s="12" t="s">
        <v>22</v>
      </c>
      <c r="AW5426" s="12" t="s">
        <v>37</v>
      </c>
      <c r="AX5426" s="12" t="s">
        <v>73</v>
      </c>
      <c r="AY5426" s="217" t="s">
        <v>238</v>
      </c>
    </row>
    <row r="5427" spans="2:65" s="12" customFormat="1" ht="13.5">
      <c r="B5427" s="206"/>
      <c r="C5427" s="207"/>
      <c r="D5427" s="208" t="s">
        <v>247</v>
      </c>
      <c r="E5427" s="209" t="s">
        <v>20</v>
      </c>
      <c r="F5427" s="210" t="s">
        <v>249</v>
      </c>
      <c r="G5427" s="207"/>
      <c r="H5427" s="211" t="s">
        <v>20</v>
      </c>
      <c r="I5427" s="212"/>
      <c r="J5427" s="207"/>
      <c r="K5427" s="207"/>
      <c r="L5427" s="213"/>
      <c r="M5427" s="214"/>
      <c r="N5427" s="215"/>
      <c r="O5427" s="215"/>
      <c r="P5427" s="215"/>
      <c r="Q5427" s="215"/>
      <c r="R5427" s="215"/>
      <c r="S5427" s="215"/>
      <c r="T5427" s="216"/>
      <c r="AT5427" s="217" t="s">
        <v>247</v>
      </c>
      <c r="AU5427" s="217" t="s">
        <v>81</v>
      </c>
      <c r="AV5427" s="12" t="s">
        <v>22</v>
      </c>
      <c r="AW5427" s="12" t="s">
        <v>37</v>
      </c>
      <c r="AX5427" s="12" t="s">
        <v>73</v>
      </c>
      <c r="AY5427" s="217" t="s">
        <v>238</v>
      </c>
    </row>
    <row r="5428" spans="2:65" s="12" customFormat="1" ht="13.5">
      <c r="B5428" s="206"/>
      <c r="C5428" s="207"/>
      <c r="D5428" s="208" t="s">
        <v>247</v>
      </c>
      <c r="E5428" s="209" t="s">
        <v>20</v>
      </c>
      <c r="F5428" s="210" t="s">
        <v>4787</v>
      </c>
      <c r="G5428" s="207"/>
      <c r="H5428" s="211" t="s">
        <v>20</v>
      </c>
      <c r="I5428" s="212"/>
      <c r="J5428" s="207"/>
      <c r="K5428" s="207"/>
      <c r="L5428" s="213"/>
      <c r="M5428" s="214"/>
      <c r="N5428" s="215"/>
      <c r="O5428" s="215"/>
      <c r="P5428" s="215"/>
      <c r="Q5428" s="215"/>
      <c r="R5428" s="215"/>
      <c r="S5428" s="215"/>
      <c r="T5428" s="216"/>
      <c r="AT5428" s="217" t="s">
        <v>247</v>
      </c>
      <c r="AU5428" s="217" t="s">
        <v>81</v>
      </c>
      <c r="AV5428" s="12" t="s">
        <v>22</v>
      </c>
      <c r="AW5428" s="12" t="s">
        <v>37</v>
      </c>
      <c r="AX5428" s="12" t="s">
        <v>73</v>
      </c>
      <c r="AY5428" s="217" t="s">
        <v>238</v>
      </c>
    </row>
    <row r="5429" spans="2:65" s="12" customFormat="1" ht="13.5">
      <c r="B5429" s="206"/>
      <c r="C5429" s="207"/>
      <c r="D5429" s="208" t="s">
        <v>247</v>
      </c>
      <c r="E5429" s="209" t="s">
        <v>20</v>
      </c>
      <c r="F5429" s="210" t="s">
        <v>4788</v>
      </c>
      <c r="G5429" s="207"/>
      <c r="H5429" s="211" t="s">
        <v>20</v>
      </c>
      <c r="I5429" s="212"/>
      <c r="J5429" s="207"/>
      <c r="K5429" s="207"/>
      <c r="L5429" s="213"/>
      <c r="M5429" s="214"/>
      <c r="N5429" s="215"/>
      <c r="O5429" s="215"/>
      <c r="P5429" s="215"/>
      <c r="Q5429" s="215"/>
      <c r="R5429" s="215"/>
      <c r="S5429" s="215"/>
      <c r="T5429" s="216"/>
      <c r="AT5429" s="217" t="s">
        <v>247</v>
      </c>
      <c r="AU5429" s="217" t="s">
        <v>81</v>
      </c>
      <c r="AV5429" s="12" t="s">
        <v>22</v>
      </c>
      <c r="AW5429" s="12" t="s">
        <v>37</v>
      </c>
      <c r="AX5429" s="12" t="s">
        <v>73</v>
      </c>
      <c r="AY5429" s="217" t="s">
        <v>238</v>
      </c>
    </row>
    <row r="5430" spans="2:65" s="13" customFormat="1" ht="13.5">
      <c r="B5430" s="218"/>
      <c r="C5430" s="219"/>
      <c r="D5430" s="208" t="s">
        <v>247</v>
      </c>
      <c r="E5430" s="230" t="s">
        <v>20</v>
      </c>
      <c r="F5430" s="231" t="s">
        <v>4789</v>
      </c>
      <c r="G5430" s="219"/>
      <c r="H5430" s="232">
        <v>104</v>
      </c>
      <c r="I5430" s="224"/>
      <c r="J5430" s="219"/>
      <c r="K5430" s="219"/>
      <c r="L5430" s="225"/>
      <c r="M5430" s="226"/>
      <c r="N5430" s="227"/>
      <c r="O5430" s="227"/>
      <c r="P5430" s="227"/>
      <c r="Q5430" s="227"/>
      <c r="R5430" s="227"/>
      <c r="S5430" s="227"/>
      <c r="T5430" s="228"/>
      <c r="AT5430" s="229" t="s">
        <v>247</v>
      </c>
      <c r="AU5430" s="229" t="s">
        <v>81</v>
      </c>
      <c r="AV5430" s="13" t="s">
        <v>81</v>
      </c>
      <c r="AW5430" s="13" t="s">
        <v>37</v>
      </c>
      <c r="AX5430" s="13" t="s">
        <v>73</v>
      </c>
      <c r="AY5430" s="229" t="s">
        <v>238</v>
      </c>
    </row>
    <row r="5431" spans="2:65" s="13" customFormat="1" ht="13.5">
      <c r="B5431" s="218"/>
      <c r="C5431" s="219"/>
      <c r="D5431" s="208" t="s">
        <v>247</v>
      </c>
      <c r="E5431" s="230" t="s">
        <v>20</v>
      </c>
      <c r="F5431" s="231" t="s">
        <v>4790</v>
      </c>
      <c r="G5431" s="219"/>
      <c r="H5431" s="232">
        <v>6.7850000000000001</v>
      </c>
      <c r="I5431" s="224"/>
      <c r="J5431" s="219"/>
      <c r="K5431" s="219"/>
      <c r="L5431" s="225"/>
      <c r="M5431" s="226"/>
      <c r="N5431" s="227"/>
      <c r="O5431" s="227"/>
      <c r="P5431" s="227"/>
      <c r="Q5431" s="227"/>
      <c r="R5431" s="227"/>
      <c r="S5431" s="227"/>
      <c r="T5431" s="228"/>
      <c r="AT5431" s="229" t="s">
        <v>247</v>
      </c>
      <c r="AU5431" s="229" t="s">
        <v>81</v>
      </c>
      <c r="AV5431" s="13" t="s">
        <v>81</v>
      </c>
      <c r="AW5431" s="13" t="s">
        <v>37</v>
      </c>
      <c r="AX5431" s="13" t="s">
        <v>73</v>
      </c>
      <c r="AY5431" s="229" t="s">
        <v>238</v>
      </c>
    </row>
    <row r="5432" spans="2:65" s="13" customFormat="1" ht="13.5">
      <c r="B5432" s="218"/>
      <c r="C5432" s="219"/>
      <c r="D5432" s="220" t="s">
        <v>247</v>
      </c>
      <c r="E5432" s="219"/>
      <c r="F5432" s="222" t="s">
        <v>4791</v>
      </c>
      <c r="G5432" s="219"/>
      <c r="H5432" s="223">
        <v>116.324</v>
      </c>
      <c r="I5432" s="224"/>
      <c r="J5432" s="219"/>
      <c r="K5432" s="219"/>
      <c r="L5432" s="225"/>
      <c r="M5432" s="226"/>
      <c r="N5432" s="227"/>
      <c r="O5432" s="227"/>
      <c r="P5432" s="227"/>
      <c r="Q5432" s="227"/>
      <c r="R5432" s="227"/>
      <c r="S5432" s="227"/>
      <c r="T5432" s="228"/>
      <c r="AT5432" s="229" t="s">
        <v>247</v>
      </c>
      <c r="AU5432" s="229" t="s">
        <v>81</v>
      </c>
      <c r="AV5432" s="13" t="s">
        <v>81</v>
      </c>
      <c r="AW5432" s="13" t="s">
        <v>4</v>
      </c>
      <c r="AX5432" s="13" t="s">
        <v>22</v>
      </c>
      <c r="AY5432" s="229" t="s">
        <v>238</v>
      </c>
    </row>
    <row r="5433" spans="2:65" s="1" customFormat="1" ht="31.5" customHeight="1">
      <c r="B5433" s="35"/>
      <c r="C5433" s="194" t="s">
        <v>4792</v>
      </c>
      <c r="D5433" s="194" t="s">
        <v>240</v>
      </c>
      <c r="E5433" s="195" t="s">
        <v>4793</v>
      </c>
      <c r="F5433" s="196" t="s">
        <v>4794</v>
      </c>
      <c r="G5433" s="197" t="s">
        <v>517</v>
      </c>
      <c r="H5433" s="198">
        <v>461.6</v>
      </c>
      <c r="I5433" s="199"/>
      <c r="J5433" s="200">
        <f>ROUND(I5433*H5433,2)</f>
        <v>0</v>
      </c>
      <c r="K5433" s="196" t="s">
        <v>20</v>
      </c>
      <c r="L5433" s="55"/>
      <c r="M5433" s="201" t="s">
        <v>20</v>
      </c>
      <c r="N5433" s="202" t="s">
        <v>44</v>
      </c>
      <c r="O5433" s="36"/>
      <c r="P5433" s="203">
        <f>O5433*H5433</f>
        <v>0</v>
      </c>
      <c r="Q5433" s="203">
        <v>0</v>
      </c>
      <c r="R5433" s="203">
        <f>Q5433*H5433</f>
        <v>0</v>
      </c>
      <c r="S5433" s="203">
        <v>0</v>
      </c>
      <c r="T5433" s="204">
        <f>S5433*H5433</f>
        <v>0</v>
      </c>
      <c r="AR5433" s="18" t="s">
        <v>372</v>
      </c>
      <c r="AT5433" s="18" t="s">
        <v>240</v>
      </c>
      <c r="AU5433" s="18" t="s">
        <v>81</v>
      </c>
      <c r="AY5433" s="18" t="s">
        <v>238</v>
      </c>
      <c r="BE5433" s="205">
        <f>IF(N5433="základní",J5433,0)</f>
        <v>0</v>
      </c>
      <c r="BF5433" s="205">
        <f>IF(N5433="snížená",J5433,0)</f>
        <v>0</v>
      </c>
      <c r="BG5433" s="205">
        <f>IF(N5433="zákl. přenesená",J5433,0)</f>
        <v>0</v>
      </c>
      <c r="BH5433" s="205">
        <f>IF(N5433="sníž. přenesená",J5433,0)</f>
        <v>0</v>
      </c>
      <c r="BI5433" s="205">
        <f>IF(N5433="nulová",J5433,0)</f>
        <v>0</v>
      </c>
      <c r="BJ5433" s="18" t="s">
        <v>22</v>
      </c>
      <c r="BK5433" s="205">
        <f>ROUND(I5433*H5433,2)</f>
        <v>0</v>
      </c>
      <c r="BL5433" s="18" t="s">
        <v>372</v>
      </c>
      <c r="BM5433" s="18" t="s">
        <v>4795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4493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2" customFormat="1" ht="13.5">
      <c r="B5435" s="206"/>
      <c r="C5435" s="207"/>
      <c r="D5435" s="208" t="s">
        <v>247</v>
      </c>
      <c r="E5435" s="209" t="s">
        <v>20</v>
      </c>
      <c r="F5435" s="210" t="s">
        <v>4494</v>
      </c>
      <c r="G5435" s="207"/>
      <c r="H5435" s="211" t="s">
        <v>20</v>
      </c>
      <c r="I5435" s="212"/>
      <c r="J5435" s="207"/>
      <c r="K5435" s="207"/>
      <c r="L5435" s="213"/>
      <c r="M5435" s="214"/>
      <c r="N5435" s="215"/>
      <c r="O5435" s="215"/>
      <c r="P5435" s="215"/>
      <c r="Q5435" s="215"/>
      <c r="R5435" s="215"/>
      <c r="S5435" s="215"/>
      <c r="T5435" s="216"/>
      <c r="AT5435" s="217" t="s">
        <v>247</v>
      </c>
      <c r="AU5435" s="217" t="s">
        <v>81</v>
      </c>
      <c r="AV5435" s="12" t="s">
        <v>22</v>
      </c>
      <c r="AW5435" s="12" t="s">
        <v>37</v>
      </c>
      <c r="AX5435" s="12" t="s">
        <v>73</v>
      </c>
      <c r="AY5435" s="217" t="s">
        <v>238</v>
      </c>
    </row>
    <row r="5436" spans="2:65" s="12" customFormat="1" ht="13.5">
      <c r="B5436" s="206"/>
      <c r="C5436" s="207"/>
      <c r="D5436" s="208" t="s">
        <v>247</v>
      </c>
      <c r="E5436" s="209" t="s">
        <v>20</v>
      </c>
      <c r="F5436" s="210" t="s">
        <v>249</v>
      </c>
      <c r="G5436" s="207"/>
      <c r="H5436" s="211" t="s">
        <v>20</v>
      </c>
      <c r="I5436" s="212"/>
      <c r="J5436" s="207"/>
      <c r="K5436" s="207"/>
      <c r="L5436" s="213"/>
      <c r="M5436" s="214"/>
      <c r="N5436" s="215"/>
      <c r="O5436" s="215"/>
      <c r="P5436" s="215"/>
      <c r="Q5436" s="215"/>
      <c r="R5436" s="215"/>
      <c r="S5436" s="215"/>
      <c r="T5436" s="216"/>
      <c r="AT5436" s="217" t="s">
        <v>247</v>
      </c>
      <c r="AU5436" s="217" t="s">
        <v>81</v>
      </c>
      <c r="AV5436" s="12" t="s">
        <v>22</v>
      </c>
      <c r="AW5436" s="12" t="s">
        <v>37</v>
      </c>
      <c r="AX5436" s="12" t="s">
        <v>73</v>
      </c>
      <c r="AY5436" s="217" t="s">
        <v>238</v>
      </c>
    </row>
    <row r="5437" spans="2:65" s="12" customFormat="1" ht="13.5">
      <c r="B5437" s="206"/>
      <c r="C5437" s="207"/>
      <c r="D5437" s="208" t="s">
        <v>247</v>
      </c>
      <c r="E5437" s="209" t="s">
        <v>20</v>
      </c>
      <c r="F5437" s="210" t="s">
        <v>4796</v>
      </c>
      <c r="G5437" s="207"/>
      <c r="H5437" s="211" t="s">
        <v>20</v>
      </c>
      <c r="I5437" s="212"/>
      <c r="J5437" s="207"/>
      <c r="K5437" s="207"/>
      <c r="L5437" s="213"/>
      <c r="M5437" s="214"/>
      <c r="N5437" s="215"/>
      <c r="O5437" s="215"/>
      <c r="P5437" s="215"/>
      <c r="Q5437" s="215"/>
      <c r="R5437" s="215"/>
      <c r="S5437" s="215"/>
      <c r="T5437" s="216"/>
      <c r="AT5437" s="217" t="s">
        <v>247</v>
      </c>
      <c r="AU5437" s="217" t="s">
        <v>81</v>
      </c>
      <c r="AV5437" s="12" t="s">
        <v>22</v>
      </c>
      <c r="AW5437" s="12" t="s">
        <v>37</v>
      </c>
      <c r="AX5437" s="12" t="s">
        <v>73</v>
      </c>
      <c r="AY5437" s="217" t="s">
        <v>238</v>
      </c>
    </row>
    <row r="5438" spans="2:65" s="13" customFormat="1" ht="13.5">
      <c r="B5438" s="218"/>
      <c r="C5438" s="219"/>
      <c r="D5438" s="208" t="s">
        <v>247</v>
      </c>
      <c r="E5438" s="230" t="s">
        <v>20</v>
      </c>
      <c r="F5438" s="231" t="s">
        <v>4797</v>
      </c>
      <c r="G5438" s="219"/>
      <c r="H5438" s="232">
        <v>393.75</v>
      </c>
      <c r="I5438" s="224"/>
      <c r="J5438" s="219"/>
      <c r="K5438" s="219"/>
      <c r="L5438" s="225"/>
      <c r="M5438" s="226"/>
      <c r="N5438" s="227"/>
      <c r="O5438" s="227"/>
      <c r="P5438" s="227"/>
      <c r="Q5438" s="227"/>
      <c r="R5438" s="227"/>
      <c r="S5438" s="227"/>
      <c r="T5438" s="228"/>
      <c r="AT5438" s="229" t="s">
        <v>247</v>
      </c>
      <c r="AU5438" s="229" t="s">
        <v>81</v>
      </c>
      <c r="AV5438" s="13" t="s">
        <v>81</v>
      </c>
      <c r="AW5438" s="13" t="s">
        <v>37</v>
      </c>
      <c r="AX5438" s="13" t="s">
        <v>73</v>
      </c>
      <c r="AY5438" s="229" t="s">
        <v>238</v>
      </c>
    </row>
    <row r="5439" spans="2:65" s="13" customFormat="1" ht="13.5">
      <c r="B5439" s="218"/>
      <c r="C5439" s="219"/>
      <c r="D5439" s="220" t="s">
        <v>247</v>
      </c>
      <c r="E5439" s="221" t="s">
        <v>20</v>
      </c>
      <c r="F5439" s="222" t="s">
        <v>4798</v>
      </c>
      <c r="G5439" s="219"/>
      <c r="H5439" s="223">
        <v>67.849999999999994</v>
      </c>
      <c r="I5439" s="224"/>
      <c r="J5439" s="219"/>
      <c r="K5439" s="219"/>
      <c r="L5439" s="225"/>
      <c r="M5439" s="226"/>
      <c r="N5439" s="227"/>
      <c r="O5439" s="227"/>
      <c r="P5439" s="227"/>
      <c r="Q5439" s="227"/>
      <c r="R5439" s="227"/>
      <c r="S5439" s="227"/>
      <c r="T5439" s="228"/>
      <c r="AT5439" s="229" t="s">
        <v>247</v>
      </c>
      <c r="AU5439" s="229" t="s">
        <v>81</v>
      </c>
      <c r="AV5439" s="13" t="s">
        <v>81</v>
      </c>
      <c r="AW5439" s="13" t="s">
        <v>37</v>
      </c>
      <c r="AX5439" s="13" t="s">
        <v>73</v>
      </c>
      <c r="AY5439" s="229" t="s">
        <v>238</v>
      </c>
    </row>
    <row r="5440" spans="2:65" s="1" customFormat="1" ht="22.5" customHeight="1">
      <c r="B5440" s="35"/>
      <c r="C5440" s="194" t="s">
        <v>4799</v>
      </c>
      <c r="D5440" s="194" t="s">
        <v>240</v>
      </c>
      <c r="E5440" s="195" t="s">
        <v>4800</v>
      </c>
      <c r="F5440" s="196" t="s">
        <v>4801</v>
      </c>
      <c r="G5440" s="197" t="s">
        <v>517</v>
      </c>
      <c r="H5440" s="198">
        <v>903.85599999999999</v>
      </c>
      <c r="I5440" s="199"/>
      <c r="J5440" s="200">
        <f>ROUND(I5440*H5440,2)</f>
        <v>0</v>
      </c>
      <c r="K5440" s="196" t="s">
        <v>244</v>
      </c>
      <c r="L5440" s="55"/>
      <c r="M5440" s="201" t="s">
        <v>20</v>
      </c>
      <c r="N5440" s="202" t="s">
        <v>44</v>
      </c>
      <c r="O5440" s="36"/>
      <c r="P5440" s="203">
        <f>O5440*H5440</f>
        <v>0</v>
      </c>
      <c r="Q5440" s="203">
        <v>2.0000000000000002E-5</v>
      </c>
      <c r="R5440" s="203">
        <f>Q5440*H5440</f>
        <v>1.8077120000000002E-2</v>
      </c>
      <c r="S5440" s="203">
        <v>0</v>
      </c>
      <c r="T5440" s="204">
        <f>S5440*H5440</f>
        <v>0</v>
      </c>
      <c r="AR5440" s="18" t="s">
        <v>372</v>
      </c>
      <c r="AT5440" s="18" t="s">
        <v>240</v>
      </c>
      <c r="AU5440" s="18" t="s">
        <v>81</v>
      </c>
      <c r="AY5440" s="18" t="s">
        <v>238</v>
      </c>
      <c r="BE5440" s="205">
        <f>IF(N5440="základní",J5440,0)</f>
        <v>0</v>
      </c>
      <c r="BF5440" s="205">
        <f>IF(N5440="snížená",J5440,0)</f>
        <v>0</v>
      </c>
      <c r="BG5440" s="205">
        <f>IF(N5440="zákl. přenesená",J5440,0)</f>
        <v>0</v>
      </c>
      <c r="BH5440" s="205">
        <f>IF(N5440="sníž. přenesená",J5440,0)</f>
        <v>0</v>
      </c>
      <c r="BI5440" s="205">
        <f>IF(N5440="nulová",J5440,0)</f>
        <v>0</v>
      </c>
      <c r="BJ5440" s="18" t="s">
        <v>22</v>
      </c>
      <c r="BK5440" s="205">
        <f>ROUND(I5440*H5440,2)</f>
        <v>0</v>
      </c>
      <c r="BL5440" s="18" t="s">
        <v>372</v>
      </c>
      <c r="BM5440" s="18" t="s">
        <v>4802</v>
      </c>
    </row>
    <row r="5441" spans="2:65" s="12" customFormat="1" ht="13.5">
      <c r="B5441" s="206"/>
      <c r="C5441" s="207"/>
      <c r="D5441" s="208" t="s">
        <v>247</v>
      </c>
      <c r="E5441" s="209" t="s">
        <v>20</v>
      </c>
      <c r="F5441" s="210" t="s">
        <v>4493</v>
      </c>
      <c r="G5441" s="207"/>
      <c r="H5441" s="211" t="s">
        <v>20</v>
      </c>
      <c r="I5441" s="212"/>
      <c r="J5441" s="207"/>
      <c r="K5441" s="207"/>
      <c r="L5441" s="213"/>
      <c r="M5441" s="214"/>
      <c r="N5441" s="215"/>
      <c r="O5441" s="215"/>
      <c r="P5441" s="215"/>
      <c r="Q5441" s="215"/>
      <c r="R5441" s="215"/>
      <c r="S5441" s="215"/>
      <c r="T5441" s="216"/>
      <c r="AT5441" s="217" t="s">
        <v>247</v>
      </c>
      <c r="AU5441" s="217" t="s">
        <v>81</v>
      </c>
      <c r="AV5441" s="12" t="s">
        <v>22</v>
      </c>
      <c r="AW5441" s="12" t="s">
        <v>37</v>
      </c>
      <c r="AX5441" s="12" t="s">
        <v>73</v>
      </c>
      <c r="AY5441" s="217" t="s">
        <v>238</v>
      </c>
    </row>
    <row r="5442" spans="2:65" s="12" customFormat="1" ht="13.5">
      <c r="B5442" s="206"/>
      <c r="C5442" s="207"/>
      <c r="D5442" s="208" t="s">
        <v>247</v>
      </c>
      <c r="E5442" s="209" t="s">
        <v>20</v>
      </c>
      <c r="F5442" s="210" t="s">
        <v>4494</v>
      </c>
      <c r="G5442" s="207"/>
      <c r="H5442" s="211" t="s">
        <v>20</v>
      </c>
      <c r="I5442" s="212"/>
      <c r="J5442" s="207"/>
      <c r="K5442" s="207"/>
      <c r="L5442" s="213"/>
      <c r="M5442" s="214"/>
      <c r="N5442" s="215"/>
      <c r="O5442" s="215"/>
      <c r="P5442" s="215"/>
      <c r="Q5442" s="215"/>
      <c r="R5442" s="215"/>
      <c r="S5442" s="215"/>
      <c r="T5442" s="216"/>
      <c r="AT5442" s="217" t="s">
        <v>247</v>
      </c>
      <c r="AU5442" s="217" t="s">
        <v>81</v>
      </c>
      <c r="AV5442" s="12" t="s">
        <v>22</v>
      </c>
      <c r="AW5442" s="12" t="s">
        <v>37</v>
      </c>
      <c r="AX5442" s="12" t="s">
        <v>73</v>
      </c>
      <c r="AY5442" s="217" t="s">
        <v>238</v>
      </c>
    </row>
    <row r="5443" spans="2:65" s="12" customFormat="1" ht="13.5">
      <c r="B5443" s="206"/>
      <c r="C5443" s="207"/>
      <c r="D5443" s="208" t="s">
        <v>247</v>
      </c>
      <c r="E5443" s="209" t="s">
        <v>20</v>
      </c>
      <c r="F5443" s="210" t="s">
        <v>249</v>
      </c>
      <c r="G5443" s="207"/>
      <c r="H5443" s="211" t="s">
        <v>20</v>
      </c>
      <c r="I5443" s="212"/>
      <c r="J5443" s="207"/>
      <c r="K5443" s="207"/>
      <c r="L5443" s="213"/>
      <c r="M5443" s="214"/>
      <c r="N5443" s="215"/>
      <c r="O5443" s="215"/>
      <c r="P5443" s="215"/>
      <c r="Q5443" s="215"/>
      <c r="R5443" s="215"/>
      <c r="S5443" s="215"/>
      <c r="T5443" s="216"/>
      <c r="AT5443" s="217" t="s">
        <v>247</v>
      </c>
      <c r="AU5443" s="217" t="s">
        <v>81</v>
      </c>
      <c r="AV5443" s="12" t="s">
        <v>22</v>
      </c>
      <c r="AW5443" s="12" t="s">
        <v>37</v>
      </c>
      <c r="AX5443" s="12" t="s">
        <v>73</v>
      </c>
      <c r="AY5443" s="217" t="s">
        <v>238</v>
      </c>
    </row>
    <row r="5444" spans="2:65" s="12" customFormat="1" ht="13.5">
      <c r="B5444" s="206"/>
      <c r="C5444" s="207"/>
      <c r="D5444" s="208" t="s">
        <v>247</v>
      </c>
      <c r="E5444" s="209" t="s">
        <v>20</v>
      </c>
      <c r="F5444" s="210" t="s">
        <v>4796</v>
      </c>
      <c r="G5444" s="207"/>
      <c r="H5444" s="211" t="s">
        <v>20</v>
      </c>
      <c r="I5444" s="212"/>
      <c r="J5444" s="207"/>
      <c r="K5444" s="207"/>
      <c r="L5444" s="213"/>
      <c r="M5444" s="214"/>
      <c r="N5444" s="215"/>
      <c r="O5444" s="215"/>
      <c r="P5444" s="215"/>
      <c r="Q5444" s="215"/>
      <c r="R5444" s="215"/>
      <c r="S5444" s="215"/>
      <c r="T5444" s="216"/>
      <c r="AT5444" s="217" t="s">
        <v>247</v>
      </c>
      <c r="AU5444" s="217" t="s">
        <v>81</v>
      </c>
      <c r="AV5444" s="12" t="s">
        <v>22</v>
      </c>
      <c r="AW5444" s="12" t="s">
        <v>37</v>
      </c>
      <c r="AX5444" s="12" t="s">
        <v>73</v>
      </c>
      <c r="AY5444" s="217" t="s">
        <v>238</v>
      </c>
    </row>
    <row r="5445" spans="2:65" s="13" customFormat="1" ht="13.5">
      <c r="B5445" s="218"/>
      <c r="C5445" s="219"/>
      <c r="D5445" s="208" t="s">
        <v>247</v>
      </c>
      <c r="E5445" s="230" t="s">
        <v>20</v>
      </c>
      <c r="F5445" s="231" t="s">
        <v>4803</v>
      </c>
      <c r="G5445" s="219"/>
      <c r="H5445" s="232">
        <v>78.75</v>
      </c>
      <c r="I5445" s="224"/>
      <c r="J5445" s="219"/>
      <c r="K5445" s="219"/>
      <c r="L5445" s="225"/>
      <c r="M5445" s="226"/>
      <c r="N5445" s="227"/>
      <c r="O5445" s="227"/>
      <c r="P5445" s="227"/>
      <c r="Q5445" s="227"/>
      <c r="R5445" s="227"/>
      <c r="S5445" s="227"/>
      <c r="T5445" s="228"/>
      <c r="AT5445" s="229" t="s">
        <v>247</v>
      </c>
      <c r="AU5445" s="229" t="s">
        <v>81</v>
      </c>
      <c r="AV5445" s="13" t="s">
        <v>81</v>
      </c>
      <c r="AW5445" s="13" t="s">
        <v>37</v>
      </c>
      <c r="AX5445" s="13" t="s">
        <v>73</v>
      </c>
      <c r="AY5445" s="229" t="s">
        <v>238</v>
      </c>
    </row>
    <row r="5446" spans="2:65" s="13" customFormat="1" ht="13.5">
      <c r="B5446" s="218"/>
      <c r="C5446" s="219"/>
      <c r="D5446" s="208" t="s">
        <v>247</v>
      </c>
      <c r="E5446" s="230" t="s">
        <v>20</v>
      </c>
      <c r="F5446" s="231" t="s">
        <v>4804</v>
      </c>
      <c r="G5446" s="219"/>
      <c r="H5446" s="232">
        <v>13.57</v>
      </c>
      <c r="I5446" s="224"/>
      <c r="J5446" s="219"/>
      <c r="K5446" s="219"/>
      <c r="L5446" s="225"/>
      <c r="M5446" s="226"/>
      <c r="N5446" s="227"/>
      <c r="O5446" s="227"/>
      <c r="P5446" s="227"/>
      <c r="Q5446" s="227"/>
      <c r="R5446" s="227"/>
      <c r="S5446" s="227"/>
      <c r="T5446" s="228"/>
      <c r="AT5446" s="229" t="s">
        <v>247</v>
      </c>
      <c r="AU5446" s="229" t="s">
        <v>81</v>
      </c>
      <c r="AV5446" s="13" t="s">
        <v>81</v>
      </c>
      <c r="AW5446" s="13" t="s">
        <v>37</v>
      </c>
      <c r="AX5446" s="13" t="s">
        <v>73</v>
      </c>
      <c r="AY5446" s="229" t="s">
        <v>238</v>
      </c>
    </row>
    <row r="5447" spans="2:65" s="12" customFormat="1" ht="13.5">
      <c r="B5447" s="206"/>
      <c r="C5447" s="207"/>
      <c r="D5447" s="208" t="s">
        <v>247</v>
      </c>
      <c r="E5447" s="209" t="s">
        <v>20</v>
      </c>
      <c r="F5447" s="210" t="s">
        <v>4598</v>
      </c>
      <c r="G5447" s="207"/>
      <c r="H5447" s="211" t="s">
        <v>20</v>
      </c>
      <c r="I5447" s="212"/>
      <c r="J5447" s="207"/>
      <c r="K5447" s="207"/>
      <c r="L5447" s="213"/>
      <c r="M5447" s="214"/>
      <c r="N5447" s="215"/>
      <c r="O5447" s="215"/>
      <c r="P5447" s="215"/>
      <c r="Q5447" s="215"/>
      <c r="R5447" s="215"/>
      <c r="S5447" s="215"/>
      <c r="T5447" s="216"/>
      <c r="AT5447" s="217" t="s">
        <v>247</v>
      </c>
      <c r="AU5447" s="217" t="s">
        <v>81</v>
      </c>
      <c r="AV5447" s="12" t="s">
        <v>22</v>
      </c>
      <c r="AW5447" s="12" t="s">
        <v>37</v>
      </c>
      <c r="AX5447" s="12" t="s">
        <v>73</v>
      </c>
      <c r="AY5447" s="217" t="s">
        <v>238</v>
      </c>
    </row>
    <row r="5448" spans="2:65" s="13" customFormat="1" ht="13.5">
      <c r="B5448" s="218"/>
      <c r="C5448" s="219"/>
      <c r="D5448" s="208" t="s">
        <v>247</v>
      </c>
      <c r="E5448" s="230" t="s">
        <v>20</v>
      </c>
      <c r="F5448" s="231" t="s">
        <v>4805</v>
      </c>
      <c r="G5448" s="219"/>
      <c r="H5448" s="232">
        <v>645.13599999999997</v>
      </c>
      <c r="I5448" s="224"/>
      <c r="J5448" s="219"/>
      <c r="K5448" s="219"/>
      <c r="L5448" s="225"/>
      <c r="M5448" s="226"/>
      <c r="N5448" s="227"/>
      <c r="O5448" s="227"/>
      <c r="P5448" s="227"/>
      <c r="Q5448" s="227"/>
      <c r="R5448" s="227"/>
      <c r="S5448" s="227"/>
      <c r="T5448" s="228"/>
      <c r="AT5448" s="229" t="s">
        <v>247</v>
      </c>
      <c r="AU5448" s="229" t="s">
        <v>81</v>
      </c>
      <c r="AV5448" s="13" t="s">
        <v>81</v>
      </c>
      <c r="AW5448" s="13" t="s">
        <v>37</v>
      </c>
      <c r="AX5448" s="13" t="s">
        <v>73</v>
      </c>
      <c r="AY5448" s="229" t="s">
        <v>238</v>
      </c>
    </row>
    <row r="5449" spans="2:65" s="13" customFormat="1" ht="13.5">
      <c r="B5449" s="218"/>
      <c r="C5449" s="219"/>
      <c r="D5449" s="220" t="s">
        <v>247</v>
      </c>
      <c r="E5449" s="221" t="s">
        <v>20</v>
      </c>
      <c r="F5449" s="222" t="s">
        <v>4806</v>
      </c>
      <c r="G5449" s="219"/>
      <c r="H5449" s="223">
        <v>166.4</v>
      </c>
      <c r="I5449" s="224"/>
      <c r="J5449" s="219"/>
      <c r="K5449" s="219"/>
      <c r="L5449" s="225"/>
      <c r="M5449" s="226"/>
      <c r="N5449" s="227"/>
      <c r="O5449" s="227"/>
      <c r="P5449" s="227"/>
      <c r="Q5449" s="227"/>
      <c r="R5449" s="227"/>
      <c r="S5449" s="227"/>
      <c r="T5449" s="228"/>
      <c r="AT5449" s="229" t="s">
        <v>247</v>
      </c>
      <c r="AU5449" s="229" t="s">
        <v>81</v>
      </c>
      <c r="AV5449" s="13" t="s">
        <v>81</v>
      </c>
      <c r="AW5449" s="13" t="s">
        <v>37</v>
      </c>
      <c r="AX5449" s="13" t="s">
        <v>73</v>
      </c>
      <c r="AY5449" s="229" t="s">
        <v>238</v>
      </c>
    </row>
    <row r="5450" spans="2:65" s="1" customFormat="1" ht="22.5" customHeight="1">
      <c r="B5450" s="35"/>
      <c r="C5450" s="194" t="s">
        <v>4807</v>
      </c>
      <c r="D5450" s="194" t="s">
        <v>240</v>
      </c>
      <c r="E5450" s="195" t="s">
        <v>4808</v>
      </c>
      <c r="F5450" s="196" t="s">
        <v>4809</v>
      </c>
      <c r="G5450" s="197" t="s">
        <v>517</v>
      </c>
      <c r="H5450" s="198">
        <v>471.06</v>
      </c>
      <c r="I5450" s="199"/>
      <c r="J5450" s="200">
        <f>ROUND(I5450*H5450,2)</f>
        <v>0</v>
      </c>
      <c r="K5450" s="196" t="s">
        <v>20</v>
      </c>
      <c r="L5450" s="55"/>
      <c r="M5450" s="201" t="s">
        <v>20</v>
      </c>
      <c r="N5450" s="202" t="s">
        <v>44</v>
      </c>
      <c r="O5450" s="36"/>
      <c r="P5450" s="203">
        <f>O5450*H5450</f>
        <v>0</v>
      </c>
      <c r="Q5450" s="203">
        <v>0</v>
      </c>
      <c r="R5450" s="203">
        <f>Q5450*H5450</f>
        <v>0</v>
      </c>
      <c r="S5450" s="203">
        <v>0</v>
      </c>
      <c r="T5450" s="204">
        <f>S5450*H5450</f>
        <v>0</v>
      </c>
      <c r="AR5450" s="18" t="s">
        <v>372</v>
      </c>
      <c r="AT5450" s="18" t="s">
        <v>240</v>
      </c>
      <c r="AU5450" s="18" t="s">
        <v>81</v>
      </c>
      <c r="AY5450" s="18" t="s">
        <v>238</v>
      </c>
      <c r="BE5450" s="205">
        <f>IF(N5450="základní",J5450,0)</f>
        <v>0</v>
      </c>
      <c r="BF5450" s="205">
        <f>IF(N5450="snížená",J5450,0)</f>
        <v>0</v>
      </c>
      <c r="BG5450" s="205">
        <f>IF(N5450="zákl. přenesená",J5450,0)</f>
        <v>0</v>
      </c>
      <c r="BH5450" s="205">
        <f>IF(N5450="sníž. přenesená",J5450,0)</f>
        <v>0</v>
      </c>
      <c r="BI5450" s="205">
        <f>IF(N5450="nulová",J5450,0)</f>
        <v>0</v>
      </c>
      <c r="BJ5450" s="18" t="s">
        <v>22</v>
      </c>
      <c r="BK5450" s="205">
        <f>ROUND(I5450*H5450,2)</f>
        <v>0</v>
      </c>
      <c r="BL5450" s="18" t="s">
        <v>372</v>
      </c>
      <c r="BM5450" s="18" t="s">
        <v>4810</v>
      </c>
    </row>
    <row r="5451" spans="2:65" s="13" customFormat="1" ht="13.5">
      <c r="B5451" s="218"/>
      <c r="C5451" s="219"/>
      <c r="D5451" s="208" t="s">
        <v>247</v>
      </c>
      <c r="E5451" s="230" t="s">
        <v>20</v>
      </c>
      <c r="F5451" s="231" t="s">
        <v>4811</v>
      </c>
      <c r="G5451" s="219"/>
      <c r="H5451" s="232">
        <v>403.21</v>
      </c>
      <c r="I5451" s="224"/>
      <c r="J5451" s="219"/>
      <c r="K5451" s="219"/>
      <c r="L5451" s="225"/>
      <c r="M5451" s="226"/>
      <c r="N5451" s="227"/>
      <c r="O5451" s="227"/>
      <c r="P5451" s="227"/>
      <c r="Q5451" s="227"/>
      <c r="R5451" s="227"/>
      <c r="S5451" s="227"/>
      <c r="T5451" s="228"/>
      <c r="AT5451" s="229" t="s">
        <v>247</v>
      </c>
      <c r="AU5451" s="229" t="s">
        <v>81</v>
      </c>
      <c r="AV5451" s="13" t="s">
        <v>81</v>
      </c>
      <c r="AW5451" s="13" t="s">
        <v>37</v>
      </c>
      <c r="AX5451" s="13" t="s">
        <v>73</v>
      </c>
      <c r="AY5451" s="229" t="s">
        <v>238</v>
      </c>
    </row>
    <row r="5452" spans="2:65" s="13" customFormat="1" ht="13.5">
      <c r="B5452" s="218"/>
      <c r="C5452" s="219"/>
      <c r="D5452" s="220" t="s">
        <v>247</v>
      </c>
      <c r="E5452" s="221" t="s">
        <v>20</v>
      </c>
      <c r="F5452" s="222" t="s">
        <v>4812</v>
      </c>
      <c r="G5452" s="219"/>
      <c r="H5452" s="223">
        <v>67.849999999999994</v>
      </c>
      <c r="I5452" s="224"/>
      <c r="J5452" s="219"/>
      <c r="K5452" s="219"/>
      <c r="L5452" s="225"/>
      <c r="M5452" s="226"/>
      <c r="N5452" s="227"/>
      <c r="O5452" s="227"/>
      <c r="P5452" s="227"/>
      <c r="Q5452" s="227"/>
      <c r="R5452" s="227"/>
      <c r="S5452" s="227"/>
      <c r="T5452" s="228"/>
      <c r="AT5452" s="229" t="s">
        <v>247</v>
      </c>
      <c r="AU5452" s="229" t="s">
        <v>81</v>
      </c>
      <c r="AV5452" s="13" t="s">
        <v>81</v>
      </c>
      <c r="AW5452" s="13" t="s">
        <v>37</v>
      </c>
      <c r="AX5452" s="13" t="s">
        <v>73</v>
      </c>
      <c r="AY5452" s="229" t="s">
        <v>238</v>
      </c>
    </row>
    <row r="5453" spans="2:65" s="1" customFormat="1" ht="22.5" customHeight="1">
      <c r="B5453" s="35"/>
      <c r="C5453" s="194" t="s">
        <v>4813</v>
      </c>
      <c r="D5453" s="194" t="s">
        <v>240</v>
      </c>
      <c r="E5453" s="195" t="s">
        <v>4814</v>
      </c>
      <c r="F5453" s="196" t="s">
        <v>4815</v>
      </c>
      <c r="G5453" s="197" t="s">
        <v>375</v>
      </c>
      <c r="H5453" s="198">
        <v>553.37</v>
      </c>
      <c r="I5453" s="199"/>
      <c r="J5453" s="200">
        <f>ROUND(I5453*H5453,2)</f>
        <v>0</v>
      </c>
      <c r="K5453" s="196" t="s">
        <v>244</v>
      </c>
      <c r="L5453" s="55"/>
      <c r="M5453" s="201" t="s">
        <v>20</v>
      </c>
      <c r="N5453" s="202" t="s">
        <v>44</v>
      </c>
      <c r="O5453" s="36"/>
      <c r="P5453" s="203">
        <f>O5453*H5453</f>
        <v>0</v>
      </c>
      <c r="Q5453" s="203">
        <v>0</v>
      </c>
      <c r="R5453" s="203">
        <f>Q5453*H5453</f>
        <v>0</v>
      </c>
      <c r="S5453" s="203">
        <v>0</v>
      </c>
      <c r="T5453" s="204">
        <f>S5453*H5453</f>
        <v>0</v>
      </c>
      <c r="AR5453" s="18" t="s">
        <v>372</v>
      </c>
      <c r="AT5453" s="18" t="s">
        <v>240</v>
      </c>
      <c r="AU5453" s="18" t="s">
        <v>81</v>
      </c>
      <c r="AY5453" s="18" t="s">
        <v>238</v>
      </c>
      <c r="BE5453" s="205">
        <f>IF(N5453="základní",J5453,0)</f>
        <v>0</v>
      </c>
      <c r="BF5453" s="205">
        <f>IF(N5453="snížená",J5453,0)</f>
        <v>0</v>
      </c>
      <c r="BG5453" s="205">
        <f>IF(N5453="zákl. přenesená",J5453,0)</f>
        <v>0</v>
      </c>
      <c r="BH5453" s="205">
        <f>IF(N5453="sníž. přenesená",J5453,0)</f>
        <v>0</v>
      </c>
      <c r="BI5453" s="205">
        <f>IF(N5453="nulová",J5453,0)</f>
        <v>0</v>
      </c>
      <c r="BJ5453" s="18" t="s">
        <v>22</v>
      </c>
      <c r="BK5453" s="205">
        <f>ROUND(I5453*H5453,2)</f>
        <v>0</v>
      </c>
      <c r="BL5453" s="18" t="s">
        <v>372</v>
      </c>
      <c r="BM5453" s="18" t="s">
        <v>4816</v>
      </c>
    </row>
    <row r="5454" spans="2:65" s="12" customFormat="1" ht="13.5">
      <c r="B5454" s="206"/>
      <c r="C5454" s="207"/>
      <c r="D5454" s="208" t="s">
        <v>247</v>
      </c>
      <c r="E5454" s="209" t="s">
        <v>20</v>
      </c>
      <c r="F5454" s="210" t="s">
        <v>4493</v>
      </c>
      <c r="G5454" s="207"/>
      <c r="H5454" s="211" t="s">
        <v>20</v>
      </c>
      <c r="I5454" s="212"/>
      <c r="J5454" s="207"/>
      <c r="K5454" s="207"/>
      <c r="L5454" s="213"/>
      <c r="M5454" s="214"/>
      <c r="N5454" s="215"/>
      <c r="O5454" s="215"/>
      <c r="P5454" s="215"/>
      <c r="Q5454" s="215"/>
      <c r="R5454" s="215"/>
      <c r="S5454" s="215"/>
      <c r="T5454" s="216"/>
      <c r="AT5454" s="217" t="s">
        <v>247</v>
      </c>
      <c r="AU5454" s="217" t="s">
        <v>81</v>
      </c>
      <c r="AV5454" s="12" t="s">
        <v>22</v>
      </c>
      <c r="AW5454" s="12" t="s">
        <v>37</v>
      </c>
      <c r="AX5454" s="12" t="s">
        <v>73</v>
      </c>
      <c r="AY5454" s="217" t="s">
        <v>238</v>
      </c>
    </row>
    <row r="5455" spans="2:65" s="12" customFormat="1" ht="13.5">
      <c r="B5455" s="206"/>
      <c r="C5455" s="207"/>
      <c r="D5455" s="208" t="s">
        <v>247</v>
      </c>
      <c r="E5455" s="209" t="s">
        <v>20</v>
      </c>
      <c r="F5455" s="210" t="s">
        <v>4494</v>
      </c>
      <c r="G5455" s="207"/>
      <c r="H5455" s="211" t="s">
        <v>20</v>
      </c>
      <c r="I5455" s="212"/>
      <c r="J5455" s="207"/>
      <c r="K5455" s="207"/>
      <c r="L5455" s="213"/>
      <c r="M5455" s="214"/>
      <c r="N5455" s="215"/>
      <c r="O5455" s="215"/>
      <c r="P5455" s="215"/>
      <c r="Q5455" s="215"/>
      <c r="R5455" s="215"/>
      <c r="S5455" s="215"/>
      <c r="T5455" s="216"/>
      <c r="AT5455" s="217" t="s">
        <v>247</v>
      </c>
      <c r="AU5455" s="217" t="s">
        <v>81</v>
      </c>
      <c r="AV5455" s="12" t="s">
        <v>22</v>
      </c>
      <c r="AW5455" s="12" t="s">
        <v>37</v>
      </c>
      <c r="AX5455" s="12" t="s">
        <v>73</v>
      </c>
      <c r="AY5455" s="217" t="s">
        <v>238</v>
      </c>
    </row>
    <row r="5456" spans="2:65" s="12" customFormat="1" ht="13.5">
      <c r="B5456" s="206"/>
      <c r="C5456" s="207"/>
      <c r="D5456" s="208" t="s">
        <v>247</v>
      </c>
      <c r="E5456" s="209" t="s">
        <v>20</v>
      </c>
      <c r="F5456" s="210" t="s">
        <v>249</v>
      </c>
      <c r="G5456" s="207"/>
      <c r="H5456" s="211" t="s">
        <v>20</v>
      </c>
      <c r="I5456" s="212"/>
      <c r="J5456" s="207"/>
      <c r="K5456" s="207"/>
      <c r="L5456" s="213"/>
      <c r="M5456" s="214"/>
      <c r="N5456" s="215"/>
      <c r="O5456" s="215"/>
      <c r="P5456" s="215"/>
      <c r="Q5456" s="215"/>
      <c r="R5456" s="215"/>
      <c r="S5456" s="215"/>
      <c r="T5456" s="216"/>
      <c r="AT5456" s="217" t="s">
        <v>247</v>
      </c>
      <c r="AU5456" s="217" t="s">
        <v>81</v>
      </c>
      <c r="AV5456" s="12" t="s">
        <v>22</v>
      </c>
      <c r="AW5456" s="12" t="s">
        <v>37</v>
      </c>
      <c r="AX5456" s="12" t="s">
        <v>73</v>
      </c>
      <c r="AY5456" s="217" t="s">
        <v>238</v>
      </c>
    </row>
    <row r="5457" spans="2:65" s="12" customFormat="1" ht="13.5">
      <c r="B5457" s="206"/>
      <c r="C5457" s="207"/>
      <c r="D5457" s="208" t="s">
        <v>247</v>
      </c>
      <c r="E5457" s="209" t="s">
        <v>20</v>
      </c>
      <c r="F5457" s="210" t="s">
        <v>4796</v>
      </c>
      <c r="G5457" s="207"/>
      <c r="H5457" s="211" t="s">
        <v>20</v>
      </c>
      <c r="I5457" s="212"/>
      <c r="J5457" s="207"/>
      <c r="K5457" s="207"/>
      <c r="L5457" s="213"/>
      <c r="M5457" s="214"/>
      <c r="N5457" s="215"/>
      <c r="O5457" s="215"/>
      <c r="P5457" s="215"/>
      <c r="Q5457" s="215"/>
      <c r="R5457" s="215"/>
      <c r="S5457" s="215"/>
      <c r="T5457" s="216"/>
      <c r="AT5457" s="217" t="s">
        <v>247</v>
      </c>
      <c r="AU5457" s="217" t="s">
        <v>81</v>
      </c>
      <c r="AV5457" s="12" t="s">
        <v>22</v>
      </c>
      <c r="AW5457" s="12" t="s">
        <v>37</v>
      </c>
      <c r="AX5457" s="12" t="s">
        <v>73</v>
      </c>
      <c r="AY5457" s="217" t="s">
        <v>238</v>
      </c>
    </row>
    <row r="5458" spans="2:65" s="13" customFormat="1" ht="13.5">
      <c r="B5458" s="218"/>
      <c r="C5458" s="219"/>
      <c r="D5458" s="208" t="s">
        <v>247</v>
      </c>
      <c r="E5458" s="230" t="s">
        <v>20</v>
      </c>
      <c r="F5458" s="231" t="s">
        <v>4817</v>
      </c>
      <c r="G5458" s="219"/>
      <c r="H5458" s="232">
        <v>39.375</v>
      </c>
      <c r="I5458" s="224"/>
      <c r="J5458" s="219"/>
      <c r="K5458" s="219"/>
      <c r="L5458" s="225"/>
      <c r="M5458" s="226"/>
      <c r="N5458" s="227"/>
      <c r="O5458" s="227"/>
      <c r="P5458" s="227"/>
      <c r="Q5458" s="227"/>
      <c r="R5458" s="227"/>
      <c r="S5458" s="227"/>
      <c r="T5458" s="228"/>
      <c r="AT5458" s="229" t="s">
        <v>247</v>
      </c>
      <c r="AU5458" s="229" t="s">
        <v>81</v>
      </c>
      <c r="AV5458" s="13" t="s">
        <v>81</v>
      </c>
      <c r="AW5458" s="13" t="s">
        <v>37</v>
      </c>
      <c r="AX5458" s="13" t="s">
        <v>73</v>
      </c>
      <c r="AY5458" s="229" t="s">
        <v>238</v>
      </c>
    </row>
    <row r="5459" spans="2:65" s="13" customFormat="1" ht="13.5">
      <c r="B5459" s="218"/>
      <c r="C5459" s="219"/>
      <c r="D5459" s="208" t="s">
        <v>247</v>
      </c>
      <c r="E5459" s="230" t="s">
        <v>20</v>
      </c>
      <c r="F5459" s="231" t="s">
        <v>4818</v>
      </c>
      <c r="G5459" s="219"/>
      <c r="H5459" s="232">
        <v>6.7850000000000001</v>
      </c>
      <c r="I5459" s="224"/>
      <c r="J5459" s="219"/>
      <c r="K5459" s="219"/>
      <c r="L5459" s="225"/>
      <c r="M5459" s="226"/>
      <c r="N5459" s="227"/>
      <c r="O5459" s="227"/>
      <c r="P5459" s="227"/>
      <c r="Q5459" s="227"/>
      <c r="R5459" s="227"/>
      <c r="S5459" s="227"/>
      <c r="T5459" s="228"/>
      <c r="AT5459" s="229" t="s">
        <v>247</v>
      </c>
      <c r="AU5459" s="229" t="s">
        <v>81</v>
      </c>
      <c r="AV5459" s="13" t="s">
        <v>81</v>
      </c>
      <c r="AW5459" s="13" t="s">
        <v>37</v>
      </c>
      <c r="AX5459" s="13" t="s">
        <v>73</v>
      </c>
      <c r="AY5459" s="229" t="s">
        <v>238</v>
      </c>
    </row>
    <row r="5460" spans="2:65" s="12" customFormat="1" ht="13.5">
      <c r="B5460" s="206"/>
      <c r="C5460" s="207"/>
      <c r="D5460" s="208" t="s">
        <v>247</v>
      </c>
      <c r="E5460" s="209" t="s">
        <v>20</v>
      </c>
      <c r="F5460" s="210" t="s">
        <v>4598</v>
      </c>
      <c r="G5460" s="207"/>
      <c r="H5460" s="211" t="s">
        <v>20</v>
      </c>
      <c r="I5460" s="212"/>
      <c r="J5460" s="207"/>
      <c r="K5460" s="207"/>
      <c r="L5460" s="213"/>
      <c r="M5460" s="214"/>
      <c r="N5460" s="215"/>
      <c r="O5460" s="215"/>
      <c r="P5460" s="215"/>
      <c r="Q5460" s="215"/>
      <c r="R5460" s="215"/>
      <c r="S5460" s="215"/>
      <c r="T5460" s="216"/>
      <c r="AT5460" s="217" t="s">
        <v>247</v>
      </c>
      <c r="AU5460" s="217" t="s">
        <v>81</v>
      </c>
      <c r="AV5460" s="12" t="s">
        <v>22</v>
      </c>
      <c r="AW5460" s="12" t="s">
        <v>37</v>
      </c>
      <c r="AX5460" s="12" t="s">
        <v>73</v>
      </c>
      <c r="AY5460" s="217" t="s">
        <v>238</v>
      </c>
    </row>
    <row r="5461" spans="2:65" s="13" customFormat="1" ht="13.5">
      <c r="B5461" s="218"/>
      <c r="C5461" s="219"/>
      <c r="D5461" s="208" t="s">
        <v>247</v>
      </c>
      <c r="E5461" s="230" t="s">
        <v>20</v>
      </c>
      <c r="F5461" s="231" t="s">
        <v>4819</v>
      </c>
      <c r="G5461" s="219"/>
      <c r="H5461" s="232">
        <v>403.21</v>
      </c>
      <c r="I5461" s="224"/>
      <c r="J5461" s="219"/>
      <c r="K5461" s="219"/>
      <c r="L5461" s="225"/>
      <c r="M5461" s="226"/>
      <c r="N5461" s="227"/>
      <c r="O5461" s="227"/>
      <c r="P5461" s="227"/>
      <c r="Q5461" s="227"/>
      <c r="R5461" s="227"/>
      <c r="S5461" s="227"/>
      <c r="T5461" s="228"/>
      <c r="AT5461" s="229" t="s">
        <v>247</v>
      </c>
      <c r="AU5461" s="229" t="s">
        <v>81</v>
      </c>
      <c r="AV5461" s="13" t="s">
        <v>81</v>
      </c>
      <c r="AW5461" s="13" t="s">
        <v>37</v>
      </c>
      <c r="AX5461" s="13" t="s">
        <v>73</v>
      </c>
      <c r="AY5461" s="229" t="s">
        <v>238</v>
      </c>
    </row>
    <row r="5462" spans="2:65" s="13" customFormat="1" ht="13.5">
      <c r="B5462" s="218"/>
      <c r="C5462" s="219"/>
      <c r="D5462" s="220" t="s">
        <v>247</v>
      </c>
      <c r="E5462" s="221" t="s">
        <v>20</v>
      </c>
      <c r="F5462" s="222" t="s">
        <v>4820</v>
      </c>
      <c r="G5462" s="219"/>
      <c r="H5462" s="223">
        <v>104</v>
      </c>
      <c r="I5462" s="224"/>
      <c r="J5462" s="219"/>
      <c r="K5462" s="219"/>
      <c r="L5462" s="225"/>
      <c r="M5462" s="226"/>
      <c r="N5462" s="227"/>
      <c r="O5462" s="227"/>
      <c r="P5462" s="227"/>
      <c r="Q5462" s="227"/>
      <c r="R5462" s="227"/>
      <c r="S5462" s="227"/>
      <c r="T5462" s="228"/>
      <c r="AT5462" s="229" t="s">
        <v>247</v>
      </c>
      <c r="AU5462" s="229" t="s">
        <v>81</v>
      </c>
      <c r="AV5462" s="13" t="s">
        <v>81</v>
      </c>
      <c r="AW5462" s="13" t="s">
        <v>37</v>
      </c>
      <c r="AX5462" s="13" t="s">
        <v>73</v>
      </c>
      <c r="AY5462" s="229" t="s">
        <v>238</v>
      </c>
    </row>
    <row r="5463" spans="2:65" s="1" customFormat="1" ht="22.5" customHeight="1">
      <c r="B5463" s="35"/>
      <c r="C5463" s="194" t="s">
        <v>4821</v>
      </c>
      <c r="D5463" s="194" t="s">
        <v>240</v>
      </c>
      <c r="E5463" s="195" t="s">
        <v>4822</v>
      </c>
      <c r="F5463" s="196" t="s">
        <v>4823</v>
      </c>
      <c r="G5463" s="197" t="s">
        <v>375</v>
      </c>
      <c r="H5463" s="198">
        <v>553.37</v>
      </c>
      <c r="I5463" s="199"/>
      <c r="J5463" s="200">
        <f>ROUND(I5463*H5463,2)</f>
        <v>0</v>
      </c>
      <c r="K5463" s="196" t="s">
        <v>244</v>
      </c>
      <c r="L5463" s="55"/>
      <c r="M5463" s="201" t="s">
        <v>20</v>
      </c>
      <c r="N5463" s="202" t="s">
        <v>44</v>
      </c>
      <c r="O5463" s="36"/>
      <c r="P5463" s="203">
        <f>O5463*H5463</f>
        <v>0</v>
      </c>
      <c r="Q5463" s="203">
        <v>2.0000000000000001E-4</v>
      </c>
      <c r="R5463" s="203">
        <f>Q5463*H5463</f>
        <v>0.11067400000000001</v>
      </c>
      <c r="S5463" s="203">
        <v>0</v>
      </c>
      <c r="T5463" s="204">
        <f>S5463*H5463</f>
        <v>0</v>
      </c>
      <c r="AR5463" s="18" t="s">
        <v>372</v>
      </c>
      <c r="AT5463" s="18" t="s">
        <v>240</v>
      </c>
      <c r="AU5463" s="18" t="s">
        <v>81</v>
      </c>
      <c r="AY5463" s="18" t="s">
        <v>238</v>
      </c>
      <c r="BE5463" s="205">
        <f>IF(N5463="základní",J5463,0)</f>
        <v>0</v>
      </c>
      <c r="BF5463" s="205">
        <f>IF(N5463="snížená",J5463,0)</f>
        <v>0</v>
      </c>
      <c r="BG5463" s="205">
        <f>IF(N5463="zákl. přenesená",J5463,0)</f>
        <v>0</v>
      </c>
      <c r="BH5463" s="205">
        <f>IF(N5463="sníž. přenesená",J5463,0)</f>
        <v>0</v>
      </c>
      <c r="BI5463" s="205">
        <f>IF(N5463="nulová",J5463,0)</f>
        <v>0</v>
      </c>
      <c r="BJ5463" s="18" t="s">
        <v>22</v>
      </c>
      <c r="BK5463" s="205">
        <f>ROUND(I5463*H5463,2)</f>
        <v>0</v>
      </c>
      <c r="BL5463" s="18" t="s">
        <v>372</v>
      </c>
      <c r="BM5463" s="18" t="s">
        <v>4824</v>
      </c>
    </row>
    <row r="5464" spans="2:65" s="12" customFormat="1" ht="13.5">
      <c r="B5464" s="206"/>
      <c r="C5464" s="207"/>
      <c r="D5464" s="208" t="s">
        <v>247</v>
      </c>
      <c r="E5464" s="209" t="s">
        <v>20</v>
      </c>
      <c r="F5464" s="210" t="s">
        <v>4493</v>
      </c>
      <c r="G5464" s="207"/>
      <c r="H5464" s="211" t="s">
        <v>20</v>
      </c>
      <c r="I5464" s="212"/>
      <c r="J5464" s="207"/>
      <c r="K5464" s="207"/>
      <c r="L5464" s="213"/>
      <c r="M5464" s="214"/>
      <c r="N5464" s="215"/>
      <c r="O5464" s="215"/>
      <c r="P5464" s="215"/>
      <c r="Q5464" s="215"/>
      <c r="R5464" s="215"/>
      <c r="S5464" s="215"/>
      <c r="T5464" s="216"/>
      <c r="AT5464" s="217" t="s">
        <v>247</v>
      </c>
      <c r="AU5464" s="217" t="s">
        <v>81</v>
      </c>
      <c r="AV5464" s="12" t="s">
        <v>22</v>
      </c>
      <c r="AW5464" s="12" t="s">
        <v>37</v>
      </c>
      <c r="AX5464" s="12" t="s">
        <v>73</v>
      </c>
      <c r="AY5464" s="217" t="s">
        <v>238</v>
      </c>
    </row>
    <row r="5465" spans="2:65" s="12" customFormat="1" ht="13.5">
      <c r="B5465" s="206"/>
      <c r="C5465" s="207"/>
      <c r="D5465" s="208" t="s">
        <v>247</v>
      </c>
      <c r="E5465" s="209" t="s">
        <v>20</v>
      </c>
      <c r="F5465" s="210" t="s">
        <v>4494</v>
      </c>
      <c r="G5465" s="207"/>
      <c r="H5465" s="211" t="s">
        <v>20</v>
      </c>
      <c r="I5465" s="212"/>
      <c r="J5465" s="207"/>
      <c r="K5465" s="207"/>
      <c r="L5465" s="213"/>
      <c r="M5465" s="214"/>
      <c r="N5465" s="215"/>
      <c r="O5465" s="215"/>
      <c r="P5465" s="215"/>
      <c r="Q5465" s="215"/>
      <c r="R5465" s="215"/>
      <c r="S5465" s="215"/>
      <c r="T5465" s="216"/>
      <c r="AT5465" s="217" t="s">
        <v>247</v>
      </c>
      <c r="AU5465" s="217" t="s">
        <v>81</v>
      </c>
      <c r="AV5465" s="12" t="s">
        <v>22</v>
      </c>
      <c r="AW5465" s="12" t="s">
        <v>37</v>
      </c>
      <c r="AX5465" s="12" t="s">
        <v>73</v>
      </c>
      <c r="AY5465" s="217" t="s">
        <v>238</v>
      </c>
    </row>
    <row r="5466" spans="2:65" s="12" customFormat="1" ht="13.5">
      <c r="B5466" s="206"/>
      <c r="C5466" s="207"/>
      <c r="D5466" s="208" t="s">
        <v>247</v>
      </c>
      <c r="E5466" s="209" t="s">
        <v>20</v>
      </c>
      <c r="F5466" s="210" t="s">
        <v>249</v>
      </c>
      <c r="G5466" s="207"/>
      <c r="H5466" s="211" t="s">
        <v>20</v>
      </c>
      <c r="I5466" s="212"/>
      <c r="J5466" s="207"/>
      <c r="K5466" s="207"/>
      <c r="L5466" s="213"/>
      <c r="M5466" s="214"/>
      <c r="N5466" s="215"/>
      <c r="O5466" s="215"/>
      <c r="P5466" s="215"/>
      <c r="Q5466" s="215"/>
      <c r="R5466" s="215"/>
      <c r="S5466" s="215"/>
      <c r="T5466" s="216"/>
      <c r="AT5466" s="217" t="s">
        <v>247</v>
      </c>
      <c r="AU5466" s="217" t="s">
        <v>81</v>
      </c>
      <c r="AV5466" s="12" t="s">
        <v>22</v>
      </c>
      <c r="AW5466" s="12" t="s">
        <v>37</v>
      </c>
      <c r="AX5466" s="12" t="s">
        <v>73</v>
      </c>
      <c r="AY5466" s="217" t="s">
        <v>238</v>
      </c>
    </row>
    <row r="5467" spans="2:65" s="12" customFormat="1" ht="13.5">
      <c r="B5467" s="206"/>
      <c r="C5467" s="207"/>
      <c r="D5467" s="208" t="s">
        <v>247</v>
      </c>
      <c r="E5467" s="209" t="s">
        <v>20</v>
      </c>
      <c r="F5467" s="210" t="s">
        <v>4796</v>
      </c>
      <c r="G5467" s="207"/>
      <c r="H5467" s="211" t="s">
        <v>20</v>
      </c>
      <c r="I5467" s="212"/>
      <c r="J5467" s="207"/>
      <c r="K5467" s="207"/>
      <c r="L5467" s="213"/>
      <c r="M5467" s="214"/>
      <c r="N5467" s="215"/>
      <c r="O5467" s="215"/>
      <c r="P5467" s="215"/>
      <c r="Q5467" s="215"/>
      <c r="R5467" s="215"/>
      <c r="S5467" s="215"/>
      <c r="T5467" s="216"/>
      <c r="AT5467" s="217" t="s">
        <v>247</v>
      </c>
      <c r="AU5467" s="217" t="s">
        <v>81</v>
      </c>
      <c r="AV5467" s="12" t="s">
        <v>22</v>
      </c>
      <c r="AW5467" s="12" t="s">
        <v>37</v>
      </c>
      <c r="AX5467" s="12" t="s">
        <v>73</v>
      </c>
      <c r="AY5467" s="217" t="s">
        <v>238</v>
      </c>
    </row>
    <row r="5468" spans="2:65" s="13" customFormat="1" ht="13.5">
      <c r="B5468" s="218"/>
      <c r="C5468" s="219"/>
      <c r="D5468" s="208" t="s">
        <v>247</v>
      </c>
      <c r="E5468" s="230" t="s">
        <v>20</v>
      </c>
      <c r="F5468" s="231" t="s">
        <v>4817</v>
      </c>
      <c r="G5468" s="219"/>
      <c r="H5468" s="232">
        <v>39.375</v>
      </c>
      <c r="I5468" s="224"/>
      <c r="J5468" s="219"/>
      <c r="K5468" s="219"/>
      <c r="L5468" s="225"/>
      <c r="M5468" s="226"/>
      <c r="N5468" s="227"/>
      <c r="O5468" s="227"/>
      <c r="P5468" s="227"/>
      <c r="Q5468" s="227"/>
      <c r="R5468" s="227"/>
      <c r="S5468" s="227"/>
      <c r="T5468" s="228"/>
      <c r="AT5468" s="229" t="s">
        <v>247</v>
      </c>
      <c r="AU5468" s="229" t="s">
        <v>81</v>
      </c>
      <c r="AV5468" s="13" t="s">
        <v>81</v>
      </c>
      <c r="AW5468" s="13" t="s">
        <v>37</v>
      </c>
      <c r="AX5468" s="13" t="s">
        <v>73</v>
      </c>
      <c r="AY5468" s="229" t="s">
        <v>238</v>
      </c>
    </row>
    <row r="5469" spans="2:65" s="13" customFormat="1" ht="13.5">
      <c r="B5469" s="218"/>
      <c r="C5469" s="219"/>
      <c r="D5469" s="208" t="s">
        <v>247</v>
      </c>
      <c r="E5469" s="230" t="s">
        <v>20</v>
      </c>
      <c r="F5469" s="231" t="s">
        <v>4818</v>
      </c>
      <c r="G5469" s="219"/>
      <c r="H5469" s="232">
        <v>6.7850000000000001</v>
      </c>
      <c r="I5469" s="224"/>
      <c r="J5469" s="219"/>
      <c r="K5469" s="219"/>
      <c r="L5469" s="225"/>
      <c r="M5469" s="226"/>
      <c r="N5469" s="227"/>
      <c r="O5469" s="227"/>
      <c r="P5469" s="227"/>
      <c r="Q5469" s="227"/>
      <c r="R5469" s="227"/>
      <c r="S5469" s="227"/>
      <c r="T5469" s="228"/>
      <c r="AT5469" s="229" t="s">
        <v>247</v>
      </c>
      <c r="AU5469" s="229" t="s">
        <v>81</v>
      </c>
      <c r="AV5469" s="13" t="s">
        <v>81</v>
      </c>
      <c r="AW5469" s="13" t="s">
        <v>37</v>
      </c>
      <c r="AX5469" s="13" t="s">
        <v>73</v>
      </c>
      <c r="AY5469" s="229" t="s">
        <v>238</v>
      </c>
    </row>
    <row r="5470" spans="2:65" s="12" customFormat="1" ht="13.5">
      <c r="B5470" s="206"/>
      <c r="C5470" s="207"/>
      <c r="D5470" s="208" t="s">
        <v>247</v>
      </c>
      <c r="E5470" s="209" t="s">
        <v>20</v>
      </c>
      <c r="F5470" s="210" t="s">
        <v>4598</v>
      </c>
      <c r="G5470" s="207"/>
      <c r="H5470" s="211" t="s">
        <v>20</v>
      </c>
      <c r="I5470" s="212"/>
      <c r="J5470" s="207"/>
      <c r="K5470" s="207"/>
      <c r="L5470" s="213"/>
      <c r="M5470" s="214"/>
      <c r="N5470" s="215"/>
      <c r="O5470" s="215"/>
      <c r="P5470" s="215"/>
      <c r="Q5470" s="215"/>
      <c r="R5470" s="215"/>
      <c r="S5470" s="215"/>
      <c r="T5470" s="216"/>
      <c r="AT5470" s="217" t="s">
        <v>247</v>
      </c>
      <c r="AU5470" s="217" t="s">
        <v>81</v>
      </c>
      <c r="AV5470" s="12" t="s">
        <v>22</v>
      </c>
      <c r="AW5470" s="12" t="s">
        <v>37</v>
      </c>
      <c r="AX5470" s="12" t="s">
        <v>73</v>
      </c>
      <c r="AY5470" s="217" t="s">
        <v>238</v>
      </c>
    </row>
    <row r="5471" spans="2:65" s="13" customFormat="1" ht="13.5">
      <c r="B5471" s="218"/>
      <c r="C5471" s="219"/>
      <c r="D5471" s="208" t="s">
        <v>247</v>
      </c>
      <c r="E5471" s="230" t="s">
        <v>20</v>
      </c>
      <c r="F5471" s="231" t="s">
        <v>4819</v>
      </c>
      <c r="G5471" s="219"/>
      <c r="H5471" s="232">
        <v>403.21</v>
      </c>
      <c r="I5471" s="224"/>
      <c r="J5471" s="219"/>
      <c r="K5471" s="219"/>
      <c r="L5471" s="225"/>
      <c r="M5471" s="226"/>
      <c r="N5471" s="227"/>
      <c r="O5471" s="227"/>
      <c r="P5471" s="227"/>
      <c r="Q5471" s="227"/>
      <c r="R5471" s="227"/>
      <c r="S5471" s="227"/>
      <c r="T5471" s="228"/>
      <c r="AT5471" s="229" t="s">
        <v>247</v>
      </c>
      <c r="AU5471" s="229" t="s">
        <v>81</v>
      </c>
      <c r="AV5471" s="13" t="s">
        <v>81</v>
      </c>
      <c r="AW5471" s="13" t="s">
        <v>37</v>
      </c>
      <c r="AX5471" s="13" t="s">
        <v>73</v>
      </c>
      <c r="AY5471" s="229" t="s">
        <v>238</v>
      </c>
    </row>
    <row r="5472" spans="2:65" s="13" customFormat="1" ht="13.5">
      <c r="B5472" s="218"/>
      <c r="C5472" s="219"/>
      <c r="D5472" s="220" t="s">
        <v>247</v>
      </c>
      <c r="E5472" s="221" t="s">
        <v>20</v>
      </c>
      <c r="F5472" s="222" t="s">
        <v>4820</v>
      </c>
      <c r="G5472" s="219"/>
      <c r="H5472" s="223">
        <v>104</v>
      </c>
      <c r="I5472" s="224"/>
      <c r="J5472" s="219"/>
      <c r="K5472" s="219"/>
      <c r="L5472" s="225"/>
      <c r="M5472" s="226"/>
      <c r="N5472" s="227"/>
      <c r="O5472" s="227"/>
      <c r="P5472" s="227"/>
      <c r="Q5472" s="227"/>
      <c r="R5472" s="227"/>
      <c r="S5472" s="227"/>
      <c r="T5472" s="228"/>
      <c r="AT5472" s="229" t="s">
        <v>247</v>
      </c>
      <c r="AU5472" s="229" t="s">
        <v>81</v>
      </c>
      <c r="AV5472" s="13" t="s">
        <v>81</v>
      </c>
      <c r="AW5472" s="13" t="s">
        <v>37</v>
      </c>
      <c r="AX5472" s="13" t="s">
        <v>73</v>
      </c>
      <c r="AY5472" s="229" t="s">
        <v>238</v>
      </c>
    </row>
    <row r="5473" spans="2:65" s="1" customFormat="1" ht="22.5" customHeight="1">
      <c r="B5473" s="35"/>
      <c r="C5473" s="194" t="s">
        <v>4825</v>
      </c>
      <c r="D5473" s="194" t="s">
        <v>240</v>
      </c>
      <c r="E5473" s="195" t="s">
        <v>4826</v>
      </c>
      <c r="F5473" s="196" t="s">
        <v>4827</v>
      </c>
      <c r="G5473" s="197" t="s">
        <v>375</v>
      </c>
      <c r="H5473" s="198">
        <v>553.37</v>
      </c>
      <c r="I5473" s="199"/>
      <c r="J5473" s="200">
        <f>ROUND(I5473*H5473,2)</f>
        <v>0</v>
      </c>
      <c r="K5473" s="196" t="s">
        <v>244</v>
      </c>
      <c r="L5473" s="55"/>
      <c r="M5473" s="201" t="s">
        <v>20</v>
      </c>
      <c r="N5473" s="202" t="s">
        <v>44</v>
      </c>
      <c r="O5473" s="36"/>
      <c r="P5473" s="203">
        <f>O5473*H5473</f>
        <v>0</v>
      </c>
      <c r="Q5473" s="203">
        <v>3.0000000000000001E-5</v>
      </c>
      <c r="R5473" s="203">
        <f>Q5473*H5473</f>
        <v>1.6601100000000001E-2</v>
      </c>
      <c r="S5473" s="203">
        <v>0</v>
      </c>
      <c r="T5473" s="204">
        <f>S5473*H5473</f>
        <v>0</v>
      </c>
      <c r="AR5473" s="18" t="s">
        <v>372</v>
      </c>
      <c r="AT5473" s="18" t="s">
        <v>240</v>
      </c>
      <c r="AU5473" s="18" t="s">
        <v>81</v>
      </c>
      <c r="AY5473" s="18" t="s">
        <v>238</v>
      </c>
      <c r="BE5473" s="205">
        <f>IF(N5473="základní",J5473,0)</f>
        <v>0</v>
      </c>
      <c r="BF5473" s="205">
        <f>IF(N5473="snížená",J5473,0)</f>
        <v>0</v>
      </c>
      <c r="BG5473" s="205">
        <f>IF(N5473="zákl. přenesená",J5473,0)</f>
        <v>0</v>
      </c>
      <c r="BH5473" s="205">
        <f>IF(N5473="sníž. přenesená",J5473,0)</f>
        <v>0</v>
      </c>
      <c r="BI5473" s="205">
        <f>IF(N5473="nulová",J5473,0)</f>
        <v>0</v>
      </c>
      <c r="BJ5473" s="18" t="s">
        <v>22</v>
      </c>
      <c r="BK5473" s="205">
        <f>ROUND(I5473*H5473,2)</f>
        <v>0</v>
      </c>
      <c r="BL5473" s="18" t="s">
        <v>372</v>
      </c>
      <c r="BM5473" s="18" t="s">
        <v>4828</v>
      </c>
    </row>
    <row r="5474" spans="2:65" s="12" customFormat="1" ht="13.5">
      <c r="B5474" s="206"/>
      <c r="C5474" s="207"/>
      <c r="D5474" s="208" t="s">
        <v>247</v>
      </c>
      <c r="E5474" s="209" t="s">
        <v>20</v>
      </c>
      <c r="F5474" s="210" t="s">
        <v>4493</v>
      </c>
      <c r="G5474" s="207"/>
      <c r="H5474" s="211" t="s">
        <v>20</v>
      </c>
      <c r="I5474" s="212"/>
      <c r="J5474" s="207"/>
      <c r="K5474" s="207"/>
      <c r="L5474" s="213"/>
      <c r="M5474" s="214"/>
      <c r="N5474" s="215"/>
      <c r="O5474" s="215"/>
      <c r="P5474" s="215"/>
      <c r="Q5474" s="215"/>
      <c r="R5474" s="215"/>
      <c r="S5474" s="215"/>
      <c r="T5474" s="216"/>
      <c r="AT5474" s="217" t="s">
        <v>247</v>
      </c>
      <c r="AU5474" s="217" t="s">
        <v>81</v>
      </c>
      <c r="AV5474" s="12" t="s">
        <v>22</v>
      </c>
      <c r="AW5474" s="12" t="s">
        <v>37</v>
      </c>
      <c r="AX5474" s="12" t="s">
        <v>73</v>
      </c>
      <c r="AY5474" s="217" t="s">
        <v>238</v>
      </c>
    </row>
    <row r="5475" spans="2:65" s="12" customFormat="1" ht="13.5">
      <c r="B5475" s="206"/>
      <c r="C5475" s="207"/>
      <c r="D5475" s="208" t="s">
        <v>247</v>
      </c>
      <c r="E5475" s="209" t="s">
        <v>20</v>
      </c>
      <c r="F5475" s="210" t="s">
        <v>4494</v>
      </c>
      <c r="G5475" s="207"/>
      <c r="H5475" s="211" t="s">
        <v>20</v>
      </c>
      <c r="I5475" s="212"/>
      <c r="J5475" s="207"/>
      <c r="K5475" s="207"/>
      <c r="L5475" s="213"/>
      <c r="M5475" s="214"/>
      <c r="N5475" s="215"/>
      <c r="O5475" s="215"/>
      <c r="P5475" s="215"/>
      <c r="Q5475" s="215"/>
      <c r="R5475" s="215"/>
      <c r="S5475" s="215"/>
      <c r="T5475" s="216"/>
      <c r="AT5475" s="217" t="s">
        <v>247</v>
      </c>
      <c r="AU5475" s="217" t="s">
        <v>81</v>
      </c>
      <c r="AV5475" s="12" t="s">
        <v>22</v>
      </c>
      <c r="AW5475" s="12" t="s">
        <v>37</v>
      </c>
      <c r="AX5475" s="12" t="s">
        <v>73</v>
      </c>
      <c r="AY5475" s="217" t="s">
        <v>238</v>
      </c>
    </row>
    <row r="5476" spans="2:65" s="12" customFormat="1" ht="13.5">
      <c r="B5476" s="206"/>
      <c r="C5476" s="207"/>
      <c r="D5476" s="208" t="s">
        <v>247</v>
      </c>
      <c r="E5476" s="209" t="s">
        <v>20</v>
      </c>
      <c r="F5476" s="210" t="s">
        <v>249</v>
      </c>
      <c r="G5476" s="207"/>
      <c r="H5476" s="211" t="s">
        <v>20</v>
      </c>
      <c r="I5476" s="212"/>
      <c r="J5476" s="207"/>
      <c r="K5476" s="207"/>
      <c r="L5476" s="213"/>
      <c r="M5476" s="214"/>
      <c r="N5476" s="215"/>
      <c r="O5476" s="215"/>
      <c r="P5476" s="215"/>
      <c r="Q5476" s="215"/>
      <c r="R5476" s="215"/>
      <c r="S5476" s="215"/>
      <c r="T5476" s="216"/>
      <c r="AT5476" s="217" t="s">
        <v>247</v>
      </c>
      <c r="AU5476" s="217" t="s">
        <v>81</v>
      </c>
      <c r="AV5476" s="12" t="s">
        <v>22</v>
      </c>
      <c r="AW5476" s="12" t="s">
        <v>37</v>
      </c>
      <c r="AX5476" s="12" t="s">
        <v>73</v>
      </c>
      <c r="AY5476" s="217" t="s">
        <v>238</v>
      </c>
    </row>
    <row r="5477" spans="2:65" s="12" customFormat="1" ht="13.5">
      <c r="B5477" s="206"/>
      <c r="C5477" s="207"/>
      <c r="D5477" s="208" t="s">
        <v>247</v>
      </c>
      <c r="E5477" s="209" t="s">
        <v>20</v>
      </c>
      <c r="F5477" s="210" t="s">
        <v>4796</v>
      </c>
      <c r="G5477" s="207"/>
      <c r="H5477" s="211" t="s">
        <v>20</v>
      </c>
      <c r="I5477" s="212"/>
      <c r="J5477" s="207"/>
      <c r="K5477" s="207"/>
      <c r="L5477" s="213"/>
      <c r="M5477" s="214"/>
      <c r="N5477" s="215"/>
      <c r="O5477" s="215"/>
      <c r="P5477" s="215"/>
      <c r="Q5477" s="215"/>
      <c r="R5477" s="215"/>
      <c r="S5477" s="215"/>
      <c r="T5477" s="216"/>
      <c r="AT5477" s="217" t="s">
        <v>247</v>
      </c>
      <c r="AU5477" s="217" t="s">
        <v>81</v>
      </c>
      <c r="AV5477" s="12" t="s">
        <v>22</v>
      </c>
      <c r="AW5477" s="12" t="s">
        <v>37</v>
      </c>
      <c r="AX5477" s="12" t="s">
        <v>73</v>
      </c>
      <c r="AY5477" s="217" t="s">
        <v>238</v>
      </c>
    </row>
    <row r="5478" spans="2:65" s="13" customFormat="1" ht="13.5">
      <c r="B5478" s="218"/>
      <c r="C5478" s="219"/>
      <c r="D5478" s="208" t="s">
        <v>247</v>
      </c>
      <c r="E5478" s="230" t="s">
        <v>20</v>
      </c>
      <c r="F5478" s="231" t="s">
        <v>4817</v>
      </c>
      <c r="G5478" s="219"/>
      <c r="H5478" s="232">
        <v>39.375</v>
      </c>
      <c r="I5478" s="224"/>
      <c r="J5478" s="219"/>
      <c r="K5478" s="219"/>
      <c r="L5478" s="225"/>
      <c r="M5478" s="226"/>
      <c r="N5478" s="227"/>
      <c r="O5478" s="227"/>
      <c r="P5478" s="227"/>
      <c r="Q5478" s="227"/>
      <c r="R5478" s="227"/>
      <c r="S5478" s="227"/>
      <c r="T5478" s="228"/>
      <c r="AT5478" s="229" t="s">
        <v>247</v>
      </c>
      <c r="AU5478" s="229" t="s">
        <v>81</v>
      </c>
      <c r="AV5478" s="13" t="s">
        <v>81</v>
      </c>
      <c r="AW5478" s="13" t="s">
        <v>37</v>
      </c>
      <c r="AX5478" s="13" t="s">
        <v>73</v>
      </c>
      <c r="AY5478" s="229" t="s">
        <v>238</v>
      </c>
    </row>
    <row r="5479" spans="2:65" s="13" customFormat="1" ht="13.5">
      <c r="B5479" s="218"/>
      <c r="C5479" s="219"/>
      <c r="D5479" s="208" t="s">
        <v>247</v>
      </c>
      <c r="E5479" s="230" t="s">
        <v>20</v>
      </c>
      <c r="F5479" s="231" t="s">
        <v>4818</v>
      </c>
      <c r="G5479" s="219"/>
      <c r="H5479" s="232">
        <v>6.7850000000000001</v>
      </c>
      <c r="I5479" s="224"/>
      <c r="J5479" s="219"/>
      <c r="K5479" s="219"/>
      <c r="L5479" s="225"/>
      <c r="M5479" s="226"/>
      <c r="N5479" s="227"/>
      <c r="O5479" s="227"/>
      <c r="P5479" s="227"/>
      <c r="Q5479" s="227"/>
      <c r="R5479" s="227"/>
      <c r="S5479" s="227"/>
      <c r="T5479" s="228"/>
      <c r="AT5479" s="229" t="s">
        <v>247</v>
      </c>
      <c r="AU5479" s="229" t="s">
        <v>81</v>
      </c>
      <c r="AV5479" s="13" t="s">
        <v>81</v>
      </c>
      <c r="AW5479" s="13" t="s">
        <v>37</v>
      </c>
      <c r="AX5479" s="13" t="s">
        <v>73</v>
      </c>
      <c r="AY5479" s="229" t="s">
        <v>238</v>
      </c>
    </row>
    <row r="5480" spans="2:65" s="12" customFormat="1" ht="13.5">
      <c r="B5480" s="206"/>
      <c r="C5480" s="207"/>
      <c r="D5480" s="208" t="s">
        <v>247</v>
      </c>
      <c r="E5480" s="209" t="s">
        <v>20</v>
      </c>
      <c r="F5480" s="210" t="s">
        <v>4598</v>
      </c>
      <c r="G5480" s="207"/>
      <c r="H5480" s="211" t="s">
        <v>20</v>
      </c>
      <c r="I5480" s="212"/>
      <c r="J5480" s="207"/>
      <c r="K5480" s="207"/>
      <c r="L5480" s="213"/>
      <c r="M5480" s="214"/>
      <c r="N5480" s="215"/>
      <c r="O5480" s="215"/>
      <c r="P5480" s="215"/>
      <c r="Q5480" s="215"/>
      <c r="R5480" s="215"/>
      <c r="S5480" s="215"/>
      <c r="T5480" s="216"/>
      <c r="AT5480" s="217" t="s">
        <v>247</v>
      </c>
      <c r="AU5480" s="217" t="s">
        <v>81</v>
      </c>
      <c r="AV5480" s="12" t="s">
        <v>22</v>
      </c>
      <c r="AW5480" s="12" t="s">
        <v>37</v>
      </c>
      <c r="AX5480" s="12" t="s">
        <v>73</v>
      </c>
      <c r="AY5480" s="217" t="s">
        <v>238</v>
      </c>
    </row>
    <row r="5481" spans="2:65" s="13" customFormat="1" ht="13.5">
      <c r="B5481" s="218"/>
      <c r="C5481" s="219"/>
      <c r="D5481" s="208" t="s">
        <v>247</v>
      </c>
      <c r="E5481" s="230" t="s">
        <v>20</v>
      </c>
      <c r="F5481" s="231" t="s">
        <v>4819</v>
      </c>
      <c r="G5481" s="219"/>
      <c r="H5481" s="232">
        <v>403.21</v>
      </c>
      <c r="I5481" s="224"/>
      <c r="J5481" s="219"/>
      <c r="K5481" s="219"/>
      <c r="L5481" s="225"/>
      <c r="M5481" s="226"/>
      <c r="N5481" s="227"/>
      <c r="O5481" s="227"/>
      <c r="P5481" s="227"/>
      <c r="Q5481" s="227"/>
      <c r="R5481" s="227"/>
      <c r="S5481" s="227"/>
      <c r="T5481" s="228"/>
      <c r="AT5481" s="229" t="s">
        <v>247</v>
      </c>
      <c r="AU5481" s="229" t="s">
        <v>81</v>
      </c>
      <c r="AV5481" s="13" t="s">
        <v>81</v>
      </c>
      <c r="AW5481" s="13" t="s">
        <v>37</v>
      </c>
      <c r="AX5481" s="13" t="s">
        <v>73</v>
      </c>
      <c r="AY5481" s="229" t="s">
        <v>238</v>
      </c>
    </row>
    <row r="5482" spans="2:65" s="13" customFormat="1" ht="13.5">
      <c r="B5482" s="218"/>
      <c r="C5482" s="219"/>
      <c r="D5482" s="220" t="s">
        <v>247</v>
      </c>
      <c r="E5482" s="221" t="s">
        <v>20</v>
      </c>
      <c r="F5482" s="222" t="s">
        <v>4820</v>
      </c>
      <c r="G5482" s="219"/>
      <c r="H5482" s="223">
        <v>104</v>
      </c>
      <c r="I5482" s="224"/>
      <c r="J5482" s="219"/>
      <c r="K5482" s="219"/>
      <c r="L5482" s="225"/>
      <c r="M5482" s="226"/>
      <c r="N5482" s="227"/>
      <c r="O5482" s="227"/>
      <c r="P5482" s="227"/>
      <c r="Q5482" s="227"/>
      <c r="R5482" s="227"/>
      <c r="S5482" s="227"/>
      <c r="T5482" s="228"/>
      <c r="AT5482" s="229" t="s">
        <v>247</v>
      </c>
      <c r="AU5482" s="229" t="s">
        <v>81</v>
      </c>
      <c r="AV5482" s="13" t="s">
        <v>81</v>
      </c>
      <c r="AW5482" s="13" t="s">
        <v>37</v>
      </c>
      <c r="AX5482" s="13" t="s">
        <v>73</v>
      </c>
      <c r="AY5482" s="229" t="s">
        <v>238</v>
      </c>
    </row>
    <row r="5483" spans="2:65" s="1" customFormat="1" ht="22.5" customHeight="1">
      <c r="B5483" s="35"/>
      <c r="C5483" s="194" t="s">
        <v>4829</v>
      </c>
      <c r="D5483" s="194" t="s">
        <v>240</v>
      </c>
      <c r="E5483" s="195" t="s">
        <v>4830</v>
      </c>
      <c r="F5483" s="196" t="s">
        <v>4831</v>
      </c>
      <c r="G5483" s="197" t="s">
        <v>375</v>
      </c>
      <c r="H5483" s="198">
        <v>512.01</v>
      </c>
      <c r="I5483" s="199"/>
      <c r="J5483" s="200">
        <f>ROUND(I5483*H5483,2)</f>
        <v>0</v>
      </c>
      <c r="K5483" s="196" t="s">
        <v>244</v>
      </c>
      <c r="L5483" s="55"/>
      <c r="M5483" s="201" t="s">
        <v>20</v>
      </c>
      <c r="N5483" s="202" t="s">
        <v>44</v>
      </c>
      <c r="O5483" s="36"/>
      <c r="P5483" s="203">
        <f>O5483*H5483</f>
        <v>0</v>
      </c>
      <c r="Q5483" s="203">
        <v>4.4999999999999997E-3</v>
      </c>
      <c r="R5483" s="203">
        <f>Q5483*H5483</f>
        <v>2.3040449999999999</v>
      </c>
      <c r="S5483" s="203">
        <v>0</v>
      </c>
      <c r="T5483" s="204">
        <f>S5483*H5483</f>
        <v>0</v>
      </c>
      <c r="AR5483" s="18" t="s">
        <v>372</v>
      </c>
      <c r="AT5483" s="18" t="s">
        <v>240</v>
      </c>
      <c r="AU5483" s="18" t="s">
        <v>81</v>
      </c>
      <c r="AY5483" s="18" t="s">
        <v>238</v>
      </c>
      <c r="BE5483" s="205">
        <f>IF(N5483="základní",J5483,0)</f>
        <v>0</v>
      </c>
      <c r="BF5483" s="205">
        <f>IF(N5483="snížená",J5483,0)</f>
        <v>0</v>
      </c>
      <c r="BG5483" s="205">
        <f>IF(N5483="zákl. přenesená",J5483,0)</f>
        <v>0</v>
      </c>
      <c r="BH5483" s="205">
        <f>IF(N5483="sníž. přenesená",J5483,0)</f>
        <v>0</v>
      </c>
      <c r="BI5483" s="205">
        <f>IF(N5483="nulová",J5483,0)</f>
        <v>0</v>
      </c>
      <c r="BJ5483" s="18" t="s">
        <v>22</v>
      </c>
      <c r="BK5483" s="205">
        <f>ROUND(I5483*H5483,2)</f>
        <v>0</v>
      </c>
      <c r="BL5483" s="18" t="s">
        <v>372</v>
      </c>
      <c r="BM5483" s="18" t="s">
        <v>4832</v>
      </c>
    </row>
    <row r="5484" spans="2:65" s="12" customFormat="1" ht="13.5">
      <c r="B5484" s="206"/>
      <c r="C5484" s="207"/>
      <c r="D5484" s="208" t="s">
        <v>247</v>
      </c>
      <c r="E5484" s="209" t="s">
        <v>20</v>
      </c>
      <c r="F5484" s="210" t="s">
        <v>4493</v>
      </c>
      <c r="G5484" s="207"/>
      <c r="H5484" s="211" t="s">
        <v>20</v>
      </c>
      <c r="I5484" s="212"/>
      <c r="J5484" s="207"/>
      <c r="K5484" s="207"/>
      <c r="L5484" s="213"/>
      <c r="M5484" s="214"/>
      <c r="N5484" s="215"/>
      <c r="O5484" s="215"/>
      <c r="P5484" s="215"/>
      <c r="Q5484" s="215"/>
      <c r="R5484" s="215"/>
      <c r="S5484" s="215"/>
      <c r="T5484" s="216"/>
      <c r="AT5484" s="217" t="s">
        <v>247</v>
      </c>
      <c r="AU5484" s="217" t="s">
        <v>81</v>
      </c>
      <c r="AV5484" s="12" t="s">
        <v>22</v>
      </c>
      <c r="AW5484" s="12" t="s">
        <v>37</v>
      </c>
      <c r="AX5484" s="12" t="s">
        <v>73</v>
      </c>
      <c r="AY5484" s="217" t="s">
        <v>238</v>
      </c>
    </row>
    <row r="5485" spans="2:65" s="12" customFormat="1" ht="13.5">
      <c r="B5485" s="206"/>
      <c r="C5485" s="207"/>
      <c r="D5485" s="208" t="s">
        <v>247</v>
      </c>
      <c r="E5485" s="209" t="s">
        <v>20</v>
      </c>
      <c r="F5485" s="210" t="s">
        <v>4494</v>
      </c>
      <c r="G5485" s="207"/>
      <c r="H5485" s="211" t="s">
        <v>20</v>
      </c>
      <c r="I5485" s="212"/>
      <c r="J5485" s="207"/>
      <c r="K5485" s="207"/>
      <c r="L5485" s="213"/>
      <c r="M5485" s="214"/>
      <c r="N5485" s="215"/>
      <c r="O5485" s="215"/>
      <c r="P5485" s="215"/>
      <c r="Q5485" s="215"/>
      <c r="R5485" s="215"/>
      <c r="S5485" s="215"/>
      <c r="T5485" s="216"/>
      <c r="AT5485" s="217" t="s">
        <v>247</v>
      </c>
      <c r="AU5485" s="217" t="s">
        <v>81</v>
      </c>
      <c r="AV5485" s="12" t="s">
        <v>22</v>
      </c>
      <c r="AW5485" s="12" t="s">
        <v>37</v>
      </c>
      <c r="AX5485" s="12" t="s">
        <v>73</v>
      </c>
      <c r="AY5485" s="217" t="s">
        <v>238</v>
      </c>
    </row>
    <row r="5486" spans="2:65" s="12" customFormat="1" ht="13.5">
      <c r="B5486" s="206"/>
      <c r="C5486" s="207"/>
      <c r="D5486" s="208" t="s">
        <v>247</v>
      </c>
      <c r="E5486" s="209" t="s">
        <v>20</v>
      </c>
      <c r="F5486" s="210" t="s">
        <v>249</v>
      </c>
      <c r="G5486" s="207"/>
      <c r="H5486" s="211" t="s">
        <v>20</v>
      </c>
      <c r="I5486" s="212"/>
      <c r="J5486" s="207"/>
      <c r="K5486" s="207"/>
      <c r="L5486" s="213"/>
      <c r="M5486" s="214"/>
      <c r="N5486" s="215"/>
      <c r="O5486" s="215"/>
      <c r="P5486" s="215"/>
      <c r="Q5486" s="215"/>
      <c r="R5486" s="215"/>
      <c r="S5486" s="215"/>
      <c r="T5486" s="216"/>
      <c r="AT5486" s="217" t="s">
        <v>247</v>
      </c>
      <c r="AU5486" s="217" t="s">
        <v>81</v>
      </c>
      <c r="AV5486" s="12" t="s">
        <v>22</v>
      </c>
      <c r="AW5486" s="12" t="s">
        <v>37</v>
      </c>
      <c r="AX5486" s="12" t="s">
        <v>73</v>
      </c>
      <c r="AY5486" s="217" t="s">
        <v>238</v>
      </c>
    </row>
    <row r="5487" spans="2:65" s="12" customFormat="1" ht="13.5">
      <c r="B5487" s="206"/>
      <c r="C5487" s="207"/>
      <c r="D5487" s="208" t="s">
        <v>247</v>
      </c>
      <c r="E5487" s="209" t="s">
        <v>20</v>
      </c>
      <c r="F5487" s="210" t="s">
        <v>4833</v>
      </c>
      <c r="G5487" s="207"/>
      <c r="H5487" s="211" t="s">
        <v>20</v>
      </c>
      <c r="I5487" s="212"/>
      <c r="J5487" s="207"/>
      <c r="K5487" s="207"/>
      <c r="L5487" s="213"/>
      <c r="M5487" s="214"/>
      <c r="N5487" s="215"/>
      <c r="O5487" s="215"/>
      <c r="P5487" s="215"/>
      <c r="Q5487" s="215"/>
      <c r="R5487" s="215"/>
      <c r="S5487" s="215"/>
      <c r="T5487" s="216"/>
      <c r="AT5487" s="217" t="s">
        <v>247</v>
      </c>
      <c r="AU5487" s="217" t="s">
        <v>81</v>
      </c>
      <c r="AV5487" s="12" t="s">
        <v>22</v>
      </c>
      <c r="AW5487" s="12" t="s">
        <v>37</v>
      </c>
      <c r="AX5487" s="12" t="s">
        <v>73</v>
      </c>
      <c r="AY5487" s="217" t="s">
        <v>238</v>
      </c>
    </row>
    <row r="5488" spans="2:65" s="13" customFormat="1" ht="13.5">
      <c r="B5488" s="218"/>
      <c r="C5488" s="219"/>
      <c r="D5488" s="208" t="s">
        <v>247</v>
      </c>
      <c r="E5488" s="230" t="s">
        <v>20</v>
      </c>
      <c r="F5488" s="231" t="s">
        <v>4819</v>
      </c>
      <c r="G5488" s="219"/>
      <c r="H5488" s="232">
        <v>403.21</v>
      </c>
      <c r="I5488" s="224"/>
      <c r="J5488" s="219"/>
      <c r="K5488" s="219"/>
      <c r="L5488" s="225"/>
      <c r="M5488" s="226"/>
      <c r="N5488" s="227"/>
      <c r="O5488" s="227"/>
      <c r="P5488" s="227"/>
      <c r="Q5488" s="227"/>
      <c r="R5488" s="227"/>
      <c r="S5488" s="227"/>
      <c r="T5488" s="228"/>
      <c r="AT5488" s="229" t="s">
        <v>247</v>
      </c>
      <c r="AU5488" s="229" t="s">
        <v>81</v>
      </c>
      <c r="AV5488" s="13" t="s">
        <v>81</v>
      </c>
      <c r="AW5488" s="13" t="s">
        <v>37</v>
      </c>
      <c r="AX5488" s="13" t="s">
        <v>73</v>
      </c>
      <c r="AY5488" s="229" t="s">
        <v>238</v>
      </c>
    </row>
    <row r="5489" spans="2:65" s="13" customFormat="1" ht="13.5">
      <c r="B5489" s="218"/>
      <c r="C5489" s="219"/>
      <c r="D5489" s="208" t="s">
        <v>247</v>
      </c>
      <c r="E5489" s="230" t="s">
        <v>20</v>
      </c>
      <c r="F5489" s="231" t="s">
        <v>4820</v>
      </c>
      <c r="G5489" s="219"/>
      <c r="H5489" s="232">
        <v>104</v>
      </c>
      <c r="I5489" s="224"/>
      <c r="J5489" s="219"/>
      <c r="K5489" s="219"/>
      <c r="L5489" s="225"/>
      <c r="M5489" s="226"/>
      <c r="N5489" s="227"/>
      <c r="O5489" s="227"/>
      <c r="P5489" s="227"/>
      <c r="Q5489" s="227"/>
      <c r="R5489" s="227"/>
      <c r="S5489" s="227"/>
      <c r="T5489" s="228"/>
      <c r="AT5489" s="229" t="s">
        <v>247</v>
      </c>
      <c r="AU5489" s="229" t="s">
        <v>81</v>
      </c>
      <c r="AV5489" s="13" t="s">
        <v>81</v>
      </c>
      <c r="AW5489" s="13" t="s">
        <v>37</v>
      </c>
      <c r="AX5489" s="13" t="s">
        <v>73</v>
      </c>
      <c r="AY5489" s="229" t="s">
        <v>238</v>
      </c>
    </row>
    <row r="5490" spans="2:65" s="12" customFormat="1" ht="13.5">
      <c r="B5490" s="206"/>
      <c r="C5490" s="207"/>
      <c r="D5490" s="208" t="s">
        <v>247</v>
      </c>
      <c r="E5490" s="209" t="s">
        <v>20</v>
      </c>
      <c r="F5490" s="210" t="s">
        <v>4834</v>
      </c>
      <c r="G5490" s="207"/>
      <c r="H5490" s="211" t="s">
        <v>20</v>
      </c>
      <c r="I5490" s="212"/>
      <c r="J5490" s="207"/>
      <c r="K5490" s="207"/>
      <c r="L5490" s="213"/>
      <c r="M5490" s="214"/>
      <c r="N5490" s="215"/>
      <c r="O5490" s="215"/>
      <c r="P5490" s="215"/>
      <c r="Q5490" s="215"/>
      <c r="R5490" s="215"/>
      <c r="S5490" s="215"/>
      <c r="T5490" s="216"/>
      <c r="AT5490" s="217" t="s">
        <v>247</v>
      </c>
      <c r="AU5490" s="217" t="s">
        <v>81</v>
      </c>
      <c r="AV5490" s="12" t="s">
        <v>22</v>
      </c>
      <c r="AW5490" s="12" t="s">
        <v>37</v>
      </c>
      <c r="AX5490" s="12" t="s">
        <v>73</v>
      </c>
      <c r="AY5490" s="217" t="s">
        <v>238</v>
      </c>
    </row>
    <row r="5491" spans="2:65" s="13" customFormat="1" ht="13.5">
      <c r="B5491" s="218"/>
      <c r="C5491" s="219"/>
      <c r="D5491" s="220" t="s">
        <v>247</v>
      </c>
      <c r="E5491" s="221" t="s">
        <v>20</v>
      </c>
      <c r="F5491" s="222" t="s">
        <v>4835</v>
      </c>
      <c r="G5491" s="219"/>
      <c r="H5491" s="223">
        <v>4.8</v>
      </c>
      <c r="I5491" s="224"/>
      <c r="J5491" s="219"/>
      <c r="K5491" s="219"/>
      <c r="L5491" s="225"/>
      <c r="M5491" s="226"/>
      <c r="N5491" s="227"/>
      <c r="O5491" s="227"/>
      <c r="P5491" s="227"/>
      <c r="Q5491" s="227"/>
      <c r="R5491" s="227"/>
      <c r="S5491" s="227"/>
      <c r="T5491" s="228"/>
      <c r="AT5491" s="229" t="s">
        <v>247</v>
      </c>
      <c r="AU5491" s="229" t="s">
        <v>81</v>
      </c>
      <c r="AV5491" s="13" t="s">
        <v>81</v>
      </c>
      <c r="AW5491" s="13" t="s">
        <v>37</v>
      </c>
      <c r="AX5491" s="13" t="s">
        <v>73</v>
      </c>
      <c r="AY5491" s="229" t="s">
        <v>238</v>
      </c>
    </row>
    <row r="5492" spans="2:65" s="1" customFormat="1" ht="22.5" customHeight="1">
      <c r="B5492" s="35"/>
      <c r="C5492" s="194" t="s">
        <v>4836</v>
      </c>
      <c r="D5492" s="194" t="s">
        <v>240</v>
      </c>
      <c r="E5492" s="195" t="s">
        <v>4837</v>
      </c>
      <c r="F5492" s="196" t="s">
        <v>4838</v>
      </c>
      <c r="G5492" s="197" t="s">
        <v>2797</v>
      </c>
      <c r="H5492" s="245"/>
      <c r="I5492" s="199"/>
      <c r="J5492" s="200">
        <f>ROUND(I5492*H5492,2)</f>
        <v>0</v>
      </c>
      <c r="K5492" s="196" t="s">
        <v>244</v>
      </c>
      <c r="L5492" s="55"/>
      <c r="M5492" s="201" t="s">
        <v>20</v>
      </c>
      <c r="N5492" s="202" t="s">
        <v>44</v>
      </c>
      <c r="O5492" s="36"/>
      <c r="P5492" s="203">
        <f>O5492*H5492</f>
        <v>0</v>
      </c>
      <c r="Q5492" s="203">
        <v>0</v>
      </c>
      <c r="R5492" s="203">
        <f>Q5492*H5492</f>
        <v>0</v>
      </c>
      <c r="S5492" s="203">
        <v>0</v>
      </c>
      <c r="T5492" s="204">
        <f>S5492*H5492</f>
        <v>0</v>
      </c>
      <c r="AR5492" s="18" t="s">
        <v>372</v>
      </c>
      <c r="AT5492" s="18" t="s">
        <v>240</v>
      </c>
      <c r="AU5492" s="18" t="s">
        <v>81</v>
      </c>
      <c r="AY5492" s="18" t="s">
        <v>238</v>
      </c>
      <c r="BE5492" s="205">
        <f>IF(N5492="základní",J5492,0)</f>
        <v>0</v>
      </c>
      <c r="BF5492" s="205">
        <f>IF(N5492="snížená",J5492,0)</f>
        <v>0</v>
      </c>
      <c r="BG5492" s="205">
        <f>IF(N5492="zákl. přenesená",J5492,0)</f>
        <v>0</v>
      </c>
      <c r="BH5492" s="205">
        <f>IF(N5492="sníž. přenesená",J5492,0)</f>
        <v>0</v>
      </c>
      <c r="BI5492" s="205">
        <f>IF(N5492="nulová",J5492,0)</f>
        <v>0</v>
      </c>
      <c r="BJ5492" s="18" t="s">
        <v>22</v>
      </c>
      <c r="BK5492" s="205">
        <f>ROUND(I5492*H5492,2)</f>
        <v>0</v>
      </c>
      <c r="BL5492" s="18" t="s">
        <v>372</v>
      </c>
      <c r="BM5492" s="18" t="s">
        <v>4839</v>
      </c>
    </row>
    <row r="5493" spans="2:65" s="11" customFormat="1" ht="29.85" customHeight="1">
      <c r="B5493" s="177"/>
      <c r="C5493" s="178"/>
      <c r="D5493" s="191" t="s">
        <v>72</v>
      </c>
      <c r="E5493" s="192" t="s">
        <v>4840</v>
      </c>
      <c r="F5493" s="192" t="s">
        <v>4841</v>
      </c>
      <c r="G5493" s="178"/>
      <c r="H5493" s="178"/>
      <c r="I5493" s="181"/>
      <c r="J5493" s="193">
        <f>BK5493</f>
        <v>0</v>
      </c>
      <c r="K5493" s="178"/>
      <c r="L5493" s="183"/>
      <c r="M5493" s="184"/>
      <c r="N5493" s="185"/>
      <c r="O5493" s="185"/>
      <c r="P5493" s="186">
        <f>SUM(P5494:P5666)</f>
        <v>0</v>
      </c>
      <c r="Q5493" s="185"/>
      <c r="R5493" s="186">
        <f>SUM(R5494:R5666)</f>
        <v>0</v>
      </c>
      <c r="S5493" s="185"/>
      <c r="T5493" s="187">
        <f>SUM(T5494:T5666)</f>
        <v>0</v>
      </c>
      <c r="AR5493" s="188" t="s">
        <v>81</v>
      </c>
      <c r="AT5493" s="189" t="s">
        <v>72</v>
      </c>
      <c r="AU5493" s="189" t="s">
        <v>22</v>
      </c>
      <c r="AY5493" s="188" t="s">
        <v>238</v>
      </c>
      <c r="BK5493" s="190">
        <f>SUM(BK5494:BK5666)</f>
        <v>0</v>
      </c>
    </row>
    <row r="5494" spans="2:65" s="1" customFormat="1" ht="31.5" customHeight="1">
      <c r="B5494" s="35"/>
      <c r="C5494" s="194" t="s">
        <v>4842</v>
      </c>
      <c r="D5494" s="194" t="s">
        <v>240</v>
      </c>
      <c r="E5494" s="195" t="s">
        <v>4843</v>
      </c>
      <c r="F5494" s="196" t="s">
        <v>4844</v>
      </c>
      <c r="G5494" s="197" t="s">
        <v>517</v>
      </c>
      <c r="H5494" s="198">
        <v>39.75</v>
      </c>
      <c r="I5494" s="199"/>
      <c r="J5494" s="200">
        <f>ROUND(I5494*H5494,2)</f>
        <v>0</v>
      </c>
      <c r="K5494" s="196" t="s">
        <v>20</v>
      </c>
      <c r="L5494" s="55"/>
      <c r="M5494" s="201" t="s">
        <v>20</v>
      </c>
      <c r="N5494" s="202" t="s">
        <v>44</v>
      </c>
      <c r="O5494" s="36"/>
      <c r="P5494" s="203">
        <f>O5494*H5494</f>
        <v>0</v>
      </c>
      <c r="Q5494" s="203">
        <v>0</v>
      </c>
      <c r="R5494" s="203">
        <f>Q5494*H5494</f>
        <v>0</v>
      </c>
      <c r="S5494" s="203">
        <v>0</v>
      </c>
      <c r="T5494" s="204">
        <f>S5494*H5494</f>
        <v>0</v>
      </c>
      <c r="AR5494" s="18" t="s">
        <v>372</v>
      </c>
      <c r="AT5494" s="18" t="s">
        <v>240</v>
      </c>
      <c r="AU5494" s="18" t="s">
        <v>81</v>
      </c>
      <c r="AY5494" s="18" t="s">
        <v>238</v>
      </c>
      <c r="BE5494" s="205">
        <f>IF(N5494="základní",J5494,0)</f>
        <v>0</v>
      </c>
      <c r="BF5494" s="205">
        <f>IF(N5494="snížená",J5494,0)</f>
        <v>0</v>
      </c>
      <c r="BG5494" s="205">
        <f>IF(N5494="zákl. přenesená",J5494,0)</f>
        <v>0</v>
      </c>
      <c r="BH5494" s="205">
        <f>IF(N5494="sníž. přenesená",J5494,0)</f>
        <v>0</v>
      </c>
      <c r="BI5494" s="205">
        <f>IF(N5494="nulová",J5494,0)</f>
        <v>0</v>
      </c>
      <c r="BJ5494" s="18" t="s">
        <v>22</v>
      </c>
      <c r="BK5494" s="205">
        <f>ROUND(I5494*H5494,2)</f>
        <v>0</v>
      </c>
      <c r="BL5494" s="18" t="s">
        <v>372</v>
      </c>
      <c r="BM5494" s="18" t="s">
        <v>4845</v>
      </c>
    </row>
    <row r="5495" spans="2:65" s="12" customFormat="1" ht="13.5">
      <c r="B5495" s="206"/>
      <c r="C5495" s="207"/>
      <c r="D5495" s="208" t="s">
        <v>247</v>
      </c>
      <c r="E5495" s="209" t="s">
        <v>20</v>
      </c>
      <c r="F5495" s="210" t="s">
        <v>2971</v>
      </c>
      <c r="G5495" s="207"/>
      <c r="H5495" s="211" t="s">
        <v>20</v>
      </c>
      <c r="I5495" s="212"/>
      <c r="J5495" s="207"/>
      <c r="K5495" s="207"/>
      <c r="L5495" s="213"/>
      <c r="M5495" s="214"/>
      <c r="N5495" s="215"/>
      <c r="O5495" s="215"/>
      <c r="P5495" s="215"/>
      <c r="Q5495" s="215"/>
      <c r="R5495" s="215"/>
      <c r="S5495" s="215"/>
      <c r="T5495" s="216"/>
      <c r="AT5495" s="217" t="s">
        <v>247</v>
      </c>
      <c r="AU5495" s="217" t="s">
        <v>81</v>
      </c>
      <c r="AV5495" s="12" t="s">
        <v>22</v>
      </c>
      <c r="AW5495" s="12" t="s">
        <v>37</v>
      </c>
      <c r="AX5495" s="12" t="s">
        <v>73</v>
      </c>
      <c r="AY5495" s="217" t="s">
        <v>238</v>
      </c>
    </row>
    <row r="5496" spans="2:65" s="12" customFormat="1" ht="13.5">
      <c r="B5496" s="206"/>
      <c r="C5496" s="207"/>
      <c r="D5496" s="208" t="s">
        <v>247</v>
      </c>
      <c r="E5496" s="209" t="s">
        <v>20</v>
      </c>
      <c r="F5496" s="210" t="s">
        <v>4846</v>
      </c>
      <c r="G5496" s="207"/>
      <c r="H5496" s="211" t="s">
        <v>20</v>
      </c>
      <c r="I5496" s="212"/>
      <c r="J5496" s="207"/>
      <c r="K5496" s="207"/>
      <c r="L5496" s="213"/>
      <c r="M5496" s="214"/>
      <c r="N5496" s="215"/>
      <c r="O5496" s="215"/>
      <c r="P5496" s="215"/>
      <c r="Q5496" s="215"/>
      <c r="R5496" s="215"/>
      <c r="S5496" s="215"/>
      <c r="T5496" s="216"/>
      <c r="AT5496" s="217" t="s">
        <v>247</v>
      </c>
      <c r="AU5496" s="217" t="s">
        <v>81</v>
      </c>
      <c r="AV5496" s="12" t="s">
        <v>22</v>
      </c>
      <c r="AW5496" s="12" t="s">
        <v>37</v>
      </c>
      <c r="AX5496" s="12" t="s">
        <v>73</v>
      </c>
      <c r="AY5496" s="217" t="s">
        <v>238</v>
      </c>
    </row>
    <row r="5497" spans="2:65" s="12" customFormat="1" ht="13.5">
      <c r="B5497" s="206"/>
      <c r="C5497" s="207"/>
      <c r="D5497" s="208" t="s">
        <v>247</v>
      </c>
      <c r="E5497" s="209" t="s">
        <v>20</v>
      </c>
      <c r="F5497" s="210" t="s">
        <v>249</v>
      </c>
      <c r="G5497" s="207"/>
      <c r="H5497" s="211" t="s">
        <v>20</v>
      </c>
      <c r="I5497" s="212"/>
      <c r="J5497" s="207"/>
      <c r="K5497" s="207"/>
      <c r="L5497" s="213"/>
      <c r="M5497" s="214"/>
      <c r="N5497" s="215"/>
      <c r="O5497" s="215"/>
      <c r="P5497" s="215"/>
      <c r="Q5497" s="215"/>
      <c r="R5497" s="215"/>
      <c r="S5497" s="215"/>
      <c r="T5497" s="216"/>
      <c r="AT5497" s="217" t="s">
        <v>247</v>
      </c>
      <c r="AU5497" s="217" t="s">
        <v>81</v>
      </c>
      <c r="AV5497" s="12" t="s">
        <v>22</v>
      </c>
      <c r="AW5497" s="12" t="s">
        <v>37</v>
      </c>
      <c r="AX5497" s="12" t="s">
        <v>73</v>
      </c>
      <c r="AY5497" s="217" t="s">
        <v>238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4847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249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2" customFormat="1" ht="13.5">
      <c r="B5500" s="206"/>
      <c r="C5500" s="207"/>
      <c r="D5500" s="208" t="s">
        <v>247</v>
      </c>
      <c r="E5500" s="209" t="s">
        <v>20</v>
      </c>
      <c r="F5500" s="210" t="s">
        <v>2328</v>
      </c>
      <c r="G5500" s="207"/>
      <c r="H5500" s="211" t="s">
        <v>20</v>
      </c>
      <c r="I5500" s="212"/>
      <c r="J5500" s="207"/>
      <c r="K5500" s="207"/>
      <c r="L5500" s="213"/>
      <c r="M5500" s="214"/>
      <c r="N5500" s="215"/>
      <c r="O5500" s="215"/>
      <c r="P5500" s="215"/>
      <c r="Q5500" s="215"/>
      <c r="R5500" s="215"/>
      <c r="S5500" s="215"/>
      <c r="T5500" s="216"/>
      <c r="AT5500" s="217" t="s">
        <v>247</v>
      </c>
      <c r="AU5500" s="217" t="s">
        <v>81</v>
      </c>
      <c r="AV5500" s="12" t="s">
        <v>22</v>
      </c>
      <c r="AW5500" s="12" t="s">
        <v>37</v>
      </c>
      <c r="AX5500" s="12" t="s">
        <v>73</v>
      </c>
      <c r="AY5500" s="217" t="s">
        <v>238</v>
      </c>
    </row>
    <row r="5501" spans="2:65" s="12" customFormat="1" ht="13.5">
      <c r="B5501" s="206"/>
      <c r="C5501" s="207"/>
      <c r="D5501" s="208" t="s">
        <v>247</v>
      </c>
      <c r="E5501" s="209" t="s">
        <v>20</v>
      </c>
      <c r="F5501" s="210" t="s">
        <v>811</v>
      </c>
      <c r="G5501" s="207"/>
      <c r="H5501" s="211" t="s">
        <v>20</v>
      </c>
      <c r="I5501" s="212"/>
      <c r="J5501" s="207"/>
      <c r="K5501" s="207"/>
      <c r="L5501" s="213"/>
      <c r="M5501" s="214"/>
      <c r="N5501" s="215"/>
      <c r="O5501" s="215"/>
      <c r="P5501" s="215"/>
      <c r="Q5501" s="215"/>
      <c r="R5501" s="215"/>
      <c r="S5501" s="215"/>
      <c r="T5501" s="216"/>
      <c r="AT5501" s="217" t="s">
        <v>247</v>
      </c>
      <c r="AU5501" s="217" t="s">
        <v>81</v>
      </c>
      <c r="AV5501" s="12" t="s">
        <v>22</v>
      </c>
      <c r="AW5501" s="12" t="s">
        <v>37</v>
      </c>
      <c r="AX5501" s="12" t="s">
        <v>73</v>
      </c>
      <c r="AY5501" s="217" t="s">
        <v>238</v>
      </c>
    </row>
    <row r="5502" spans="2:65" s="13" customFormat="1" ht="13.5">
      <c r="B5502" s="218"/>
      <c r="C5502" s="219"/>
      <c r="D5502" s="220" t="s">
        <v>247</v>
      </c>
      <c r="E5502" s="221" t="s">
        <v>20</v>
      </c>
      <c r="F5502" s="222" t="s">
        <v>4848</v>
      </c>
      <c r="G5502" s="219"/>
      <c r="H5502" s="223">
        <v>39.75</v>
      </c>
      <c r="I5502" s="224"/>
      <c r="J5502" s="219"/>
      <c r="K5502" s="219"/>
      <c r="L5502" s="225"/>
      <c r="M5502" s="226"/>
      <c r="N5502" s="227"/>
      <c r="O5502" s="227"/>
      <c r="P5502" s="227"/>
      <c r="Q5502" s="227"/>
      <c r="R5502" s="227"/>
      <c r="S5502" s="227"/>
      <c r="T5502" s="228"/>
      <c r="AT5502" s="229" t="s">
        <v>247</v>
      </c>
      <c r="AU5502" s="229" t="s">
        <v>81</v>
      </c>
      <c r="AV5502" s="13" t="s">
        <v>81</v>
      </c>
      <c r="AW5502" s="13" t="s">
        <v>37</v>
      </c>
      <c r="AX5502" s="13" t="s">
        <v>73</v>
      </c>
      <c r="AY5502" s="229" t="s">
        <v>238</v>
      </c>
    </row>
    <row r="5503" spans="2:65" s="1" customFormat="1" ht="31.5" customHeight="1">
      <c r="B5503" s="35"/>
      <c r="C5503" s="194" t="s">
        <v>4849</v>
      </c>
      <c r="D5503" s="194" t="s">
        <v>240</v>
      </c>
      <c r="E5503" s="195" t="s">
        <v>4850</v>
      </c>
      <c r="F5503" s="196" t="s">
        <v>4851</v>
      </c>
      <c r="G5503" s="197" t="s">
        <v>375</v>
      </c>
      <c r="H5503" s="198">
        <v>170.446</v>
      </c>
      <c r="I5503" s="199"/>
      <c r="J5503" s="200">
        <f>ROUND(I5503*H5503,2)</f>
        <v>0</v>
      </c>
      <c r="K5503" s="196" t="s">
        <v>20</v>
      </c>
      <c r="L5503" s="55"/>
      <c r="M5503" s="201" t="s">
        <v>20</v>
      </c>
      <c r="N5503" s="202" t="s">
        <v>44</v>
      </c>
      <c r="O5503" s="36"/>
      <c r="P5503" s="203">
        <f>O5503*H5503</f>
        <v>0</v>
      </c>
      <c r="Q5503" s="203">
        <v>0</v>
      </c>
      <c r="R5503" s="203">
        <f>Q5503*H5503</f>
        <v>0</v>
      </c>
      <c r="S5503" s="203">
        <v>0</v>
      </c>
      <c r="T5503" s="204">
        <f>S5503*H5503</f>
        <v>0</v>
      </c>
      <c r="AR5503" s="18" t="s">
        <v>372</v>
      </c>
      <c r="AT5503" s="18" t="s">
        <v>240</v>
      </c>
      <c r="AU5503" s="18" t="s">
        <v>81</v>
      </c>
      <c r="AY5503" s="18" t="s">
        <v>238</v>
      </c>
      <c r="BE5503" s="205">
        <f>IF(N5503="základní",J5503,0)</f>
        <v>0</v>
      </c>
      <c r="BF5503" s="205">
        <f>IF(N5503="snížená",J5503,0)</f>
        <v>0</v>
      </c>
      <c r="BG5503" s="205">
        <f>IF(N5503="zákl. přenesená",J5503,0)</f>
        <v>0</v>
      </c>
      <c r="BH5503" s="205">
        <f>IF(N5503="sníž. přenesená",J5503,0)</f>
        <v>0</v>
      </c>
      <c r="BI5503" s="205">
        <f>IF(N5503="nulová",J5503,0)</f>
        <v>0</v>
      </c>
      <c r="BJ5503" s="18" t="s">
        <v>22</v>
      </c>
      <c r="BK5503" s="205">
        <f>ROUND(I5503*H5503,2)</f>
        <v>0</v>
      </c>
      <c r="BL5503" s="18" t="s">
        <v>372</v>
      </c>
      <c r="BM5503" s="18" t="s">
        <v>4852</v>
      </c>
    </row>
    <row r="5504" spans="2:65" s="12" customFormat="1" ht="27">
      <c r="B5504" s="206"/>
      <c r="C5504" s="207"/>
      <c r="D5504" s="208" t="s">
        <v>247</v>
      </c>
      <c r="E5504" s="209" t="s">
        <v>20</v>
      </c>
      <c r="F5504" s="210" t="s">
        <v>4853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2" customFormat="1" ht="13.5">
      <c r="B5505" s="206"/>
      <c r="C5505" s="207"/>
      <c r="D5505" s="208" t="s">
        <v>247</v>
      </c>
      <c r="E5505" s="209" t="s">
        <v>20</v>
      </c>
      <c r="F5505" s="210" t="s">
        <v>249</v>
      </c>
      <c r="G5505" s="207"/>
      <c r="H5505" s="211" t="s">
        <v>20</v>
      </c>
      <c r="I5505" s="212"/>
      <c r="J5505" s="207"/>
      <c r="K5505" s="207"/>
      <c r="L5505" s="213"/>
      <c r="M5505" s="214"/>
      <c r="N5505" s="215"/>
      <c r="O5505" s="215"/>
      <c r="P5505" s="215"/>
      <c r="Q5505" s="215"/>
      <c r="R5505" s="215"/>
      <c r="S5505" s="215"/>
      <c r="T5505" s="216"/>
      <c r="AT5505" s="217" t="s">
        <v>247</v>
      </c>
      <c r="AU5505" s="217" t="s">
        <v>81</v>
      </c>
      <c r="AV5505" s="12" t="s">
        <v>22</v>
      </c>
      <c r="AW5505" s="12" t="s">
        <v>37</v>
      </c>
      <c r="AX5505" s="12" t="s">
        <v>73</v>
      </c>
      <c r="AY5505" s="217" t="s">
        <v>238</v>
      </c>
    </row>
    <row r="5506" spans="2:65" s="12" customFormat="1" ht="13.5">
      <c r="B5506" s="206"/>
      <c r="C5506" s="207"/>
      <c r="D5506" s="208" t="s">
        <v>247</v>
      </c>
      <c r="E5506" s="209" t="s">
        <v>20</v>
      </c>
      <c r="F5506" s="210" t="s">
        <v>4493</v>
      </c>
      <c r="G5506" s="207"/>
      <c r="H5506" s="211" t="s">
        <v>20</v>
      </c>
      <c r="I5506" s="212"/>
      <c r="J5506" s="207"/>
      <c r="K5506" s="207"/>
      <c r="L5506" s="213"/>
      <c r="M5506" s="214"/>
      <c r="N5506" s="215"/>
      <c r="O5506" s="215"/>
      <c r="P5506" s="215"/>
      <c r="Q5506" s="215"/>
      <c r="R5506" s="215"/>
      <c r="S5506" s="215"/>
      <c r="T5506" s="216"/>
      <c r="AT5506" s="217" t="s">
        <v>247</v>
      </c>
      <c r="AU5506" s="217" t="s">
        <v>81</v>
      </c>
      <c r="AV5506" s="12" t="s">
        <v>22</v>
      </c>
      <c r="AW5506" s="12" t="s">
        <v>37</v>
      </c>
      <c r="AX5506" s="12" t="s">
        <v>73</v>
      </c>
      <c r="AY5506" s="217" t="s">
        <v>238</v>
      </c>
    </row>
    <row r="5507" spans="2:65" s="12" customFormat="1" ht="13.5">
      <c r="B5507" s="206"/>
      <c r="C5507" s="207"/>
      <c r="D5507" s="208" t="s">
        <v>247</v>
      </c>
      <c r="E5507" s="209" t="s">
        <v>20</v>
      </c>
      <c r="F5507" s="210" t="s">
        <v>4494</v>
      </c>
      <c r="G5507" s="207"/>
      <c r="H5507" s="211" t="s">
        <v>20</v>
      </c>
      <c r="I5507" s="212"/>
      <c r="J5507" s="207"/>
      <c r="K5507" s="207"/>
      <c r="L5507" s="213"/>
      <c r="M5507" s="214"/>
      <c r="N5507" s="215"/>
      <c r="O5507" s="215"/>
      <c r="P5507" s="215"/>
      <c r="Q5507" s="215"/>
      <c r="R5507" s="215"/>
      <c r="S5507" s="215"/>
      <c r="T5507" s="216"/>
      <c r="AT5507" s="217" t="s">
        <v>247</v>
      </c>
      <c r="AU5507" s="217" t="s">
        <v>81</v>
      </c>
      <c r="AV5507" s="12" t="s">
        <v>22</v>
      </c>
      <c r="AW5507" s="12" t="s">
        <v>37</v>
      </c>
      <c r="AX5507" s="12" t="s">
        <v>73</v>
      </c>
      <c r="AY5507" s="217" t="s">
        <v>238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4847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249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2" customFormat="1" ht="13.5">
      <c r="B5510" s="206"/>
      <c r="C5510" s="207"/>
      <c r="D5510" s="208" t="s">
        <v>247</v>
      </c>
      <c r="E5510" s="209" t="s">
        <v>20</v>
      </c>
      <c r="F5510" s="210" t="s">
        <v>2221</v>
      </c>
      <c r="G5510" s="207"/>
      <c r="H5510" s="211" t="s">
        <v>20</v>
      </c>
      <c r="I5510" s="212"/>
      <c r="J5510" s="207"/>
      <c r="K5510" s="207"/>
      <c r="L5510" s="213"/>
      <c r="M5510" s="214"/>
      <c r="N5510" s="215"/>
      <c r="O5510" s="215"/>
      <c r="P5510" s="215"/>
      <c r="Q5510" s="215"/>
      <c r="R5510" s="215"/>
      <c r="S5510" s="215"/>
      <c r="T5510" s="216"/>
      <c r="AT5510" s="217" t="s">
        <v>247</v>
      </c>
      <c r="AU5510" s="217" t="s">
        <v>81</v>
      </c>
      <c r="AV5510" s="12" t="s">
        <v>22</v>
      </c>
      <c r="AW5510" s="12" t="s">
        <v>37</v>
      </c>
      <c r="AX5510" s="12" t="s">
        <v>73</v>
      </c>
      <c r="AY5510" s="217" t="s">
        <v>238</v>
      </c>
    </row>
    <row r="5511" spans="2:65" s="12" customFormat="1" ht="13.5">
      <c r="B5511" s="206"/>
      <c r="C5511" s="207"/>
      <c r="D5511" s="208" t="s">
        <v>247</v>
      </c>
      <c r="E5511" s="209" t="s">
        <v>20</v>
      </c>
      <c r="F5511" s="210" t="s">
        <v>692</v>
      </c>
      <c r="G5511" s="207"/>
      <c r="H5511" s="211" t="s">
        <v>20</v>
      </c>
      <c r="I5511" s="212"/>
      <c r="J5511" s="207"/>
      <c r="K5511" s="207"/>
      <c r="L5511" s="213"/>
      <c r="M5511" s="214"/>
      <c r="N5511" s="215"/>
      <c r="O5511" s="215"/>
      <c r="P5511" s="215"/>
      <c r="Q5511" s="215"/>
      <c r="R5511" s="215"/>
      <c r="S5511" s="215"/>
      <c r="T5511" s="216"/>
      <c r="AT5511" s="217" t="s">
        <v>247</v>
      </c>
      <c r="AU5511" s="217" t="s">
        <v>81</v>
      </c>
      <c r="AV5511" s="12" t="s">
        <v>22</v>
      </c>
      <c r="AW5511" s="12" t="s">
        <v>37</v>
      </c>
      <c r="AX5511" s="12" t="s">
        <v>73</v>
      </c>
      <c r="AY5511" s="217" t="s">
        <v>238</v>
      </c>
    </row>
    <row r="5512" spans="2:65" s="13" customFormat="1" ht="13.5">
      <c r="B5512" s="218"/>
      <c r="C5512" s="219"/>
      <c r="D5512" s="208" t="s">
        <v>247</v>
      </c>
      <c r="E5512" s="230" t="s">
        <v>20</v>
      </c>
      <c r="F5512" s="231" t="s">
        <v>2222</v>
      </c>
      <c r="G5512" s="219"/>
      <c r="H5512" s="232">
        <v>78.828000000000003</v>
      </c>
      <c r="I5512" s="224"/>
      <c r="J5512" s="219"/>
      <c r="K5512" s="219"/>
      <c r="L5512" s="225"/>
      <c r="M5512" s="226"/>
      <c r="N5512" s="227"/>
      <c r="O5512" s="227"/>
      <c r="P5512" s="227"/>
      <c r="Q5512" s="227"/>
      <c r="R5512" s="227"/>
      <c r="S5512" s="227"/>
      <c r="T5512" s="228"/>
      <c r="AT5512" s="229" t="s">
        <v>247</v>
      </c>
      <c r="AU5512" s="229" t="s">
        <v>81</v>
      </c>
      <c r="AV5512" s="13" t="s">
        <v>81</v>
      </c>
      <c r="AW5512" s="13" t="s">
        <v>37</v>
      </c>
      <c r="AX5512" s="13" t="s">
        <v>73</v>
      </c>
      <c r="AY5512" s="229" t="s">
        <v>238</v>
      </c>
    </row>
    <row r="5513" spans="2:65" s="13" customFormat="1" ht="13.5">
      <c r="B5513" s="218"/>
      <c r="C5513" s="219"/>
      <c r="D5513" s="208" t="s">
        <v>247</v>
      </c>
      <c r="E5513" s="230" t="s">
        <v>20</v>
      </c>
      <c r="F5513" s="231" t="s">
        <v>2223</v>
      </c>
      <c r="G5513" s="219"/>
      <c r="H5513" s="232">
        <v>23.39</v>
      </c>
      <c r="I5513" s="224"/>
      <c r="J5513" s="219"/>
      <c r="K5513" s="219"/>
      <c r="L5513" s="225"/>
      <c r="M5513" s="226"/>
      <c r="N5513" s="227"/>
      <c r="O5513" s="227"/>
      <c r="P5513" s="227"/>
      <c r="Q5513" s="227"/>
      <c r="R5513" s="227"/>
      <c r="S5513" s="227"/>
      <c r="T5513" s="228"/>
      <c r="AT5513" s="229" t="s">
        <v>247</v>
      </c>
      <c r="AU5513" s="229" t="s">
        <v>81</v>
      </c>
      <c r="AV5513" s="13" t="s">
        <v>81</v>
      </c>
      <c r="AW5513" s="13" t="s">
        <v>37</v>
      </c>
      <c r="AX5513" s="13" t="s">
        <v>73</v>
      </c>
      <c r="AY5513" s="229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249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2" customFormat="1" ht="13.5">
      <c r="B5515" s="206"/>
      <c r="C5515" s="207"/>
      <c r="D5515" s="208" t="s">
        <v>247</v>
      </c>
      <c r="E5515" s="209" t="s">
        <v>20</v>
      </c>
      <c r="F5515" s="210" t="s">
        <v>2328</v>
      </c>
      <c r="G5515" s="207"/>
      <c r="H5515" s="211" t="s">
        <v>20</v>
      </c>
      <c r="I5515" s="212"/>
      <c r="J5515" s="207"/>
      <c r="K5515" s="207"/>
      <c r="L5515" s="213"/>
      <c r="M5515" s="214"/>
      <c r="N5515" s="215"/>
      <c r="O5515" s="215"/>
      <c r="P5515" s="215"/>
      <c r="Q5515" s="215"/>
      <c r="R5515" s="215"/>
      <c r="S5515" s="215"/>
      <c r="T5515" s="216"/>
      <c r="AT5515" s="217" t="s">
        <v>247</v>
      </c>
      <c r="AU5515" s="217" t="s">
        <v>81</v>
      </c>
      <c r="AV5515" s="12" t="s">
        <v>22</v>
      </c>
      <c r="AW5515" s="12" t="s">
        <v>37</v>
      </c>
      <c r="AX5515" s="12" t="s">
        <v>73</v>
      </c>
      <c r="AY5515" s="217" t="s">
        <v>238</v>
      </c>
    </row>
    <row r="5516" spans="2:65" s="12" customFormat="1" ht="13.5">
      <c r="B5516" s="206"/>
      <c r="C5516" s="207"/>
      <c r="D5516" s="208" t="s">
        <v>247</v>
      </c>
      <c r="E5516" s="209" t="s">
        <v>20</v>
      </c>
      <c r="F5516" s="210" t="s">
        <v>811</v>
      </c>
      <c r="G5516" s="207"/>
      <c r="H5516" s="211" t="s">
        <v>20</v>
      </c>
      <c r="I5516" s="212"/>
      <c r="J5516" s="207"/>
      <c r="K5516" s="207"/>
      <c r="L5516" s="213"/>
      <c r="M5516" s="214"/>
      <c r="N5516" s="215"/>
      <c r="O5516" s="215"/>
      <c r="P5516" s="215"/>
      <c r="Q5516" s="215"/>
      <c r="R5516" s="215"/>
      <c r="S5516" s="215"/>
      <c r="T5516" s="216"/>
      <c r="AT5516" s="217" t="s">
        <v>247</v>
      </c>
      <c r="AU5516" s="217" t="s">
        <v>81</v>
      </c>
      <c r="AV5516" s="12" t="s">
        <v>22</v>
      </c>
      <c r="AW5516" s="12" t="s">
        <v>37</v>
      </c>
      <c r="AX5516" s="12" t="s">
        <v>73</v>
      </c>
      <c r="AY5516" s="217" t="s">
        <v>238</v>
      </c>
    </row>
    <row r="5517" spans="2:65" s="13" customFormat="1" ht="13.5">
      <c r="B5517" s="218"/>
      <c r="C5517" s="219"/>
      <c r="D5517" s="220" t="s">
        <v>247</v>
      </c>
      <c r="E5517" s="221" t="s">
        <v>20</v>
      </c>
      <c r="F5517" s="222" t="s">
        <v>2329</v>
      </c>
      <c r="G5517" s="219"/>
      <c r="H5517" s="223">
        <v>68.227999999999994</v>
      </c>
      <c r="I5517" s="224"/>
      <c r="J5517" s="219"/>
      <c r="K5517" s="219"/>
      <c r="L5517" s="225"/>
      <c r="M5517" s="226"/>
      <c r="N5517" s="227"/>
      <c r="O5517" s="227"/>
      <c r="P5517" s="227"/>
      <c r="Q5517" s="227"/>
      <c r="R5517" s="227"/>
      <c r="S5517" s="227"/>
      <c r="T5517" s="228"/>
      <c r="AT5517" s="229" t="s">
        <v>247</v>
      </c>
      <c r="AU5517" s="229" t="s">
        <v>81</v>
      </c>
      <c r="AV5517" s="13" t="s">
        <v>81</v>
      </c>
      <c r="AW5517" s="13" t="s">
        <v>37</v>
      </c>
      <c r="AX5517" s="13" t="s">
        <v>73</v>
      </c>
      <c r="AY5517" s="229" t="s">
        <v>238</v>
      </c>
    </row>
    <row r="5518" spans="2:65" s="1" customFormat="1" ht="22.5" customHeight="1">
      <c r="B5518" s="35"/>
      <c r="C5518" s="194" t="s">
        <v>4854</v>
      </c>
      <c r="D5518" s="194" t="s">
        <v>240</v>
      </c>
      <c r="E5518" s="195" t="s">
        <v>4855</v>
      </c>
      <c r="F5518" s="196" t="s">
        <v>4856</v>
      </c>
      <c r="G5518" s="197" t="s">
        <v>375</v>
      </c>
      <c r="H5518" s="198">
        <v>6</v>
      </c>
      <c r="I5518" s="199"/>
      <c r="J5518" s="200">
        <f>ROUND(I5518*H5518,2)</f>
        <v>0</v>
      </c>
      <c r="K5518" s="196" t="s">
        <v>20</v>
      </c>
      <c r="L5518" s="55"/>
      <c r="M5518" s="201" t="s">
        <v>20</v>
      </c>
      <c r="N5518" s="202" t="s">
        <v>44</v>
      </c>
      <c r="O5518" s="36"/>
      <c r="P5518" s="203">
        <f>O5518*H5518</f>
        <v>0</v>
      </c>
      <c r="Q5518" s="203">
        <v>0</v>
      </c>
      <c r="R5518" s="203">
        <f>Q5518*H5518</f>
        <v>0</v>
      </c>
      <c r="S5518" s="203">
        <v>0</v>
      </c>
      <c r="T5518" s="204">
        <f>S5518*H5518</f>
        <v>0</v>
      </c>
      <c r="AR5518" s="18" t="s">
        <v>372</v>
      </c>
      <c r="AT5518" s="18" t="s">
        <v>240</v>
      </c>
      <c r="AU5518" s="18" t="s">
        <v>81</v>
      </c>
      <c r="AY5518" s="18" t="s">
        <v>238</v>
      </c>
      <c r="BE5518" s="205">
        <f>IF(N5518="základní",J5518,0)</f>
        <v>0</v>
      </c>
      <c r="BF5518" s="205">
        <f>IF(N5518="snížená",J5518,0)</f>
        <v>0</v>
      </c>
      <c r="BG5518" s="205">
        <f>IF(N5518="zákl. přenesená",J5518,0)</f>
        <v>0</v>
      </c>
      <c r="BH5518" s="205">
        <f>IF(N5518="sníž. přenesená",J5518,0)</f>
        <v>0</v>
      </c>
      <c r="BI5518" s="205">
        <f>IF(N5518="nulová",J5518,0)</f>
        <v>0</v>
      </c>
      <c r="BJ5518" s="18" t="s">
        <v>22</v>
      </c>
      <c r="BK5518" s="205">
        <f>ROUND(I5518*H5518,2)</f>
        <v>0</v>
      </c>
      <c r="BL5518" s="18" t="s">
        <v>372</v>
      </c>
      <c r="BM5518" s="18" t="s">
        <v>4857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4493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4494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2" customFormat="1" ht="13.5">
      <c r="B5521" s="206"/>
      <c r="C5521" s="207"/>
      <c r="D5521" s="208" t="s">
        <v>247</v>
      </c>
      <c r="E5521" s="209" t="s">
        <v>20</v>
      </c>
      <c r="F5521" s="210" t="s">
        <v>249</v>
      </c>
      <c r="G5521" s="207"/>
      <c r="H5521" s="211" t="s">
        <v>20</v>
      </c>
      <c r="I5521" s="212"/>
      <c r="J5521" s="207"/>
      <c r="K5521" s="207"/>
      <c r="L5521" s="213"/>
      <c r="M5521" s="214"/>
      <c r="N5521" s="215"/>
      <c r="O5521" s="215"/>
      <c r="P5521" s="215"/>
      <c r="Q5521" s="215"/>
      <c r="R5521" s="215"/>
      <c r="S5521" s="215"/>
      <c r="T5521" s="216"/>
      <c r="AT5521" s="217" t="s">
        <v>247</v>
      </c>
      <c r="AU5521" s="217" t="s">
        <v>81</v>
      </c>
      <c r="AV5521" s="12" t="s">
        <v>22</v>
      </c>
      <c r="AW5521" s="12" t="s">
        <v>37</v>
      </c>
      <c r="AX5521" s="12" t="s">
        <v>73</v>
      </c>
      <c r="AY5521" s="217" t="s">
        <v>238</v>
      </c>
    </row>
    <row r="5522" spans="2:65" s="12" customFormat="1" ht="13.5">
      <c r="B5522" s="206"/>
      <c r="C5522" s="207"/>
      <c r="D5522" s="208" t="s">
        <v>247</v>
      </c>
      <c r="E5522" s="209" t="s">
        <v>20</v>
      </c>
      <c r="F5522" s="210" t="s">
        <v>2221</v>
      </c>
      <c r="G5522" s="207"/>
      <c r="H5522" s="211" t="s">
        <v>20</v>
      </c>
      <c r="I5522" s="212"/>
      <c r="J5522" s="207"/>
      <c r="K5522" s="207"/>
      <c r="L5522" s="213"/>
      <c r="M5522" s="214"/>
      <c r="N5522" s="215"/>
      <c r="O5522" s="215"/>
      <c r="P5522" s="215"/>
      <c r="Q5522" s="215"/>
      <c r="R5522" s="215"/>
      <c r="S5522" s="215"/>
      <c r="T5522" s="216"/>
      <c r="AT5522" s="217" t="s">
        <v>247</v>
      </c>
      <c r="AU5522" s="217" t="s">
        <v>81</v>
      </c>
      <c r="AV5522" s="12" t="s">
        <v>22</v>
      </c>
      <c r="AW5522" s="12" t="s">
        <v>37</v>
      </c>
      <c r="AX5522" s="12" t="s">
        <v>73</v>
      </c>
      <c r="AY5522" s="217" t="s">
        <v>238</v>
      </c>
    </row>
    <row r="5523" spans="2:65" s="12" customFormat="1" ht="13.5">
      <c r="B5523" s="206"/>
      <c r="C5523" s="207"/>
      <c r="D5523" s="208" t="s">
        <v>247</v>
      </c>
      <c r="E5523" s="209" t="s">
        <v>20</v>
      </c>
      <c r="F5523" s="210" t="s">
        <v>692</v>
      </c>
      <c r="G5523" s="207"/>
      <c r="H5523" s="211" t="s">
        <v>20</v>
      </c>
      <c r="I5523" s="212"/>
      <c r="J5523" s="207"/>
      <c r="K5523" s="207"/>
      <c r="L5523" s="213"/>
      <c r="M5523" s="214"/>
      <c r="N5523" s="215"/>
      <c r="O5523" s="215"/>
      <c r="P5523" s="215"/>
      <c r="Q5523" s="215"/>
      <c r="R5523" s="215"/>
      <c r="S5523" s="215"/>
      <c r="T5523" s="216"/>
      <c r="AT5523" s="217" t="s">
        <v>247</v>
      </c>
      <c r="AU5523" s="217" t="s">
        <v>81</v>
      </c>
      <c r="AV5523" s="12" t="s">
        <v>22</v>
      </c>
      <c r="AW5523" s="12" t="s">
        <v>37</v>
      </c>
      <c r="AX5523" s="12" t="s">
        <v>73</v>
      </c>
      <c r="AY5523" s="217" t="s">
        <v>238</v>
      </c>
    </row>
    <row r="5524" spans="2:65" s="13" customFormat="1" ht="13.5">
      <c r="B5524" s="218"/>
      <c r="C5524" s="219"/>
      <c r="D5524" s="208" t="s">
        <v>247</v>
      </c>
      <c r="E5524" s="230" t="s">
        <v>20</v>
      </c>
      <c r="F5524" s="231" t="s">
        <v>4858</v>
      </c>
      <c r="G5524" s="219"/>
      <c r="H5524" s="232">
        <v>3</v>
      </c>
      <c r="I5524" s="224"/>
      <c r="J5524" s="219"/>
      <c r="K5524" s="219"/>
      <c r="L5524" s="225"/>
      <c r="M5524" s="226"/>
      <c r="N5524" s="227"/>
      <c r="O5524" s="227"/>
      <c r="P5524" s="227"/>
      <c r="Q5524" s="227"/>
      <c r="R5524" s="227"/>
      <c r="S5524" s="227"/>
      <c r="T5524" s="228"/>
      <c r="AT5524" s="229" t="s">
        <v>247</v>
      </c>
      <c r="AU5524" s="229" t="s">
        <v>81</v>
      </c>
      <c r="AV5524" s="13" t="s">
        <v>81</v>
      </c>
      <c r="AW5524" s="13" t="s">
        <v>37</v>
      </c>
      <c r="AX5524" s="13" t="s">
        <v>73</v>
      </c>
      <c r="AY5524" s="229" t="s">
        <v>238</v>
      </c>
    </row>
    <row r="5525" spans="2:65" s="12" customFormat="1" ht="13.5">
      <c r="B5525" s="206"/>
      <c r="C5525" s="207"/>
      <c r="D5525" s="208" t="s">
        <v>247</v>
      </c>
      <c r="E5525" s="209" t="s">
        <v>20</v>
      </c>
      <c r="F5525" s="210" t="s">
        <v>249</v>
      </c>
      <c r="G5525" s="207"/>
      <c r="H5525" s="211" t="s">
        <v>20</v>
      </c>
      <c r="I5525" s="212"/>
      <c r="J5525" s="207"/>
      <c r="K5525" s="207"/>
      <c r="L5525" s="213"/>
      <c r="M5525" s="214"/>
      <c r="N5525" s="215"/>
      <c r="O5525" s="215"/>
      <c r="P5525" s="215"/>
      <c r="Q5525" s="215"/>
      <c r="R5525" s="215"/>
      <c r="S5525" s="215"/>
      <c r="T5525" s="216"/>
      <c r="AT5525" s="217" t="s">
        <v>247</v>
      </c>
      <c r="AU5525" s="217" t="s">
        <v>81</v>
      </c>
      <c r="AV5525" s="12" t="s">
        <v>22</v>
      </c>
      <c r="AW5525" s="12" t="s">
        <v>37</v>
      </c>
      <c r="AX5525" s="12" t="s">
        <v>73</v>
      </c>
      <c r="AY5525" s="217" t="s">
        <v>238</v>
      </c>
    </row>
    <row r="5526" spans="2:65" s="12" customFormat="1" ht="13.5">
      <c r="B5526" s="206"/>
      <c r="C5526" s="207"/>
      <c r="D5526" s="208" t="s">
        <v>247</v>
      </c>
      <c r="E5526" s="209" t="s">
        <v>20</v>
      </c>
      <c r="F5526" s="210" t="s">
        <v>2328</v>
      </c>
      <c r="G5526" s="207"/>
      <c r="H5526" s="211" t="s">
        <v>20</v>
      </c>
      <c r="I5526" s="212"/>
      <c r="J5526" s="207"/>
      <c r="K5526" s="207"/>
      <c r="L5526" s="213"/>
      <c r="M5526" s="214"/>
      <c r="N5526" s="215"/>
      <c r="O5526" s="215"/>
      <c r="P5526" s="215"/>
      <c r="Q5526" s="215"/>
      <c r="R5526" s="215"/>
      <c r="S5526" s="215"/>
      <c r="T5526" s="216"/>
      <c r="AT5526" s="217" t="s">
        <v>247</v>
      </c>
      <c r="AU5526" s="217" t="s">
        <v>81</v>
      </c>
      <c r="AV5526" s="12" t="s">
        <v>22</v>
      </c>
      <c r="AW5526" s="12" t="s">
        <v>37</v>
      </c>
      <c r="AX5526" s="12" t="s">
        <v>73</v>
      </c>
      <c r="AY5526" s="217" t="s">
        <v>238</v>
      </c>
    </row>
    <row r="5527" spans="2:65" s="12" customFormat="1" ht="13.5">
      <c r="B5527" s="206"/>
      <c r="C5527" s="207"/>
      <c r="D5527" s="208" t="s">
        <v>247</v>
      </c>
      <c r="E5527" s="209" t="s">
        <v>20</v>
      </c>
      <c r="F5527" s="210" t="s">
        <v>811</v>
      </c>
      <c r="G5527" s="207"/>
      <c r="H5527" s="211" t="s">
        <v>20</v>
      </c>
      <c r="I5527" s="212"/>
      <c r="J5527" s="207"/>
      <c r="K5527" s="207"/>
      <c r="L5527" s="213"/>
      <c r="M5527" s="214"/>
      <c r="N5527" s="215"/>
      <c r="O5527" s="215"/>
      <c r="P5527" s="215"/>
      <c r="Q5527" s="215"/>
      <c r="R5527" s="215"/>
      <c r="S5527" s="215"/>
      <c r="T5527" s="216"/>
      <c r="AT5527" s="217" t="s">
        <v>247</v>
      </c>
      <c r="AU5527" s="217" t="s">
        <v>81</v>
      </c>
      <c r="AV5527" s="12" t="s">
        <v>22</v>
      </c>
      <c r="AW5527" s="12" t="s">
        <v>37</v>
      </c>
      <c r="AX5527" s="12" t="s">
        <v>73</v>
      </c>
      <c r="AY5527" s="217" t="s">
        <v>238</v>
      </c>
    </row>
    <row r="5528" spans="2:65" s="13" customFormat="1" ht="13.5">
      <c r="B5528" s="218"/>
      <c r="C5528" s="219"/>
      <c r="D5528" s="220" t="s">
        <v>247</v>
      </c>
      <c r="E5528" s="221" t="s">
        <v>20</v>
      </c>
      <c r="F5528" s="222" t="s">
        <v>4859</v>
      </c>
      <c r="G5528" s="219"/>
      <c r="H5528" s="223">
        <v>3</v>
      </c>
      <c r="I5528" s="224"/>
      <c r="J5528" s="219"/>
      <c r="K5528" s="219"/>
      <c r="L5528" s="225"/>
      <c r="M5528" s="226"/>
      <c r="N5528" s="227"/>
      <c r="O5528" s="227"/>
      <c r="P5528" s="227"/>
      <c r="Q5528" s="227"/>
      <c r="R5528" s="227"/>
      <c r="S5528" s="227"/>
      <c r="T5528" s="228"/>
      <c r="AT5528" s="229" t="s">
        <v>247</v>
      </c>
      <c r="AU5528" s="229" t="s">
        <v>81</v>
      </c>
      <c r="AV5528" s="13" t="s">
        <v>81</v>
      </c>
      <c r="AW5528" s="13" t="s">
        <v>37</v>
      </c>
      <c r="AX5528" s="13" t="s">
        <v>73</v>
      </c>
      <c r="AY5528" s="229" t="s">
        <v>238</v>
      </c>
    </row>
    <row r="5529" spans="2:65" s="1" customFormat="1" ht="31.5" customHeight="1">
      <c r="B5529" s="35"/>
      <c r="C5529" s="194" t="s">
        <v>4860</v>
      </c>
      <c r="D5529" s="194" t="s">
        <v>240</v>
      </c>
      <c r="E5529" s="195" t="s">
        <v>4861</v>
      </c>
      <c r="F5529" s="196" t="s">
        <v>4862</v>
      </c>
      <c r="G5529" s="197" t="s">
        <v>517</v>
      </c>
      <c r="H5529" s="198">
        <v>165.26</v>
      </c>
      <c r="I5529" s="199"/>
      <c r="J5529" s="200">
        <f>ROUND(I5529*H5529,2)</f>
        <v>0</v>
      </c>
      <c r="K5529" s="196" t="s">
        <v>20</v>
      </c>
      <c r="L5529" s="55"/>
      <c r="M5529" s="201" t="s">
        <v>20</v>
      </c>
      <c r="N5529" s="202" t="s">
        <v>44</v>
      </c>
      <c r="O5529" s="36"/>
      <c r="P5529" s="203">
        <f>O5529*H5529</f>
        <v>0</v>
      </c>
      <c r="Q5529" s="203">
        <v>0</v>
      </c>
      <c r="R5529" s="203">
        <f>Q5529*H5529</f>
        <v>0</v>
      </c>
      <c r="S5529" s="203">
        <v>0</v>
      </c>
      <c r="T5529" s="204">
        <f>S5529*H5529</f>
        <v>0</v>
      </c>
      <c r="AR5529" s="18" t="s">
        <v>372</v>
      </c>
      <c r="AT5529" s="18" t="s">
        <v>240</v>
      </c>
      <c r="AU5529" s="18" t="s">
        <v>81</v>
      </c>
      <c r="AY5529" s="18" t="s">
        <v>238</v>
      </c>
      <c r="BE5529" s="205">
        <f>IF(N5529="základní",J5529,0)</f>
        <v>0</v>
      </c>
      <c r="BF5529" s="205">
        <f>IF(N5529="snížená",J5529,0)</f>
        <v>0</v>
      </c>
      <c r="BG5529" s="205">
        <f>IF(N5529="zákl. přenesená",J5529,0)</f>
        <v>0</v>
      </c>
      <c r="BH5529" s="205">
        <f>IF(N5529="sníž. přenesená",J5529,0)</f>
        <v>0</v>
      </c>
      <c r="BI5529" s="205">
        <f>IF(N5529="nulová",J5529,0)</f>
        <v>0</v>
      </c>
      <c r="BJ5529" s="18" t="s">
        <v>22</v>
      </c>
      <c r="BK5529" s="205">
        <f>ROUND(I5529*H5529,2)</f>
        <v>0</v>
      </c>
      <c r="BL5529" s="18" t="s">
        <v>372</v>
      </c>
      <c r="BM5529" s="18" t="s">
        <v>4863</v>
      </c>
    </row>
    <row r="5530" spans="2:65" s="12" customFormat="1" ht="13.5">
      <c r="B5530" s="206"/>
      <c r="C5530" s="207"/>
      <c r="D5530" s="208" t="s">
        <v>247</v>
      </c>
      <c r="E5530" s="209" t="s">
        <v>20</v>
      </c>
      <c r="F5530" s="210" t="s">
        <v>2971</v>
      </c>
      <c r="G5530" s="207"/>
      <c r="H5530" s="211" t="s">
        <v>20</v>
      </c>
      <c r="I5530" s="212"/>
      <c r="J5530" s="207"/>
      <c r="K5530" s="207"/>
      <c r="L5530" s="213"/>
      <c r="M5530" s="214"/>
      <c r="N5530" s="215"/>
      <c r="O5530" s="215"/>
      <c r="P5530" s="215"/>
      <c r="Q5530" s="215"/>
      <c r="R5530" s="215"/>
      <c r="S5530" s="215"/>
      <c r="T5530" s="216"/>
      <c r="AT5530" s="217" t="s">
        <v>247</v>
      </c>
      <c r="AU5530" s="217" t="s">
        <v>81</v>
      </c>
      <c r="AV5530" s="12" t="s">
        <v>22</v>
      </c>
      <c r="AW5530" s="12" t="s">
        <v>37</v>
      </c>
      <c r="AX5530" s="12" t="s">
        <v>73</v>
      </c>
      <c r="AY5530" s="217" t="s">
        <v>238</v>
      </c>
    </row>
    <row r="5531" spans="2:65" s="12" customFormat="1" ht="13.5">
      <c r="B5531" s="206"/>
      <c r="C5531" s="207"/>
      <c r="D5531" s="208" t="s">
        <v>247</v>
      </c>
      <c r="E5531" s="209" t="s">
        <v>20</v>
      </c>
      <c r="F5531" s="210" t="s">
        <v>4846</v>
      </c>
      <c r="G5531" s="207"/>
      <c r="H5531" s="211" t="s">
        <v>20</v>
      </c>
      <c r="I5531" s="212"/>
      <c r="J5531" s="207"/>
      <c r="K5531" s="207"/>
      <c r="L5531" s="213"/>
      <c r="M5531" s="214"/>
      <c r="N5531" s="215"/>
      <c r="O5531" s="215"/>
      <c r="P5531" s="215"/>
      <c r="Q5531" s="215"/>
      <c r="R5531" s="215"/>
      <c r="S5531" s="215"/>
      <c r="T5531" s="216"/>
      <c r="AT5531" s="217" t="s">
        <v>247</v>
      </c>
      <c r="AU5531" s="217" t="s">
        <v>81</v>
      </c>
      <c r="AV5531" s="12" t="s">
        <v>22</v>
      </c>
      <c r="AW5531" s="12" t="s">
        <v>37</v>
      </c>
      <c r="AX5531" s="12" t="s">
        <v>73</v>
      </c>
      <c r="AY5531" s="217" t="s">
        <v>238</v>
      </c>
    </row>
    <row r="5532" spans="2:65" s="12" customFormat="1" ht="13.5">
      <c r="B5532" s="206"/>
      <c r="C5532" s="207"/>
      <c r="D5532" s="208" t="s">
        <v>247</v>
      </c>
      <c r="E5532" s="209" t="s">
        <v>20</v>
      </c>
      <c r="F5532" s="210" t="s">
        <v>4864</v>
      </c>
      <c r="G5532" s="207"/>
      <c r="H5532" s="211" t="s">
        <v>20</v>
      </c>
      <c r="I5532" s="212"/>
      <c r="J5532" s="207"/>
      <c r="K5532" s="207"/>
      <c r="L5532" s="213"/>
      <c r="M5532" s="214"/>
      <c r="N5532" s="215"/>
      <c r="O5532" s="215"/>
      <c r="P5532" s="215"/>
      <c r="Q5532" s="215"/>
      <c r="R5532" s="215"/>
      <c r="S5532" s="215"/>
      <c r="T5532" s="216"/>
      <c r="AT5532" s="217" t="s">
        <v>247</v>
      </c>
      <c r="AU5532" s="217" t="s">
        <v>81</v>
      </c>
      <c r="AV5532" s="12" t="s">
        <v>22</v>
      </c>
      <c r="AW5532" s="12" t="s">
        <v>37</v>
      </c>
      <c r="AX5532" s="12" t="s">
        <v>73</v>
      </c>
      <c r="AY5532" s="217" t="s">
        <v>238</v>
      </c>
    </row>
    <row r="5533" spans="2:65" s="12" customFormat="1" ht="13.5">
      <c r="B5533" s="206"/>
      <c r="C5533" s="207"/>
      <c r="D5533" s="208" t="s">
        <v>247</v>
      </c>
      <c r="E5533" s="209" t="s">
        <v>20</v>
      </c>
      <c r="F5533" s="210" t="s">
        <v>249</v>
      </c>
      <c r="G5533" s="207"/>
      <c r="H5533" s="211" t="s">
        <v>20</v>
      </c>
      <c r="I5533" s="212"/>
      <c r="J5533" s="207"/>
      <c r="K5533" s="207"/>
      <c r="L5533" s="213"/>
      <c r="M5533" s="214"/>
      <c r="N5533" s="215"/>
      <c r="O5533" s="215"/>
      <c r="P5533" s="215"/>
      <c r="Q5533" s="215"/>
      <c r="R5533" s="215"/>
      <c r="S5533" s="215"/>
      <c r="T5533" s="216"/>
      <c r="AT5533" s="217" t="s">
        <v>247</v>
      </c>
      <c r="AU5533" s="217" t="s">
        <v>81</v>
      </c>
      <c r="AV5533" s="12" t="s">
        <v>22</v>
      </c>
      <c r="AW5533" s="12" t="s">
        <v>37</v>
      </c>
      <c r="AX5533" s="12" t="s">
        <v>73</v>
      </c>
      <c r="AY5533" s="217" t="s">
        <v>238</v>
      </c>
    </row>
    <row r="5534" spans="2:65" s="12" customFormat="1" ht="13.5">
      <c r="B5534" s="206"/>
      <c r="C5534" s="207"/>
      <c r="D5534" s="208" t="s">
        <v>247</v>
      </c>
      <c r="E5534" s="209" t="s">
        <v>20</v>
      </c>
      <c r="F5534" s="210" t="s">
        <v>2300</v>
      </c>
      <c r="G5534" s="207"/>
      <c r="H5534" s="211" t="s">
        <v>20</v>
      </c>
      <c r="I5534" s="212"/>
      <c r="J5534" s="207"/>
      <c r="K5534" s="207"/>
      <c r="L5534" s="213"/>
      <c r="M5534" s="214"/>
      <c r="N5534" s="215"/>
      <c r="O5534" s="215"/>
      <c r="P5534" s="215"/>
      <c r="Q5534" s="215"/>
      <c r="R5534" s="215"/>
      <c r="S5534" s="215"/>
      <c r="T5534" s="216"/>
      <c r="AT5534" s="217" t="s">
        <v>247</v>
      </c>
      <c r="AU5534" s="217" t="s">
        <v>81</v>
      </c>
      <c r="AV5534" s="12" t="s">
        <v>22</v>
      </c>
      <c r="AW5534" s="12" t="s">
        <v>37</v>
      </c>
      <c r="AX5534" s="12" t="s">
        <v>73</v>
      </c>
      <c r="AY5534" s="217" t="s">
        <v>238</v>
      </c>
    </row>
    <row r="5535" spans="2:65" s="12" customFormat="1" ht="13.5">
      <c r="B5535" s="206"/>
      <c r="C5535" s="207"/>
      <c r="D5535" s="208" t="s">
        <v>247</v>
      </c>
      <c r="E5535" s="209" t="s">
        <v>20</v>
      </c>
      <c r="F5535" s="210" t="s">
        <v>811</v>
      </c>
      <c r="G5535" s="207"/>
      <c r="H5535" s="211" t="s">
        <v>20</v>
      </c>
      <c r="I5535" s="212"/>
      <c r="J5535" s="207"/>
      <c r="K5535" s="207"/>
      <c r="L5535" s="213"/>
      <c r="M5535" s="214"/>
      <c r="N5535" s="215"/>
      <c r="O5535" s="215"/>
      <c r="P5535" s="215"/>
      <c r="Q5535" s="215"/>
      <c r="R5535" s="215"/>
      <c r="S5535" s="215"/>
      <c r="T5535" s="216"/>
      <c r="AT5535" s="217" t="s">
        <v>247</v>
      </c>
      <c r="AU5535" s="217" t="s">
        <v>81</v>
      </c>
      <c r="AV5535" s="12" t="s">
        <v>22</v>
      </c>
      <c r="AW5535" s="12" t="s">
        <v>37</v>
      </c>
      <c r="AX5535" s="12" t="s">
        <v>73</v>
      </c>
      <c r="AY5535" s="217" t="s">
        <v>238</v>
      </c>
    </row>
    <row r="5536" spans="2:65" s="13" customFormat="1" ht="13.5">
      <c r="B5536" s="218"/>
      <c r="C5536" s="219"/>
      <c r="D5536" s="208" t="s">
        <v>247</v>
      </c>
      <c r="E5536" s="230" t="s">
        <v>20</v>
      </c>
      <c r="F5536" s="231" t="s">
        <v>4865</v>
      </c>
      <c r="G5536" s="219"/>
      <c r="H5536" s="232">
        <v>74.44</v>
      </c>
      <c r="I5536" s="224"/>
      <c r="J5536" s="219"/>
      <c r="K5536" s="219"/>
      <c r="L5536" s="225"/>
      <c r="M5536" s="226"/>
      <c r="N5536" s="227"/>
      <c r="O5536" s="227"/>
      <c r="P5536" s="227"/>
      <c r="Q5536" s="227"/>
      <c r="R5536" s="227"/>
      <c r="S5536" s="227"/>
      <c r="T5536" s="228"/>
      <c r="AT5536" s="229" t="s">
        <v>247</v>
      </c>
      <c r="AU5536" s="229" t="s">
        <v>81</v>
      </c>
      <c r="AV5536" s="13" t="s">
        <v>81</v>
      </c>
      <c r="AW5536" s="13" t="s">
        <v>37</v>
      </c>
      <c r="AX5536" s="13" t="s">
        <v>73</v>
      </c>
      <c r="AY5536" s="229" t="s">
        <v>238</v>
      </c>
    </row>
    <row r="5537" spans="2:65" s="13" customFormat="1" ht="13.5">
      <c r="B5537" s="218"/>
      <c r="C5537" s="219"/>
      <c r="D5537" s="220" t="s">
        <v>247</v>
      </c>
      <c r="E5537" s="221" t="s">
        <v>20</v>
      </c>
      <c r="F5537" s="222" t="s">
        <v>4866</v>
      </c>
      <c r="G5537" s="219"/>
      <c r="H5537" s="223">
        <v>90.82</v>
      </c>
      <c r="I5537" s="224"/>
      <c r="J5537" s="219"/>
      <c r="K5537" s="219"/>
      <c r="L5537" s="225"/>
      <c r="M5537" s="226"/>
      <c r="N5537" s="227"/>
      <c r="O5537" s="227"/>
      <c r="P5537" s="227"/>
      <c r="Q5537" s="227"/>
      <c r="R5537" s="227"/>
      <c r="S5537" s="227"/>
      <c r="T5537" s="228"/>
      <c r="AT5537" s="229" t="s">
        <v>247</v>
      </c>
      <c r="AU5537" s="229" t="s">
        <v>81</v>
      </c>
      <c r="AV5537" s="13" t="s">
        <v>81</v>
      </c>
      <c r="AW5537" s="13" t="s">
        <v>37</v>
      </c>
      <c r="AX5537" s="13" t="s">
        <v>73</v>
      </c>
      <c r="AY5537" s="229" t="s">
        <v>238</v>
      </c>
    </row>
    <row r="5538" spans="2:65" s="1" customFormat="1" ht="31.5" customHeight="1">
      <c r="B5538" s="35"/>
      <c r="C5538" s="194" t="s">
        <v>4867</v>
      </c>
      <c r="D5538" s="194" t="s">
        <v>240</v>
      </c>
      <c r="E5538" s="195" t="s">
        <v>4868</v>
      </c>
      <c r="F5538" s="196" t="s">
        <v>4869</v>
      </c>
      <c r="G5538" s="197" t="s">
        <v>375</v>
      </c>
      <c r="H5538" s="198">
        <v>258.93599999999998</v>
      </c>
      <c r="I5538" s="199"/>
      <c r="J5538" s="200">
        <f>ROUND(I5538*H5538,2)</f>
        <v>0</v>
      </c>
      <c r="K5538" s="196" t="s">
        <v>20</v>
      </c>
      <c r="L5538" s="55"/>
      <c r="M5538" s="201" t="s">
        <v>20</v>
      </c>
      <c r="N5538" s="202" t="s">
        <v>44</v>
      </c>
      <c r="O5538" s="36"/>
      <c r="P5538" s="203">
        <f>O5538*H5538</f>
        <v>0</v>
      </c>
      <c r="Q5538" s="203">
        <v>0</v>
      </c>
      <c r="R5538" s="203">
        <f>Q5538*H5538</f>
        <v>0</v>
      </c>
      <c r="S5538" s="203">
        <v>0</v>
      </c>
      <c r="T5538" s="204">
        <f>S5538*H5538</f>
        <v>0</v>
      </c>
      <c r="AR5538" s="18" t="s">
        <v>372</v>
      </c>
      <c r="AT5538" s="18" t="s">
        <v>240</v>
      </c>
      <c r="AU5538" s="18" t="s">
        <v>81</v>
      </c>
      <c r="AY5538" s="18" t="s">
        <v>238</v>
      </c>
      <c r="BE5538" s="205">
        <f>IF(N5538="základní",J5538,0)</f>
        <v>0</v>
      </c>
      <c r="BF5538" s="205">
        <f>IF(N5538="snížená",J5538,0)</f>
        <v>0</v>
      </c>
      <c r="BG5538" s="205">
        <f>IF(N5538="zákl. přenesená",J5538,0)</f>
        <v>0</v>
      </c>
      <c r="BH5538" s="205">
        <f>IF(N5538="sníž. přenesená",J5538,0)</f>
        <v>0</v>
      </c>
      <c r="BI5538" s="205">
        <f>IF(N5538="nulová",J5538,0)</f>
        <v>0</v>
      </c>
      <c r="BJ5538" s="18" t="s">
        <v>22</v>
      </c>
      <c r="BK5538" s="205">
        <f>ROUND(I5538*H5538,2)</f>
        <v>0</v>
      </c>
      <c r="BL5538" s="18" t="s">
        <v>372</v>
      </c>
      <c r="BM5538" s="18" t="s">
        <v>4870</v>
      </c>
    </row>
    <row r="5539" spans="2:65" s="12" customFormat="1" ht="27">
      <c r="B5539" s="206"/>
      <c r="C5539" s="207"/>
      <c r="D5539" s="208" t="s">
        <v>247</v>
      </c>
      <c r="E5539" s="209" t="s">
        <v>20</v>
      </c>
      <c r="F5539" s="210" t="s">
        <v>4853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2" customFormat="1" ht="13.5">
      <c r="B5540" s="206"/>
      <c r="C5540" s="207"/>
      <c r="D5540" s="208" t="s">
        <v>247</v>
      </c>
      <c r="E5540" s="209" t="s">
        <v>20</v>
      </c>
      <c r="F5540" s="210" t="s">
        <v>249</v>
      </c>
      <c r="G5540" s="207"/>
      <c r="H5540" s="211" t="s">
        <v>20</v>
      </c>
      <c r="I5540" s="212"/>
      <c r="J5540" s="207"/>
      <c r="K5540" s="207"/>
      <c r="L5540" s="213"/>
      <c r="M5540" s="214"/>
      <c r="N5540" s="215"/>
      <c r="O5540" s="215"/>
      <c r="P5540" s="215"/>
      <c r="Q5540" s="215"/>
      <c r="R5540" s="215"/>
      <c r="S5540" s="215"/>
      <c r="T5540" s="216"/>
      <c r="AT5540" s="217" t="s">
        <v>247</v>
      </c>
      <c r="AU5540" s="217" t="s">
        <v>81</v>
      </c>
      <c r="AV5540" s="12" t="s">
        <v>22</v>
      </c>
      <c r="AW5540" s="12" t="s">
        <v>37</v>
      </c>
      <c r="AX5540" s="12" t="s">
        <v>73</v>
      </c>
      <c r="AY5540" s="217" t="s">
        <v>238</v>
      </c>
    </row>
    <row r="5541" spans="2:65" s="12" customFormat="1" ht="13.5">
      <c r="B5541" s="206"/>
      <c r="C5541" s="207"/>
      <c r="D5541" s="208" t="s">
        <v>247</v>
      </c>
      <c r="E5541" s="209" t="s">
        <v>20</v>
      </c>
      <c r="F5541" s="210" t="s">
        <v>2971</v>
      </c>
      <c r="G5541" s="207"/>
      <c r="H5541" s="211" t="s">
        <v>20</v>
      </c>
      <c r="I5541" s="212"/>
      <c r="J5541" s="207"/>
      <c r="K5541" s="207"/>
      <c r="L5541" s="213"/>
      <c r="M5541" s="214"/>
      <c r="N5541" s="215"/>
      <c r="O5541" s="215"/>
      <c r="P5541" s="215"/>
      <c r="Q5541" s="215"/>
      <c r="R5541" s="215"/>
      <c r="S5541" s="215"/>
      <c r="T5541" s="216"/>
      <c r="AT5541" s="217" t="s">
        <v>247</v>
      </c>
      <c r="AU5541" s="217" t="s">
        <v>81</v>
      </c>
      <c r="AV5541" s="12" t="s">
        <v>22</v>
      </c>
      <c r="AW5541" s="12" t="s">
        <v>37</v>
      </c>
      <c r="AX5541" s="12" t="s">
        <v>73</v>
      </c>
      <c r="AY5541" s="217" t="s">
        <v>238</v>
      </c>
    </row>
    <row r="5542" spans="2:65" s="12" customFormat="1" ht="13.5">
      <c r="B5542" s="206"/>
      <c r="C5542" s="207"/>
      <c r="D5542" s="208" t="s">
        <v>247</v>
      </c>
      <c r="E5542" s="209" t="s">
        <v>20</v>
      </c>
      <c r="F5542" s="210" t="s">
        <v>4846</v>
      </c>
      <c r="G5542" s="207"/>
      <c r="H5542" s="211" t="s">
        <v>20</v>
      </c>
      <c r="I5542" s="212"/>
      <c r="J5542" s="207"/>
      <c r="K5542" s="207"/>
      <c r="L5542" s="213"/>
      <c r="M5542" s="214"/>
      <c r="N5542" s="215"/>
      <c r="O5542" s="215"/>
      <c r="P5542" s="215"/>
      <c r="Q5542" s="215"/>
      <c r="R5542" s="215"/>
      <c r="S5542" s="215"/>
      <c r="T5542" s="216"/>
      <c r="AT5542" s="217" t="s">
        <v>247</v>
      </c>
      <c r="AU5542" s="217" t="s">
        <v>81</v>
      </c>
      <c r="AV5542" s="12" t="s">
        <v>22</v>
      </c>
      <c r="AW5542" s="12" t="s">
        <v>37</v>
      </c>
      <c r="AX5542" s="12" t="s">
        <v>73</v>
      </c>
      <c r="AY5542" s="217" t="s">
        <v>238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4864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249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2" customFormat="1" ht="13.5">
      <c r="B5545" s="206"/>
      <c r="C5545" s="207"/>
      <c r="D5545" s="208" t="s">
        <v>247</v>
      </c>
      <c r="E5545" s="209" t="s">
        <v>20</v>
      </c>
      <c r="F5545" s="210" t="s">
        <v>2300</v>
      </c>
      <c r="G5545" s="207"/>
      <c r="H5545" s="211" t="s">
        <v>20</v>
      </c>
      <c r="I5545" s="212"/>
      <c r="J5545" s="207"/>
      <c r="K5545" s="207"/>
      <c r="L5545" s="213"/>
      <c r="M5545" s="214"/>
      <c r="N5545" s="215"/>
      <c r="O5545" s="215"/>
      <c r="P5545" s="215"/>
      <c r="Q5545" s="215"/>
      <c r="R5545" s="215"/>
      <c r="S5545" s="215"/>
      <c r="T5545" s="216"/>
      <c r="AT5545" s="217" t="s">
        <v>247</v>
      </c>
      <c r="AU5545" s="217" t="s">
        <v>81</v>
      </c>
      <c r="AV5545" s="12" t="s">
        <v>22</v>
      </c>
      <c r="AW5545" s="12" t="s">
        <v>37</v>
      </c>
      <c r="AX5545" s="12" t="s">
        <v>73</v>
      </c>
      <c r="AY5545" s="217" t="s">
        <v>238</v>
      </c>
    </row>
    <row r="5546" spans="2:65" s="12" customFormat="1" ht="13.5">
      <c r="B5546" s="206"/>
      <c r="C5546" s="207"/>
      <c r="D5546" s="208" t="s">
        <v>247</v>
      </c>
      <c r="E5546" s="209" t="s">
        <v>20</v>
      </c>
      <c r="F5546" s="210" t="s">
        <v>811</v>
      </c>
      <c r="G5546" s="207"/>
      <c r="H5546" s="211" t="s">
        <v>20</v>
      </c>
      <c r="I5546" s="212"/>
      <c r="J5546" s="207"/>
      <c r="K5546" s="207"/>
      <c r="L5546" s="213"/>
      <c r="M5546" s="214"/>
      <c r="N5546" s="215"/>
      <c r="O5546" s="215"/>
      <c r="P5546" s="215"/>
      <c r="Q5546" s="215"/>
      <c r="R5546" s="215"/>
      <c r="S5546" s="215"/>
      <c r="T5546" s="216"/>
      <c r="AT5546" s="217" t="s">
        <v>247</v>
      </c>
      <c r="AU5546" s="217" t="s">
        <v>81</v>
      </c>
      <c r="AV5546" s="12" t="s">
        <v>22</v>
      </c>
      <c r="AW5546" s="12" t="s">
        <v>37</v>
      </c>
      <c r="AX5546" s="12" t="s">
        <v>73</v>
      </c>
      <c r="AY5546" s="217" t="s">
        <v>238</v>
      </c>
    </row>
    <row r="5547" spans="2:65" s="13" customFormat="1" ht="13.5">
      <c r="B5547" s="218"/>
      <c r="C5547" s="219"/>
      <c r="D5547" s="208" t="s">
        <v>247</v>
      </c>
      <c r="E5547" s="230" t="s">
        <v>20</v>
      </c>
      <c r="F5547" s="231" t="s">
        <v>2313</v>
      </c>
      <c r="G5547" s="219"/>
      <c r="H5547" s="232">
        <v>112.554</v>
      </c>
      <c r="I5547" s="224"/>
      <c r="J5547" s="219"/>
      <c r="K5547" s="219"/>
      <c r="L5547" s="225"/>
      <c r="M5547" s="226"/>
      <c r="N5547" s="227"/>
      <c r="O5547" s="227"/>
      <c r="P5547" s="227"/>
      <c r="Q5547" s="227"/>
      <c r="R5547" s="227"/>
      <c r="S5547" s="227"/>
      <c r="T5547" s="228"/>
      <c r="AT5547" s="229" t="s">
        <v>247</v>
      </c>
      <c r="AU5547" s="229" t="s">
        <v>81</v>
      </c>
      <c r="AV5547" s="13" t="s">
        <v>81</v>
      </c>
      <c r="AW5547" s="13" t="s">
        <v>37</v>
      </c>
      <c r="AX5547" s="13" t="s">
        <v>73</v>
      </c>
      <c r="AY5547" s="229" t="s">
        <v>238</v>
      </c>
    </row>
    <row r="5548" spans="2:65" s="13" customFormat="1" ht="27">
      <c r="B5548" s="218"/>
      <c r="C5548" s="219"/>
      <c r="D5548" s="220" t="s">
        <v>247</v>
      </c>
      <c r="E5548" s="221" t="s">
        <v>20</v>
      </c>
      <c r="F5548" s="222" t="s">
        <v>2301</v>
      </c>
      <c r="G5548" s="219"/>
      <c r="H5548" s="223">
        <v>146.38200000000001</v>
      </c>
      <c r="I5548" s="224"/>
      <c r="J5548" s="219"/>
      <c r="K5548" s="219"/>
      <c r="L5548" s="225"/>
      <c r="M5548" s="226"/>
      <c r="N5548" s="227"/>
      <c r="O5548" s="227"/>
      <c r="P5548" s="227"/>
      <c r="Q5548" s="227"/>
      <c r="R5548" s="227"/>
      <c r="S5548" s="227"/>
      <c r="T5548" s="228"/>
      <c r="AT5548" s="229" t="s">
        <v>247</v>
      </c>
      <c r="AU5548" s="229" t="s">
        <v>81</v>
      </c>
      <c r="AV5548" s="13" t="s">
        <v>81</v>
      </c>
      <c r="AW5548" s="13" t="s">
        <v>37</v>
      </c>
      <c r="AX5548" s="13" t="s">
        <v>73</v>
      </c>
      <c r="AY5548" s="229" t="s">
        <v>238</v>
      </c>
    </row>
    <row r="5549" spans="2:65" s="1" customFormat="1" ht="31.5" customHeight="1">
      <c r="B5549" s="35"/>
      <c r="C5549" s="194" t="s">
        <v>4871</v>
      </c>
      <c r="D5549" s="194" t="s">
        <v>240</v>
      </c>
      <c r="E5549" s="195" t="s">
        <v>4872</v>
      </c>
      <c r="F5549" s="196" t="s">
        <v>4873</v>
      </c>
      <c r="G5549" s="197" t="s">
        <v>517</v>
      </c>
      <c r="H5549" s="198">
        <v>608.72</v>
      </c>
      <c r="I5549" s="199"/>
      <c r="J5549" s="200">
        <f>ROUND(I5549*H5549,2)</f>
        <v>0</v>
      </c>
      <c r="K5549" s="196" t="s">
        <v>20</v>
      </c>
      <c r="L5549" s="55"/>
      <c r="M5549" s="201" t="s">
        <v>20</v>
      </c>
      <c r="N5549" s="202" t="s">
        <v>44</v>
      </c>
      <c r="O5549" s="36"/>
      <c r="P5549" s="203">
        <f>O5549*H5549</f>
        <v>0</v>
      </c>
      <c r="Q5549" s="203">
        <v>0</v>
      </c>
      <c r="R5549" s="203">
        <f>Q5549*H5549</f>
        <v>0</v>
      </c>
      <c r="S5549" s="203">
        <v>0</v>
      </c>
      <c r="T5549" s="204">
        <f>S5549*H5549</f>
        <v>0</v>
      </c>
      <c r="AR5549" s="18" t="s">
        <v>372</v>
      </c>
      <c r="AT5549" s="18" t="s">
        <v>240</v>
      </c>
      <c r="AU5549" s="18" t="s">
        <v>81</v>
      </c>
      <c r="AY5549" s="18" t="s">
        <v>238</v>
      </c>
      <c r="BE5549" s="205">
        <f>IF(N5549="základní",J5549,0)</f>
        <v>0</v>
      </c>
      <c r="BF5549" s="205">
        <f>IF(N5549="snížená",J5549,0)</f>
        <v>0</v>
      </c>
      <c r="BG5549" s="205">
        <f>IF(N5549="zákl. přenesená",J5549,0)</f>
        <v>0</v>
      </c>
      <c r="BH5549" s="205">
        <f>IF(N5549="sníž. přenesená",J5549,0)</f>
        <v>0</v>
      </c>
      <c r="BI5549" s="205">
        <f>IF(N5549="nulová",J5549,0)</f>
        <v>0</v>
      </c>
      <c r="BJ5549" s="18" t="s">
        <v>22</v>
      </c>
      <c r="BK5549" s="205">
        <f>ROUND(I5549*H5549,2)</f>
        <v>0</v>
      </c>
      <c r="BL5549" s="18" t="s">
        <v>372</v>
      </c>
      <c r="BM5549" s="18" t="s">
        <v>4874</v>
      </c>
    </row>
    <row r="5550" spans="2:65" s="12" customFormat="1" ht="13.5">
      <c r="B5550" s="206"/>
      <c r="C5550" s="207"/>
      <c r="D5550" s="208" t="s">
        <v>247</v>
      </c>
      <c r="E5550" s="209" t="s">
        <v>20</v>
      </c>
      <c r="F5550" s="210" t="s">
        <v>2971</v>
      </c>
      <c r="G5550" s="207"/>
      <c r="H5550" s="211" t="s">
        <v>20</v>
      </c>
      <c r="I5550" s="212"/>
      <c r="J5550" s="207"/>
      <c r="K5550" s="207"/>
      <c r="L5550" s="213"/>
      <c r="M5550" s="214"/>
      <c r="N5550" s="215"/>
      <c r="O5550" s="215"/>
      <c r="P5550" s="215"/>
      <c r="Q5550" s="215"/>
      <c r="R5550" s="215"/>
      <c r="S5550" s="215"/>
      <c r="T5550" s="216"/>
      <c r="AT5550" s="217" t="s">
        <v>247</v>
      </c>
      <c r="AU5550" s="217" t="s">
        <v>81</v>
      </c>
      <c r="AV5550" s="12" t="s">
        <v>22</v>
      </c>
      <c r="AW5550" s="12" t="s">
        <v>37</v>
      </c>
      <c r="AX5550" s="12" t="s">
        <v>73</v>
      </c>
      <c r="AY5550" s="217" t="s">
        <v>238</v>
      </c>
    </row>
    <row r="5551" spans="2:65" s="12" customFormat="1" ht="13.5">
      <c r="B5551" s="206"/>
      <c r="C5551" s="207"/>
      <c r="D5551" s="208" t="s">
        <v>247</v>
      </c>
      <c r="E5551" s="209" t="s">
        <v>20</v>
      </c>
      <c r="F5551" s="210" t="s">
        <v>4846</v>
      </c>
      <c r="G5551" s="207"/>
      <c r="H5551" s="211" t="s">
        <v>20</v>
      </c>
      <c r="I5551" s="212"/>
      <c r="J5551" s="207"/>
      <c r="K5551" s="207"/>
      <c r="L5551" s="213"/>
      <c r="M5551" s="214"/>
      <c r="N5551" s="215"/>
      <c r="O5551" s="215"/>
      <c r="P5551" s="215"/>
      <c r="Q5551" s="215"/>
      <c r="R5551" s="215"/>
      <c r="S5551" s="215"/>
      <c r="T5551" s="216"/>
      <c r="AT5551" s="217" t="s">
        <v>247</v>
      </c>
      <c r="AU5551" s="217" t="s">
        <v>81</v>
      </c>
      <c r="AV5551" s="12" t="s">
        <v>22</v>
      </c>
      <c r="AW5551" s="12" t="s">
        <v>37</v>
      </c>
      <c r="AX5551" s="12" t="s">
        <v>73</v>
      </c>
      <c r="AY5551" s="217" t="s">
        <v>238</v>
      </c>
    </row>
    <row r="5552" spans="2:65" s="12" customFormat="1" ht="13.5">
      <c r="B5552" s="206"/>
      <c r="C5552" s="207"/>
      <c r="D5552" s="208" t="s">
        <v>247</v>
      </c>
      <c r="E5552" s="209" t="s">
        <v>20</v>
      </c>
      <c r="F5552" s="210" t="s">
        <v>4875</v>
      </c>
      <c r="G5552" s="207"/>
      <c r="H5552" s="211" t="s">
        <v>20</v>
      </c>
      <c r="I5552" s="212"/>
      <c r="J5552" s="207"/>
      <c r="K5552" s="207"/>
      <c r="L5552" s="213"/>
      <c r="M5552" s="214"/>
      <c r="N5552" s="215"/>
      <c r="O5552" s="215"/>
      <c r="P5552" s="215"/>
      <c r="Q5552" s="215"/>
      <c r="R5552" s="215"/>
      <c r="S5552" s="215"/>
      <c r="T5552" s="216"/>
      <c r="AT5552" s="217" t="s">
        <v>247</v>
      </c>
      <c r="AU5552" s="217" t="s">
        <v>81</v>
      </c>
      <c r="AV5552" s="12" t="s">
        <v>22</v>
      </c>
      <c r="AW5552" s="12" t="s">
        <v>37</v>
      </c>
      <c r="AX5552" s="12" t="s">
        <v>73</v>
      </c>
      <c r="AY5552" s="217" t="s">
        <v>238</v>
      </c>
    </row>
    <row r="5553" spans="2:51" s="12" customFormat="1" ht="13.5">
      <c r="B5553" s="206"/>
      <c r="C5553" s="207"/>
      <c r="D5553" s="208" t="s">
        <v>247</v>
      </c>
      <c r="E5553" s="209" t="s">
        <v>20</v>
      </c>
      <c r="F5553" s="210" t="s">
        <v>249</v>
      </c>
      <c r="G5553" s="207"/>
      <c r="H5553" s="211" t="s">
        <v>20</v>
      </c>
      <c r="I5553" s="212"/>
      <c r="J5553" s="207"/>
      <c r="K5553" s="207"/>
      <c r="L5553" s="213"/>
      <c r="M5553" s="214"/>
      <c r="N5553" s="215"/>
      <c r="O5553" s="215"/>
      <c r="P5553" s="215"/>
      <c r="Q5553" s="215"/>
      <c r="R5553" s="215"/>
      <c r="S5553" s="215"/>
      <c r="T5553" s="216"/>
      <c r="AT5553" s="217" t="s">
        <v>247</v>
      </c>
      <c r="AU5553" s="217" t="s">
        <v>81</v>
      </c>
      <c r="AV5553" s="12" t="s">
        <v>22</v>
      </c>
      <c r="AW5553" s="12" t="s">
        <v>37</v>
      </c>
      <c r="AX5553" s="12" t="s">
        <v>73</v>
      </c>
      <c r="AY5553" s="217" t="s">
        <v>238</v>
      </c>
    </row>
    <row r="5554" spans="2:51" s="12" customFormat="1" ht="13.5">
      <c r="B5554" s="206"/>
      <c r="C5554" s="207"/>
      <c r="D5554" s="208" t="s">
        <v>247</v>
      </c>
      <c r="E5554" s="209" t="s">
        <v>20</v>
      </c>
      <c r="F5554" s="210" t="s">
        <v>4876</v>
      </c>
      <c r="G5554" s="207"/>
      <c r="H5554" s="211" t="s">
        <v>20</v>
      </c>
      <c r="I5554" s="212"/>
      <c r="J5554" s="207"/>
      <c r="K5554" s="207"/>
      <c r="L5554" s="213"/>
      <c r="M5554" s="214"/>
      <c r="N5554" s="215"/>
      <c r="O5554" s="215"/>
      <c r="P5554" s="215"/>
      <c r="Q5554" s="215"/>
      <c r="R5554" s="215"/>
      <c r="S5554" s="215"/>
      <c r="T5554" s="216"/>
      <c r="AT5554" s="217" t="s">
        <v>247</v>
      </c>
      <c r="AU5554" s="217" t="s">
        <v>81</v>
      </c>
      <c r="AV5554" s="12" t="s">
        <v>22</v>
      </c>
      <c r="AW5554" s="12" t="s">
        <v>37</v>
      </c>
      <c r="AX5554" s="12" t="s">
        <v>73</v>
      </c>
      <c r="AY5554" s="217" t="s">
        <v>238</v>
      </c>
    </row>
    <row r="5555" spans="2:51" s="12" customFormat="1" ht="13.5">
      <c r="B5555" s="206"/>
      <c r="C5555" s="207"/>
      <c r="D5555" s="208" t="s">
        <v>247</v>
      </c>
      <c r="E5555" s="209" t="s">
        <v>20</v>
      </c>
      <c r="F5555" s="210" t="s">
        <v>811</v>
      </c>
      <c r="G5555" s="207"/>
      <c r="H5555" s="211" t="s">
        <v>20</v>
      </c>
      <c r="I5555" s="212"/>
      <c r="J5555" s="207"/>
      <c r="K5555" s="207"/>
      <c r="L5555" s="213"/>
      <c r="M5555" s="214"/>
      <c r="N5555" s="215"/>
      <c r="O5555" s="215"/>
      <c r="P5555" s="215"/>
      <c r="Q5555" s="215"/>
      <c r="R5555" s="215"/>
      <c r="S5555" s="215"/>
      <c r="T5555" s="216"/>
      <c r="AT5555" s="217" t="s">
        <v>247</v>
      </c>
      <c r="AU5555" s="217" t="s">
        <v>81</v>
      </c>
      <c r="AV5555" s="12" t="s">
        <v>22</v>
      </c>
      <c r="AW5555" s="12" t="s">
        <v>37</v>
      </c>
      <c r="AX5555" s="12" t="s">
        <v>73</v>
      </c>
      <c r="AY5555" s="217" t="s">
        <v>238</v>
      </c>
    </row>
    <row r="5556" spans="2:51" s="13" customFormat="1" ht="13.5">
      <c r="B5556" s="218"/>
      <c r="C5556" s="219"/>
      <c r="D5556" s="208" t="s">
        <v>247</v>
      </c>
      <c r="E5556" s="230" t="s">
        <v>20</v>
      </c>
      <c r="F5556" s="231" t="s">
        <v>4877</v>
      </c>
      <c r="G5556" s="219"/>
      <c r="H5556" s="232">
        <v>15.15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51" s="13" customFormat="1" ht="13.5">
      <c r="B5557" s="218"/>
      <c r="C5557" s="219"/>
      <c r="D5557" s="208" t="s">
        <v>247</v>
      </c>
      <c r="E5557" s="230" t="s">
        <v>20</v>
      </c>
      <c r="F5557" s="231" t="s">
        <v>4878</v>
      </c>
      <c r="G5557" s="219"/>
      <c r="H5557" s="232">
        <v>23.85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51" s="13" customFormat="1" ht="13.5">
      <c r="B5558" s="218"/>
      <c r="C5558" s="219"/>
      <c r="D5558" s="208" t="s">
        <v>247</v>
      </c>
      <c r="E5558" s="230" t="s">
        <v>20</v>
      </c>
      <c r="F5558" s="231" t="s">
        <v>4879</v>
      </c>
      <c r="G5558" s="219"/>
      <c r="H5558" s="232">
        <v>7.05</v>
      </c>
      <c r="I5558" s="224"/>
      <c r="J5558" s="219"/>
      <c r="K5558" s="219"/>
      <c r="L5558" s="225"/>
      <c r="M5558" s="226"/>
      <c r="N5558" s="227"/>
      <c r="O5558" s="227"/>
      <c r="P5558" s="227"/>
      <c r="Q5558" s="227"/>
      <c r="R5558" s="227"/>
      <c r="S5558" s="227"/>
      <c r="T5558" s="228"/>
      <c r="AT5558" s="229" t="s">
        <v>247</v>
      </c>
      <c r="AU5558" s="229" t="s">
        <v>81</v>
      </c>
      <c r="AV5558" s="13" t="s">
        <v>81</v>
      </c>
      <c r="AW5558" s="13" t="s">
        <v>37</v>
      </c>
      <c r="AX5558" s="13" t="s">
        <v>73</v>
      </c>
      <c r="AY5558" s="229" t="s">
        <v>238</v>
      </c>
    </row>
    <row r="5559" spans="2:51" s="13" customFormat="1" ht="13.5">
      <c r="B5559" s="218"/>
      <c r="C5559" s="219"/>
      <c r="D5559" s="208" t="s">
        <v>247</v>
      </c>
      <c r="E5559" s="230" t="s">
        <v>20</v>
      </c>
      <c r="F5559" s="231" t="s">
        <v>4880</v>
      </c>
      <c r="G5559" s="219"/>
      <c r="H5559" s="232">
        <v>19.05</v>
      </c>
      <c r="I5559" s="224"/>
      <c r="J5559" s="219"/>
      <c r="K5559" s="219"/>
      <c r="L5559" s="225"/>
      <c r="M5559" s="226"/>
      <c r="N5559" s="227"/>
      <c r="O5559" s="227"/>
      <c r="P5559" s="227"/>
      <c r="Q5559" s="227"/>
      <c r="R5559" s="227"/>
      <c r="S5559" s="227"/>
      <c r="T5559" s="228"/>
      <c r="AT5559" s="229" t="s">
        <v>247</v>
      </c>
      <c r="AU5559" s="229" t="s">
        <v>81</v>
      </c>
      <c r="AV5559" s="13" t="s">
        <v>81</v>
      </c>
      <c r="AW5559" s="13" t="s">
        <v>37</v>
      </c>
      <c r="AX5559" s="13" t="s">
        <v>73</v>
      </c>
      <c r="AY5559" s="229" t="s">
        <v>238</v>
      </c>
    </row>
    <row r="5560" spans="2:51" s="13" customFormat="1" ht="13.5">
      <c r="B5560" s="218"/>
      <c r="C5560" s="219"/>
      <c r="D5560" s="208" t="s">
        <v>247</v>
      </c>
      <c r="E5560" s="230" t="s">
        <v>20</v>
      </c>
      <c r="F5560" s="231" t="s">
        <v>4881</v>
      </c>
      <c r="G5560" s="219"/>
      <c r="H5560" s="232">
        <v>51</v>
      </c>
      <c r="I5560" s="224"/>
      <c r="J5560" s="219"/>
      <c r="K5560" s="219"/>
      <c r="L5560" s="225"/>
      <c r="M5560" s="226"/>
      <c r="N5560" s="227"/>
      <c r="O5560" s="227"/>
      <c r="P5560" s="227"/>
      <c r="Q5560" s="227"/>
      <c r="R5560" s="227"/>
      <c r="S5560" s="227"/>
      <c r="T5560" s="228"/>
      <c r="AT5560" s="229" t="s">
        <v>247</v>
      </c>
      <c r="AU5560" s="229" t="s">
        <v>81</v>
      </c>
      <c r="AV5560" s="13" t="s">
        <v>81</v>
      </c>
      <c r="AW5560" s="13" t="s">
        <v>37</v>
      </c>
      <c r="AX5560" s="13" t="s">
        <v>73</v>
      </c>
      <c r="AY5560" s="229" t="s">
        <v>238</v>
      </c>
    </row>
    <row r="5561" spans="2:51" s="13" customFormat="1" ht="13.5">
      <c r="B5561" s="218"/>
      <c r="C5561" s="219"/>
      <c r="D5561" s="208" t="s">
        <v>247</v>
      </c>
      <c r="E5561" s="230" t="s">
        <v>20</v>
      </c>
      <c r="F5561" s="231" t="s">
        <v>4882</v>
      </c>
      <c r="G5561" s="219"/>
      <c r="H5561" s="232">
        <v>26.75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51" s="13" customFormat="1" ht="27">
      <c r="B5562" s="218"/>
      <c r="C5562" s="219"/>
      <c r="D5562" s="208" t="s">
        <v>247</v>
      </c>
      <c r="E5562" s="230" t="s">
        <v>20</v>
      </c>
      <c r="F5562" s="231" t="s">
        <v>4883</v>
      </c>
      <c r="G5562" s="219"/>
      <c r="H5562" s="232">
        <v>76.2</v>
      </c>
      <c r="I5562" s="224"/>
      <c r="J5562" s="219"/>
      <c r="K5562" s="219"/>
      <c r="L5562" s="225"/>
      <c r="M5562" s="226"/>
      <c r="N5562" s="227"/>
      <c r="O5562" s="227"/>
      <c r="P5562" s="227"/>
      <c r="Q5562" s="227"/>
      <c r="R5562" s="227"/>
      <c r="S5562" s="227"/>
      <c r="T5562" s="228"/>
      <c r="AT5562" s="229" t="s">
        <v>247</v>
      </c>
      <c r="AU5562" s="229" t="s">
        <v>81</v>
      </c>
      <c r="AV5562" s="13" t="s">
        <v>81</v>
      </c>
      <c r="AW5562" s="13" t="s">
        <v>37</v>
      </c>
      <c r="AX5562" s="13" t="s">
        <v>73</v>
      </c>
      <c r="AY5562" s="229" t="s">
        <v>238</v>
      </c>
    </row>
    <row r="5563" spans="2:51" s="13" customFormat="1" ht="13.5">
      <c r="B5563" s="218"/>
      <c r="C5563" s="219"/>
      <c r="D5563" s="208" t="s">
        <v>247</v>
      </c>
      <c r="E5563" s="230" t="s">
        <v>20</v>
      </c>
      <c r="F5563" s="231" t="s">
        <v>4884</v>
      </c>
      <c r="G5563" s="219"/>
      <c r="H5563" s="232">
        <v>6.6</v>
      </c>
      <c r="I5563" s="224"/>
      <c r="J5563" s="219"/>
      <c r="K5563" s="219"/>
      <c r="L5563" s="225"/>
      <c r="M5563" s="226"/>
      <c r="N5563" s="227"/>
      <c r="O5563" s="227"/>
      <c r="P5563" s="227"/>
      <c r="Q5563" s="227"/>
      <c r="R5563" s="227"/>
      <c r="S5563" s="227"/>
      <c r="T5563" s="228"/>
      <c r="AT5563" s="229" t="s">
        <v>247</v>
      </c>
      <c r="AU5563" s="229" t="s">
        <v>81</v>
      </c>
      <c r="AV5563" s="13" t="s">
        <v>81</v>
      </c>
      <c r="AW5563" s="13" t="s">
        <v>37</v>
      </c>
      <c r="AX5563" s="13" t="s">
        <v>73</v>
      </c>
      <c r="AY5563" s="229" t="s">
        <v>238</v>
      </c>
    </row>
    <row r="5564" spans="2:51" s="13" customFormat="1" ht="13.5">
      <c r="B5564" s="218"/>
      <c r="C5564" s="219"/>
      <c r="D5564" s="208" t="s">
        <v>247</v>
      </c>
      <c r="E5564" s="230" t="s">
        <v>20</v>
      </c>
      <c r="F5564" s="231" t="s">
        <v>4885</v>
      </c>
      <c r="G5564" s="219"/>
      <c r="H5564" s="232">
        <v>8.5500000000000007</v>
      </c>
      <c r="I5564" s="224"/>
      <c r="J5564" s="219"/>
      <c r="K5564" s="219"/>
      <c r="L5564" s="225"/>
      <c r="M5564" s="226"/>
      <c r="N5564" s="227"/>
      <c r="O5564" s="227"/>
      <c r="P5564" s="227"/>
      <c r="Q5564" s="227"/>
      <c r="R5564" s="227"/>
      <c r="S5564" s="227"/>
      <c r="T5564" s="228"/>
      <c r="AT5564" s="229" t="s">
        <v>247</v>
      </c>
      <c r="AU5564" s="229" t="s">
        <v>81</v>
      </c>
      <c r="AV5564" s="13" t="s">
        <v>81</v>
      </c>
      <c r="AW5564" s="13" t="s">
        <v>37</v>
      </c>
      <c r="AX5564" s="13" t="s">
        <v>73</v>
      </c>
      <c r="AY5564" s="229" t="s">
        <v>238</v>
      </c>
    </row>
    <row r="5565" spans="2:51" s="13" customFormat="1" ht="13.5">
      <c r="B5565" s="218"/>
      <c r="C5565" s="219"/>
      <c r="D5565" s="208" t="s">
        <v>247</v>
      </c>
      <c r="E5565" s="230" t="s">
        <v>20</v>
      </c>
      <c r="F5565" s="231" t="s">
        <v>4886</v>
      </c>
      <c r="G5565" s="219"/>
      <c r="H5565" s="232">
        <v>16.22</v>
      </c>
      <c r="I5565" s="224"/>
      <c r="J5565" s="219"/>
      <c r="K5565" s="219"/>
      <c r="L5565" s="225"/>
      <c r="M5565" s="226"/>
      <c r="N5565" s="227"/>
      <c r="O5565" s="227"/>
      <c r="P5565" s="227"/>
      <c r="Q5565" s="227"/>
      <c r="R5565" s="227"/>
      <c r="S5565" s="227"/>
      <c r="T5565" s="228"/>
      <c r="AT5565" s="229" t="s">
        <v>247</v>
      </c>
      <c r="AU5565" s="229" t="s">
        <v>81</v>
      </c>
      <c r="AV5565" s="13" t="s">
        <v>81</v>
      </c>
      <c r="AW5565" s="13" t="s">
        <v>37</v>
      </c>
      <c r="AX5565" s="13" t="s">
        <v>73</v>
      </c>
      <c r="AY5565" s="229" t="s">
        <v>238</v>
      </c>
    </row>
    <row r="5566" spans="2:51" s="13" customFormat="1" ht="13.5">
      <c r="B5566" s="218"/>
      <c r="C5566" s="219"/>
      <c r="D5566" s="208" t="s">
        <v>247</v>
      </c>
      <c r="E5566" s="230" t="s">
        <v>20</v>
      </c>
      <c r="F5566" s="231" t="s">
        <v>4887</v>
      </c>
      <c r="G5566" s="219"/>
      <c r="H5566" s="232">
        <v>60.28</v>
      </c>
      <c r="I5566" s="224"/>
      <c r="J5566" s="219"/>
      <c r="K5566" s="219"/>
      <c r="L5566" s="225"/>
      <c r="M5566" s="226"/>
      <c r="N5566" s="227"/>
      <c r="O5566" s="227"/>
      <c r="P5566" s="227"/>
      <c r="Q5566" s="227"/>
      <c r="R5566" s="227"/>
      <c r="S5566" s="227"/>
      <c r="T5566" s="228"/>
      <c r="AT5566" s="229" t="s">
        <v>247</v>
      </c>
      <c r="AU5566" s="229" t="s">
        <v>81</v>
      </c>
      <c r="AV5566" s="13" t="s">
        <v>81</v>
      </c>
      <c r="AW5566" s="13" t="s">
        <v>37</v>
      </c>
      <c r="AX5566" s="13" t="s">
        <v>73</v>
      </c>
      <c r="AY5566" s="229" t="s">
        <v>238</v>
      </c>
    </row>
    <row r="5567" spans="2:51" s="13" customFormat="1" ht="13.5">
      <c r="B5567" s="218"/>
      <c r="C5567" s="219"/>
      <c r="D5567" s="208" t="s">
        <v>247</v>
      </c>
      <c r="E5567" s="230" t="s">
        <v>20</v>
      </c>
      <c r="F5567" s="231" t="s">
        <v>4888</v>
      </c>
      <c r="G5567" s="219"/>
      <c r="H5567" s="232">
        <v>16.02</v>
      </c>
      <c r="I5567" s="224"/>
      <c r="J5567" s="219"/>
      <c r="K5567" s="219"/>
      <c r="L5567" s="225"/>
      <c r="M5567" s="226"/>
      <c r="N5567" s="227"/>
      <c r="O5567" s="227"/>
      <c r="P5567" s="227"/>
      <c r="Q5567" s="227"/>
      <c r="R5567" s="227"/>
      <c r="S5567" s="227"/>
      <c r="T5567" s="228"/>
      <c r="AT5567" s="229" t="s">
        <v>247</v>
      </c>
      <c r="AU5567" s="229" t="s">
        <v>81</v>
      </c>
      <c r="AV5567" s="13" t="s">
        <v>81</v>
      </c>
      <c r="AW5567" s="13" t="s">
        <v>37</v>
      </c>
      <c r="AX5567" s="13" t="s">
        <v>73</v>
      </c>
      <c r="AY5567" s="229" t="s">
        <v>238</v>
      </c>
    </row>
    <row r="5568" spans="2:51" s="13" customFormat="1" ht="13.5">
      <c r="B5568" s="218"/>
      <c r="C5568" s="219"/>
      <c r="D5568" s="208" t="s">
        <v>247</v>
      </c>
      <c r="E5568" s="230" t="s">
        <v>20</v>
      </c>
      <c r="F5568" s="231" t="s">
        <v>3048</v>
      </c>
      <c r="G5568" s="219"/>
      <c r="H5568" s="232">
        <v>20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3" customFormat="1" ht="13.5">
      <c r="B5569" s="218"/>
      <c r="C5569" s="219"/>
      <c r="D5569" s="208" t="s">
        <v>247</v>
      </c>
      <c r="E5569" s="230" t="s">
        <v>20</v>
      </c>
      <c r="F5569" s="231" t="s">
        <v>4889</v>
      </c>
      <c r="G5569" s="219"/>
      <c r="H5569" s="232">
        <v>15.5</v>
      </c>
      <c r="I5569" s="224"/>
      <c r="J5569" s="219"/>
      <c r="K5569" s="219"/>
      <c r="L5569" s="225"/>
      <c r="M5569" s="226"/>
      <c r="N5569" s="227"/>
      <c r="O5569" s="227"/>
      <c r="P5569" s="227"/>
      <c r="Q5569" s="227"/>
      <c r="R5569" s="227"/>
      <c r="S5569" s="227"/>
      <c r="T5569" s="228"/>
      <c r="AT5569" s="229" t="s">
        <v>247</v>
      </c>
      <c r="AU5569" s="229" t="s">
        <v>81</v>
      </c>
      <c r="AV5569" s="13" t="s">
        <v>81</v>
      </c>
      <c r="AW5569" s="13" t="s">
        <v>37</v>
      </c>
      <c r="AX5569" s="13" t="s">
        <v>73</v>
      </c>
      <c r="AY5569" s="229" t="s">
        <v>238</v>
      </c>
    </row>
    <row r="5570" spans="2:65" s="13" customFormat="1" ht="13.5">
      <c r="B5570" s="218"/>
      <c r="C5570" s="219"/>
      <c r="D5570" s="208" t="s">
        <v>247</v>
      </c>
      <c r="E5570" s="230" t="s">
        <v>20</v>
      </c>
      <c r="F5570" s="231" t="s">
        <v>4890</v>
      </c>
      <c r="G5570" s="219"/>
      <c r="H5570" s="232">
        <v>144.75</v>
      </c>
      <c r="I5570" s="224"/>
      <c r="J5570" s="219"/>
      <c r="K5570" s="219"/>
      <c r="L5570" s="225"/>
      <c r="M5570" s="226"/>
      <c r="N5570" s="227"/>
      <c r="O5570" s="227"/>
      <c r="P5570" s="227"/>
      <c r="Q5570" s="227"/>
      <c r="R5570" s="227"/>
      <c r="S5570" s="227"/>
      <c r="T5570" s="228"/>
      <c r="AT5570" s="229" t="s">
        <v>247</v>
      </c>
      <c r="AU5570" s="229" t="s">
        <v>81</v>
      </c>
      <c r="AV5570" s="13" t="s">
        <v>81</v>
      </c>
      <c r="AW5570" s="13" t="s">
        <v>37</v>
      </c>
      <c r="AX5570" s="13" t="s">
        <v>73</v>
      </c>
      <c r="AY5570" s="229" t="s">
        <v>238</v>
      </c>
    </row>
    <row r="5571" spans="2:65" s="13" customFormat="1" ht="13.5">
      <c r="B5571" s="218"/>
      <c r="C5571" s="219"/>
      <c r="D5571" s="208" t="s">
        <v>247</v>
      </c>
      <c r="E5571" s="230" t="s">
        <v>20</v>
      </c>
      <c r="F5571" s="231" t="s">
        <v>4891</v>
      </c>
      <c r="G5571" s="219"/>
      <c r="H5571" s="232">
        <v>15.1</v>
      </c>
      <c r="I5571" s="224"/>
      <c r="J5571" s="219"/>
      <c r="K5571" s="219"/>
      <c r="L5571" s="225"/>
      <c r="M5571" s="226"/>
      <c r="N5571" s="227"/>
      <c r="O5571" s="227"/>
      <c r="P5571" s="227"/>
      <c r="Q5571" s="227"/>
      <c r="R5571" s="227"/>
      <c r="S5571" s="227"/>
      <c r="T5571" s="228"/>
      <c r="AT5571" s="229" t="s">
        <v>247</v>
      </c>
      <c r="AU5571" s="229" t="s">
        <v>81</v>
      </c>
      <c r="AV5571" s="13" t="s">
        <v>81</v>
      </c>
      <c r="AW5571" s="13" t="s">
        <v>37</v>
      </c>
      <c r="AX5571" s="13" t="s">
        <v>73</v>
      </c>
      <c r="AY5571" s="229" t="s">
        <v>238</v>
      </c>
    </row>
    <row r="5572" spans="2:65" s="13" customFormat="1" ht="13.5">
      <c r="B5572" s="218"/>
      <c r="C5572" s="219"/>
      <c r="D5572" s="208" t="s">
        <v>247</v>
      </c>
      <c r="E5572" s="230" t="s">
        <v>20</v>
      </c>
      <c r="F5572" s="231" t="s">
        <v>4892</v>
      </c>
      <c r="G5572" s="219"/>
      <c r="H5572" s="232">
        <v>10.6</v>
      </c>
      <c r="I5572" s="224"/>
      <c r="J5572" s="219"/>
      <c r="K5572" s="219"/>
      <c r="L5572" s="225"/>
      <c r="M5572" s="226"/>
      <c r="N5572" s="227"/>
      <c r="O5572" s="227"/>
      <c r="P5572" s="227"/>
      <c r="Q5572" s="227"/>
      <c r="R5572" s="227"/>
      <c r="S5572" s="227"/>
      <c r="T5572" s="228"/>
      <c r="AT5572" s="229" t="s">
        <v>247</v>
      </c>
      <c r="AU5572" s="229" t="s">
        <v>81</v>
      </c>
      <c r="AV5572" s="13" t="s">
        <v>81</v>
      </c>
      <c r="AW5572" s="13" t="s">
        <v>37</v>
      </c>
      <c r="AX5572" s="13" t="s">
        <v>73</v>
      </c>
      <c r="AY5572" s="229" t="s">
        <v>238</v>
      </c>
    </row>
    <row r="5573" spans="2:65" s="13" customFormat="1" ht="13.5">
      <c r="B5573" s="218"/>
      <c r="C5573" s="219"/>
      <c r="D5573" s="208" t="s">
        <v>247</v>
      </c>
      <c r="E5573" s="230" t="s">
        <v>20</v>
      </c>
      <c r="F5573" s="231" t="s">
        <v>4893</v>
      </c>
      <c r="G5573" s="219"/>
      <c r="H5573" s="232">
        <v>8</v>
      </c>
      <c r="I5573" s="224"/>
      <c r="J5573" s="219"/>
      <c r="K5573" s="219"/>
      <c r="L5573" s="225"/>
      <c r="M5573" s="226"/>
      <c r="N5573" s="227"/>
      <c r="O5573" s="227"/>
      <c r="P5573" s="227"/>
      <c r="Q5573" s="227"/>
      <c r="R5573" s="227"/>
      <c r="S5573" s="227"/>
      <c r="T5573" s="228"/>
      <c r="AT5573" s="229" t="s">
        <v>247</v>
      </c>
      <c r="AU5573" s="229" t="s">
        <v>81</v>
      </c>
      <c r="AV5573" s="13" t="s">
        <v>81</v>
      </c>
      <c r="AW5573" s="13" t="s">
        <v>37</v>
      </c>
      <c r="AX5573" s="13" t="s">
        <v>73</v>
      </c>
      <c r="AY5573" s="229" t="s">
        <v>238</v>
      </c>
    </row>
    <row r="5574" spans="2:65" s="13" customFormat="1" ht="13.5">
      <c r="B5574" s="218"/>
      <c r="C5574" s="219"/>
      <c r="D5574" s="208" t="s">
        <v>247</v>
      </c>
      <c r="E5574" s="230" t="s">
        <v>20</v>
      </c>
      <c r="F5574" s="231" t="s">
        <v>4894</v>
      </c>
      <c r="G5574" s="219"/>
      <c r="H5574" s="232">
        <v>9.1</v>
      </c>
      <c r="I5574" s="224"/>
      <c r="J5574" s="219"/>
      <c r="K5574" s="219"/>
      <c r="L5574" s="225"/>
      <c r="M5574" s="226"/>
      <c r="N5574" s="227"/>
      <c r="O5574" s="227"/>
      <c r="P5574" s="227"/>
      <c r="Q5574" s="227"/>
      <c r="R5574" s="227"/>
      <c r="S5574" s="227"/>
      <c r="T5574" s="228"/>
      <c r="AT5574" s="229" t="s">
        <v>247</v>
      </c>
      <c r="AU5574" s="229" t="s">
        <v>81</v>
      </c>
      <c r="AV5574" s="13" t="s">
        <v>81</v>
      </c>
      <c r="AW5574" s="13" t="s">
        <v>37</v>
      </c>
      <c r="AX5574" s="13" t="s">
        <v>73</v>
      </c>
      <c r="AY5574" s="229" t="s">
        <v>238</v>
      </c>
    </row>
    <row r="5575" spans="2:65" s="13" customFormat="1" ht="13.5">
      <c r="B5575" s="218"/>
      <c r="C5575" s="219"/>
      <c r="D5575" s="208" t="s">
        <v>247</v>
      </c>
      <c r="E5575" s="230" t="s">
        <v>20</v>
      </c>
      <c r="F5575" s="231" t="s">
        <v>4895</v>
      </c>
      <c r="G5575" s="219"/>
      <c r="H5575" s="232">
        <v>16.7</v>
      </c>
      <c r="I5575" s="224"/>
      <c r="J5575" s="219"/>
      <c r="K5575" s="219"/>
      <c r="L5575" s="225"/>
      <c r="M5575" s="226"/>
      <c r="N5575" s="227"/>
      <c r="O5575" s="227"/>
      <c r="P5575" s="227"/>
      <c r="Q5575" s="227"/>
      <c r="R5575" s="227"/>
      <c r="S5575" s="227"/>
      <c r="T5575" s="228"/>
      <c r="AT5575" s="229" t="s">
        <v>247</v>
      </c>
      <c r="AU5575" s="229" t="s">
        <v>81</v>
      </c>
      <c r="AV5575" s="13" t="s">
        <v>81</v>
      </c>
      <c r="AW5575" s="13" t="s">
        <v>37</v>
      </c>
      <c r="AX5575" s="13" t="s">
        <v>73</v>
      </c>
      <c r="AY5575" s="229" t="s">
        <v>238</v>
      </c>
    </row>
    <row r="5576" spans="2:65" s="13" customFormat="1" ht="13.5">
      <c r="B5576" s="218"/>
      <c r="C5576" s="219"/>
      <c r="D5576" s="208" t="s">
        <v>247</v>
      </c>
      <c r="E5576" s="230" t="s">
        <v>20</v>
      </c>
      <c r="F5576" s="231" t="s">
        <v>4896</v>
      </c>
      <c r="G5576" s="219"/>
      <c r="H5576" s="232">
        <v>31.5</v>
      </c>
      <c r="I5576" s="224"/>
      <c r="J5576" s="219"/>
      <c r="K5576" s="219"/>
      <c r="L5576" s="225"/>
      <c r="M5576" s="226"/>
      <c r="N5576" s="227"/>
      <c r="O5576" s="227"/>
      <c r="P5576" s="227"/>
      <c r="Q5576" s="227"/>
      <c r="R5576" s="227"/>
      <c r="S5576" s="227"/>
      <c r="T5576" s="228"/>
      <c r="AT5576" s="229" t="s">
        <v>247</v>
      </c>
      <c r="AU5576" s="229" t="s">
        <v>81</v>
      </c>
      <c r="AV5576" s="13" t="s">
        <v>81</v>
      </c>
      <c r="AW5576" s="13" t="s">
        <v>37</v>
      </c>
      <c r="AX5576" s="13" t="s">
        <v>73</v>
      </c>
      <c r="AY5576" s="229" t="s">
        <v>238</v>
      </c>
    </row>
    <row r="5577" spans="2:65" s="13" customFormat="1" ht="13.5">
      <c r="B5577" s="218"/>
      <c r="C5577" s="219"/>
      <c r="D5577" s="220" t="s">
        <v>247</v>
      </c>
      <c r="E5577" s="221" t="s">
        <v>20</v>
      </c>
      <c r="F5577" s="222" t="s">
        <v>4897</v>
      </c>
      <c r="G5577" s="219"/>
      <c r="H5577" s="223">
        <v>10.75</v>
      </c>
      <c r="I5577" s="224"/>
      <c r="J5577" s="219"/>
      <c r="K5577" s="219"/>
      <c r="L5577" s="225"/>
      <c r="M5577" s="226"/>
      <c r="N5577" s="227"/>
      <c r="O5577" s="227"/>
      <c r="P5577" s="227"/>
      <c r="Q5577" s="227"/>
      <c r="R5577" s="227"/>
      <c r="S5577" s="227"/>
      <c r="T5577" s="228"/>
      <c r="AT5577" s="229" t="s">
        <v>247</v>
      </c>
      <c r="AU5577" s="229" t="s">
        <v>81</v>
      </c>
      <c r="AV5577" s="13" t="s">
        <v>81</v>
      </c>
      <c r="AW5577" s="13" t="s">
        <v>37</v>
      </c>
      <c r="AX5577" s="13" t="s">
        <v>73</v>
      </c>
      <c r="AY5577" s="229" t="s">
        <v>238</v>
      </c>
    </row>
    <row r="5578" spans="2:65" s="1" customFormat="1" ht="31.5" customHeight="1">
      <c r="B5578" s="35"/>
      <c r="C5578" s="194" t="s">
        <v>4898</v>
      </c>
      <c r="D5578" s="194" t="s">
        <v>240</v>
      </c>
      <c r="E5578" s="195" t="s">
        <v>4899</v>
      </c>
      <c r="F5578" s="196" t="s">
        <v>4900</v>
      </c>
      <c r="G5578" s="197" t="s">
        <v>375</v>
      </c>
      <c r="H5578" s="198">
        <v>725.83100000000002</v>
      </c>
      <c r="I5578" s="199"/>
      <c r="J5578" s="200">
        <f>ROUND(I5578*H5578,2)</f>
        <v>0</v>
      </c>
      <c r="K5578" s="196" t="s">
        <v>20</v>
      </c>
      <c r="L5578" s="55"/>
      <c r="M5578" s="201" t="s">
        <v>20</v>
      </c>
      <c r="N5578" s="202" t="s">
        <v>44</v>
      </c>
      <c r="O5578" s="36"/>
      <c r="P5578" s="203">
        <f>O5578*H5578</f>
        <v>0</v>
      </c>
      <c r="Q5578" s="203">
        <v>0</v>
      </c>
      <c r="R5578" s="203">
        <f>Q5578*H5578</f>
        <v>0</v>
      </c>
      <c r="S5578" s="203">
        <v>0</v>
      </c>
      <c r="T5578" s="204">
        <f>S5578*H5578</f>
        <v>0</v>
      </c>
      <c r="AR5578" s="18" t="s">
        <v>372</v>
      </c>
      <c r="AT5578" s="18" t="s">
        <v>240</v>
      </c>
      <c r="AU5578" s="18" t="s">
        <v>81</v>
      </c>
      <c r="AY5578" s="18" t="s">
        <v>238</v>
      </c>
      <c r="BE5578" s="205">
        <f>IF(N5578="základní",J5578,0)</f>
        <v>0</v>
      </c>
      <c r="BF5578" s="205">
        <f>IF(N5578="snížená",J5578,0)</f>
        <v>0</v>
      </c>
      <c r="BG5578" s="205">
        <f>IF(N5578="zákl. přenesená",J5578,0)</f>
        <v>0</v>
      </c>
      <c r="BH5578" s="205">
        <f>IF(N5578="sníž. přenesená",J5578,0)</f>
        <v>0</v>
      </c>
      <c r="BI5578" s="205">
        <f>IF(N5578="nulová",J5578,0)</f>
        <v>0</v>
      </c>
      <c r="BJ5578" s="18" t="s">
        <v>22</v>
      </c>
      <c r="BK5578" s="205">
        <f>ROUND(I5578*H5578,2)</f>
        <v>0</v>
      </c>
      <c r="BL5578" s="18" t="s">
        <v>372</v>
      </c>
      <c r="BM5578" s="18" t="s">
        <v>4901</v>
      </c>
    </row>
    <row r="5579" spans="2:65" s="12" customFormat="1" ht="27">
      <c r="B5579" s="206"/>
      <c r="C5579" s="207"/>
      <c r="D5579" s="208" t="s">
        <v>247</v>
      </c>
      <c r="E5579" s="209" t="s">
        <v>20</v>
      </c>
      <c r="F5579" s="210" t="s">
        <v>4853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2" customFormat="1" ht="13.5">
      <c r="B5580" s="206"/>
      <c r="C5580" s="207"/>
      <c r="D5580" s="208" t="s">
        <v>247</v>
      </c>
      <c r="E5580" s="209" t="s">
        <v>20</v>
      </c>
      <c r="F5580" s="210" t="s">
        <v>249</v>
      </c>
      <c r="G5580" s="207"/>
      <c r="H5580" s="211" t="s">
        <v>20</v>
      </c>
      <c r="I5580" s="212"/>
      <c r="J5580" s="207"/>
      <c r="K5580" s="207"/>
      <c r="L5580" s="213"/>
      <c r="M5580" s="214"/>
      <c r="N5580" s="215"/>
      <c r="O5580" s="215"/>
      <c r="P5580" s="215"/>
      <c r="Q5580" s="215"/>
      <c r="R5580" s="215"/>
      <c r="S5580" s="215"/>
      <c r="T5580" s="216"/>
      <c r="AT5580" s="217" t="s">
        <v>247</v>
      </c>
      <c r="AU5580" s="217" t="s">
        <v>81</v>
      </c>
      <c r="AV5580" s="12" t="s">
        <v>22</v>
      </c>
      <c r="AW5580" s="12" t="s">
        <v>37</v>
      </c>
      <c r="AX5580" s="12" t="s">
        <v>73</v>
      </c>
      <c r="AY5580" s="217" t="s">
        <v>238</v>
      </c>
    </row>
    <row r="5581" spans="2:65" s="12" customFormat="1" ht="13.5">
      <c r="B5581" s="206"/>
      <c r="C5581" s="207"/>
      <c r="D5581" s="208" t="s">
        <v>247</v>
      </c>
      <c r="E5581" s="209" t="s">
        <v>20</v>
      </c>
      <c r="F5581" s="210" t="s">
        <v>2971</v>
      </c>
      <c r="G5581" s="207"/>
      <c r="H5581" s="211" t="s">
        <v>20</v>
      </c>
      <c r="I5581" s="212"/>
      <c r="J5581" s="207"/>
      <c r="K5581" s="207"/>
      <c r="L5581" s="213"/>
      <c r="M5581" s="214"/>
      <c r="N5581" s="215"/>
      <c r="O5581" s="215"/>
      <c r="P5581" s="215"/>
      <c r="Q5581" s="215"/>
      <c r="R5581" s="215"/>
      <c r="S5581" s="215"/>
      <c r="T5581" s="216"/>
      <c r="AT5581" s="217" t="s">
        <v>247</v>
      </c>
      <c r="AU5581" s="217" t="s">
        <v>81</v>
      </c>
      <c r="AV5581" s="12" t="s">
        <v>22</v>
      </c>
      <c r="AW5581" s="12" t="s">
        <v>37</v>
      </c>
      <c r="AX5581" s="12" t="s">
        <v>73</v>
      </c>
      <c r="AY5581" s="217" t="s">
        <v>238</v>
      </c>
    </row>
    <row r="5582" spans="2:65" s="12" customFormat="1" ht="13.5">
      <c r="B5582" s="206"/>
      <c r="C5582" s="207"/>
      <c r="D5582" s="208" t="s">
        <v>247</v>
      </c>
      <c r="E5582" s="209" t="s">
        <v>20</v>
      </c>
      <c r="F5582" s="210" t="s">
        <v>4846</v>
      </c>
      <c r="G5582" s="207"/>
      <c r="H5582" s="211" t="s">
        <v>20</v>
      </c>
      <c r="I5582" s="212"/>
      <c r="J5582" s="207"/>
      <c r="K5582" s="207"/>
      <c r="L5582" s="213"/>
      <c r="M5582" s="214"/>
      <c r="N5582" s="215"/>
      <c r="O5582" s="215"/>
      <c r="P5582" s="215"/>
      <c r="Q5582" s="215"/>
      <c r="R5582" s="215"/>
      <c r="S5582" s="215"/>
      <c r="T5582" s="216"/>
      <c r="AT5582" s="217" t="s">
        <v>247</v>
      </c>
      <c r="AU5582" s="217" t="s">
        <v>81</v>
      </c>
      <c r="AV5582" s="12" t="s">
        <v>22</v>
      </c>
      <c r="AW5582" s="12" t="s">
        <v>37</v>
      </c>
      <c r="AX5582" s="12" t="s">
        <v>73</v>
      </c>
      <c r="AY5582" s="217" t="s">
        <v>238</v>
      </c>
    </row>
    <row r="5583" spans="2:65" s="12" customFormat="1" ht="13.5">
      <c r="B5583" s="206"/>
      <c r="C5583" s="207"/>
      <c r="D5583" s="208" t="s">
        <v>247</v>
      </c>
      <c r="E5583" s="209" t="s">
        <v>20</v>
      </c>
      <c r="F5583" s="210" t="s">
        <v>4875</v>
      </c>
      <c r="G5583" s="207"/>
      <c r="H5583" s="211" t="s">
        <v>20</v>
      </c>
      <c r="I5583" s="212"/>
      <c r="J5583" s="207"/>
      <c r="K5583" s="207"/>
      <c r="L5583" s="213"/>
      <c r="M5583" s="214"/>
      <c r="N5583" s="215"/>
      <c r="O5583" s="215"/>
      <c r="P5583" s="215"/>
      <c r="Q5583" s="215"/>
      <c r="R5583" s="215"/>
      <c r="S5583" s="215"/>
      <c r="T5583" s="216"/>
      <c r="AT5583" s="217" t="s">
        <v>247</v>
      </c>
      <c r="AU5583" s="217" t="s">
        <v>81</v>
      </c>
      <c r="AV5583" s="12" t="s">
        <v>22</v>
      </c>
      <c r="AW5583" s="12" t="s">
        <v>37</v>
      </c>
      <c r="AX5583" s="12" t="s">
        <v>73</v>
      </c>
      <c r="AY5583" s="217" t="s">
        <v>238</v>
      </c>
    </row>
    <row r="5584" spans="2:65" s="12" customFormat="1" ht="13.5">
      <c r="B5584" s="206"/>
      <c r="C5584" s="207"/>
      <c r="D5584" s="208" t="s">
        <v>247</v>
      </c>
      <c r="E5584" s="209" t="s">
        <v>20</v>
      </c>
      <c r="F5584" s="210" t="s">
        <v>249</v>
      </c>
      <c r="G5584" s="207"/>
      <c r="H5584" s="211" t="s">
        <v>20</v>
      </c>
      <c r="I5584" s="212"/>
      <c r="J5584" s="207"/>
      <c r="K5584" s="207"/>
      <c r="L5584" s="213"/>
      <c r="M5584" s="214"/>
      <c r="N5584" s="215"/>
      <c r="O5584" s="215"/>
      <c r="P5584" s="215"/>
      <c r="Q5584" s="215"/>
      <c r="R5584" s="215"/>
      <c r="S5584" s="215"/>
      <c r="T5584" s="216"/>
      <c r="AT5584" s="217" t="s">
        <v>247</v>
      </c>
      <c r="AU5584" s="217" t="s">
        <v>81</v>
      </c>
      <c r="AV5584" s="12" t="s">
        <v>22</v>
      </c>
      <c r="AW5584" s="12" t="s">
        <v>37</v>
      </c>
      <c r="AX5584" s="12" t="s">
        <v>73</v>
      </c>
      <c r="AY5584" s="217" t="s">
        <v>238</v>
      </c>
    </row>
    <row r="5585" spans="2:51" s="12" customFormat="1" ht="13.5">
      <c r="B5585" s="206"/>
      <c r="C5585" s="207"/>
      <c r="D5585" s="208" t="s">
        <v>247</v>
      </c>
      <c r="E5585" s="209" t="s">
        <v>20</v>
      </c>
      <c r="F5585" s="210" t="s">
        <v>2302</v>
      </c>
      <c r="G5585" s="207"/>
      <c r="H5585" s="211" t="s">
        <v>20</v>
      </c>
      <c r="I5585" s="212"/>
      <c r="J5585" s="207"/>
      <c r="K5585" s="207"/>
      <c r="L5585" s="213"/>
      <c r="M5585" s="214"/>
      <c r="N5585" s="215"/>
      <c r="O5585" s="215"/>
      <c r="P5585" s="215"/>
      <c r="Q5585" s="215"/>
      <c r="R5585" s="215"/>
      <c r="S5585" s="215"/>
      <c r="T5585" s="216"/>
      <c r="AT5585" s="217" t="s">
        <v>247</v>
      </c>
      <c r="AU5585" s="217" t="s">
        <v>81</v>
      </c>
      <c r="AV5585" s="12" t="s">
        <v>22</v>
      </c>
      <c r="AW5585" s="12" t="s">
        <v>37</v>
      </c>
      <c r="AX5585" s="12" t="s">
        <v>73</v>
      </c>
      <c r="AY5585" s="217" t="s">
        <v>238</v>
      </c>
    </row>
    <row r="5586" spans="2:51" s="12" customFormat="1" ht="13.5">
      <c r="B5586" s="206"/>
      <c r="C5586" s="207"/>
      <c r="D5586" s="208" t="s">
        <v>247</v>
      </c>
      <c r="E5586" s="209" t="s">
        <v>20</v>
      </c>
      <c r="F5586" s="210" t="s">
        <v>811</v>
      </c>
      <c r="G5586" s="207"/>
      <c r="H5586" s="211" t="s">
        <v>20</v>
      </c>
      <c r="I5586" s="212"/>
      <c r="J5586" s="207"/>
      <c r="K5586" s="207"/>
      <c r="L5586" s="213"/>
      <c r="M5586" s="214"/>
      <c r="N5586" s="215"/>
      <c r="O5586" s="215"/>
      <c r="P5586" s="215"/>
      <c r="Q5586" s="215"/>
      <c r="R5586" s="215"/>
      <c r="S5586" s="215"/>
      <c r="T5586" s="216"/>
      <c r="AT5586" s="217" t="s">
        <v>247</v>
      </c>
      <c r="AU5586" s="217" t="s">
        <v>81</v>
      </c>
      <c r="AV5586" s="12" t="s">
        <v>22</v>
      </c>
      <c r="AW5586" s="12" t="s">
        <v>37</v>
      </c>
      <c r="AX5586" s="12" t="s">
        <v>73</v>
      </c>
      <c r="AY5586" s="217" t="s">
        <v>238</v>
      </c>
    </row>
    <row r="5587" spans="2:51" s="13" customFormat="1" ht="13.5">
      <c r="B5587" s="218"/>
      <c r="C5587" s="219"/>
      <c r="D5587" s="208" t="s">
        <v>247</v>
      </c>
      <c r="E5587" s="230" t="s">
        <v>20</v>
      </c>
      <c r="F5587" s="231" t="s">
        <v>2303</v>
      </c>
      <c r="G5587" s="219"/>
      <c r="H5587" s="232">
        <v>30.663</v>
      </c>
      <c r="I5587" s="224"/>
      <c r="J5587" s="219"/>
      <c r="K5587" s="219"/>
      <c r="L5587" s="225"/>
      <c r="M5587" s="226"/>
      <c r="N5587" s="227"/>
      <c r="O5587" s="227"/>
      <c r="P5587" s="227"/>
      <c r="Q5587" s="227"/>
      <c r="R5587" s="227"/>
      <c r="S5587" s="227"/>
      <c r="T5587" s="228"/>
      <c r="AT5587" s="229" t="s">
        <v>247</v>
      </c>
      <c r="AU5587" s="229" t="s">
        <v>81</v>
      </c>
      <c r="AV5587" s="13" t="s">
        <v>81</v>
      </c>
      <c r="AW5587" s="13" t="s">
        <v>37</v>
      </c>
      <c r="AX5587" s="13" t="s">
        <v>73</v>
      </c>
      <c r="AY5587" s="229" t="s">
        <v>238</v>
      </c>
    </row>
    <row r="5588" spans="2:51" s="13" customFormat="1" ht="13.5">
      <c r="B5588" s="218"/>
      <c r="C5588" s="219"/>
      <c r="D5588" s="208" t="s">
        <v>247</v>
      </c>
      <c r="E5588" s="230" t="s">
        <v>20</v>
      </c>
      <c r="F5588" s="231" t="s">
        <v>2304</v>
      </c>
      <c r="G5588" s="219"/>
      <c r="H5588" s="232">
        <v>32.067999999999998</v>
      </c>
      <c r="I5588" s="224"/>
      <c r="J5588" s="219"/>
      <c r="K5588" s="219"/>
      <c r="L5588" s="225"/>
      <c r="M5588" s="226"/>
      <c r="N5588" s="227"/>
      <c r="O5588" s="227"/>
      <c r="P5588" s="227"/>
      <c r="Q5588" s="227"/>
      <c r="R5588" s="227"/>
      <c r="S5588" s="227"/>
      <c r="T5588" s="228"/>
      <c r="AT5588" s="229" t="s">
        <v>247</v>
      </c>
      <c r="AU5588" s="229" t="s">
        <v>81</v>
      </c>
      <c r="AV5588" s="13" t="s">
        <v>81</v>
      </c>
      <c r="AW5588" s="13" t="s">
        <v>37</v>
      </c>
      <c r="AX5588" s="13" t="s">
        <v>73</v>
      </c>
      <c r="AY5588" s="229" t="s">
        <v>238</v>
      </c>
    </row>
    <row r="5589" spans="2:51" s="13" customFormat="1" ht="13.5">
      <c r="B5589" s="218"/>
      <c r="C5589" s="219"/>
      <c r="D5589" s="208" t="s">
        <v>247</v>
      </c>
      <c r="E5589" s="230" t="s">
        <v>20</v>
      </c>
      <c r="F5589" s="231" t="s">
        <v>2305</v>
      </c>
      <c r="G5589" s="219"/>
      <c r="H5589" s="232">
        <v>7.12</v>
      </c>
      <c r="I5589" s="224"/>
      <c r="J5589" s="219"/>
      <c r="K5589" s="219"/>
      <c r="L5589" s="225"/>
      <c r="M5589" s="226"/>
      <c r="N5589" s="227"/>
      <c r="O5589" s="227"/>
      <c r="P5589" s="227"/>
      <c r="Q5589" s="227"/>
      <c r="R5589" s="227"/>
      <c r="S5589" s="227"/>
      <c r="T5589" s="228"/>
      <c r="AT5589" s="229" t="s">
        <v>247</v>
      </c>
      <c r="AU5589" s="229" t="s">
        <v>81</v>
      </c>
      <c r="AV5589" s="13" t="s">
        <v>81</v>
      </c>
      <c r="AW5589" s="13" t="s">
        <v>37</v>
      </c>
      <c r="AX5589" s="13" t="s">
        <v>73</v>
      </c>
      <c r="AY5589" s="229" t="s">
        <v>238</v>
      </c>
    </row>
    <row r="5590" spans="2:51" s="13" customFormat="1" ht="13.5">
      <c r="B5590" s="218"/>
      <c r="C5590" s="219"/>
      <c r="D5590" s="208" t="s">
        <v>247</v>
      </c>
      <c r="E5590" s="230" t="s">
        <v>20</v>
      </c>
      <c r="F5590" s="231" t="s">
        <v>2306</v>
      </c>
      <c r="G5590" s="219"/>
      <c r="H5590" s="232">
        <v>33.26</v>
      </c>
      <c r="I5590" s="224"/>
      <c r="J5590" s="219"/>
      <c r="K5590" s="219"/>
      <c r="L5590" s="225"/>
      <c r="M5590" s="226"/>
      <c r="N5590" s="227"/>
      <c r="O5590" s="227"/>
      <c r="P5590" s="227"/>
      <c r="Q5590" s="227"/>
      <c r="R5590" s="227"/>
      <c r="S5590" s="227"/>
      <c r="T5590" s="228"/>
      <c r="AT5590" s="229" t="s">
        <v>247</v>
      </c>
      <c r="AU5590" s="229" t="s">
        <v>81</v>
      </c>
      <c r="AV5590" s="13" t="s">
        <v>81</v>
      </c>
      <c r="AW5590" s="13" t="s">
        <v>37</v>
      </c>
      <c r="AX5590" s="13" t="s">
        <v>73</v>
      </c>
      <c r="AY5590" s="229" t="s">
        <v>238</v>
      </c>
    </row>
    <row r="5591" spans="2:51" s="13" customFormat="1" ht="13.5">
      <c r="B5591" s="218"/>
      <c r="C5591" s="219"/>
      <c r="D5591" s="208" t="s">
        <v>247</v>
      </c>
      <c r="E5591" s="230" t="s">
        <v>20</v>
      </c>
      <c r="F5591" s="231" t="s">
        <v>2307</v>
      </c>
      <c r="G5591" s="219"/>
      <c r="H5591" s="232">
        <v>47.76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51" s="13" customFormat="1" ht="13.5">
      <c r="B5592" s="218"/>
      <c r="C5592" s="219"/>
      <c r="D5592" s="208" t="s">
        <v>247</v>
      </c>
      <c r="E5592" s="230" t="s">
        <v>20</v>
      </c>
      <c r="F5592" s="231" t="s">
        <v>2308</v>
      </c>
      <c r="G5592" s="219"/>
      <c r="H5592" s="232">
        <v>49.71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51" s="13" customFormat="1" ht="13.5">
      <c r="B5593" s="218"/>
      <c r="C5593" s="219"/>
      <c r="D5593" s="208" t="s">
        <v>247</v>
      </c>
      <c r="E5593" s="230" t="s">
        <v>20</v>
      </c>
      <c r="F5593" s="231" t="s">
        <v>2309</v>
      </c>
      <c r="G5593" s="219"/>
      <c r="H5593" s="232">
        <v>36.395000000000003</v>
      </c>
      <c r="I5593" s="224"/>
      <c r="J5593" s="219"/>
      <c r="K5593" s="219"/>
      <c r="L5593" s="225"/>
      <c r="M5593" s="226"/>
      <c r="N5593" s="227"/>
      <c r="O5593" s="227"/>
      <c r="P5593" s="227"/>
      <c r="Q5593" s="227"/>
      <c r="R5593" s="227"/>
      <c r="S5593" s="227"/>
      <c r="T5593" s="228"/>
      <c r="AT5593" s="229" t="s">
        <v>247</v>
      </c>
      <c r="AU5593" s="229" t="s">
        <v>81</v>
      </c>
      <c r="AV5593" s="13" t="s">
        <v>81</v>
      </c>
      <c r="AW5593" s="13" t="s">
        <v>37</v>
      </c>
      <c r="AX5593" s="13" t="s">
        <v>73</v>
      </c>
      <c r="AY5593" s="229" t="s">
        <v>238</v>
      </c>
    </row>
    <row r="5594" spans="2:51" s="13" customFormat="1" ht="13.5">
      <c r="B5594" s="218"/>
      <c r="C5594" s="219"/>
      <c r="D5594" s="208" t="s">
        <v>247</v>
      </c>
      <c r="E5594" s="230" t="s">
        <v>20</v>
      </c>
      <c r="F5594" s="231" t="s">
        <v>2310</v>
      </c>
      <c r="G5594" s="219"/>
      <c r="H5594" s="232">
        <v>3.8250000000000002</v>
      </c>
      <c r="I5594" s="224"/>
      <c r="J5594" s="219"/>
      <c r="K5594" s="219"/>
      <c r="L5594" s="225"/>
      <c r="M5594" s="226"/>
      <c r="N5594" s="227"/>
      <c r="O5594" s="227"/>
      <c r="P5594" s="227"/>
      <c r="Q5594" s="227"/>
      <c r="R5594" s="227"/>
      <c r="S5594" s="227"/>
      <c r="T5594" s="228"/>
      <c r="AT5594" s="229" t="s">
        <v>247</v>
      </c>
      <c r="AU5594" s="229" t="s">
        <v>81</v>
      </c>
      <c r="AV5594" s="13" t="s">
        <v>81</v>
      </c>
      <c r="AW5594" s="13" t="s">
        <v>37</v>
      </c>
      <c r="AX5594" s="13" t="s">
        <v>73</v>
      </c>
      <c r="AY5594" s="229" t="s">
        <v>238</v>
      </c>
    </row>
    <row r="5595" spans="2:51" s="13" customFormat="1" ht="13.5">
      <c r="B5595" s="218"/>
      <c r="C5595" s="219"/>
      <c r="D5595" s="208" t="s">
        <v>247</v>
      </c>
      <c r="E5595" s="230" t="s">
        <v>20</v>
      </c>
      <c r="F5595" s="231" t="s">
        <v>2311</v>
      </c>
      <c r="G5595" s="219"/>
      <c r="H5595" s="232">
        <v>84.63</v>
      </c>
      <c r="I5595" s="224"/>
      <c r="J5595" s="219"/>
      <c r="K5595" s="219"/>
      <c r="L5595" s="225"/>
      <c r="M5595" s="226"/>
      <c r="N5595" s="227"/>
      <c r="O5595" s="227"/>
      <c r="P5595" s="227"/>
      <c r="Q5595" s="227"/>
      <c r="R5595" s="227"/>
      <c r="S5595" s="227"/>
      <c r="T5595" s="228"/>
      <c r="AT5595" s="229" t="s">
        <v>247</v>
      </c>
      <c r="AU5595" s="229" t="s">
        <v>81</v>
      </c>
      <c r="AV5595" s="13" t="s">
        <v>81</v>
      </c>
      <c r="AW5595" s="13" t="s">
        <v>37</v>
      </c>
      <c r="AX5595" s="13" t="s">
        <v>73</v>
      </c>
      <c r="AY5595" s="229" t="s">
        <v>238</v>
      </c>
    </row>
    <row r="5596" spans="2:51" s="13" customFormat="1" ht="13.5">
      <c r="B5596" s="218"/>
      <c r="C5596" s="219"/>
      <c r="D5596" s="208" t="s">
        <v>247</v>
      </c>
      <c r="E5596" s="230" t="s">
        <v>20</v>
      </c>
      <c r="F5596" s="231" t="s">
        <v>2312</v>
      </c>
      <c r="G5596" s="219"/>
      <c r="H5596" s="232">
        <v>9.02</v>
      </c>
      <c r="I5596" s="224"/>
      <c r="J5596" s="219"/>
      <c r="K5596" s="219"/>
      <c r="L5596" s="225"/>
      <c r="M5596" s="226"/>
      <c r="N5596" s="227"/>
      <c r="O5596" s="227"/>
      <c r="P5596" s="227"/>
      <c r="Q5596" s="227"/>
      <c r="R5596" s="227"/>
      <c r="S5596" s="227"/>
      <c r="T5596" s="228"/>
      <c r="AT5596" s="229" t="s">
        <v>247</v>
      </c>
      <c r="AU5596" s="229" t="s">
        <v>81</v>
      </c>
      <c r="AV5596" s="13" t="s">
        <v>81</v>
      </c>
      <c r="AW5596" s="13" t="s">
        <v>37</v>
      </c>
      <c r="AX5596" s="13" t="s">
        <v>73</v>
      </c>
      <c r="AY5596" s="229" t="s">
        <v>238</v>
      </c>
    </row>
    <row r="5597" spans="2:51" s="13" customFormat="1" ht="13.5">
      <c r="B5597" s="218"/>
      <c r="C5597" s="219"/>
      <c r="D5597" s="208" t="s">
        <v>247</v>
      </c>
      <c r="E5597" s="230" t="s">
        <v>20</v>
      </c>
      <c r="F5597" s="231" t="s">
        <v>2314</v>
      </c>
      <c r="G5597" s="219"/>
      <c r="H5597" s="232">
        <v>16.98</v>
      </c>
      <c r="I5597" s="224"/>
      <c r="J5597" s="219"/>
      <c r="K5597" s="219"/>
      <c r="L5597" s="225"/>
      <c r="M5597" s="226"/>
      <c r="N5597" s="227"/>
      <c r="O5597" s="227"/>
      <c r="P5597" s="227"/>
      <c r="Q5597" s="227"/>
      <c r="R5597" s="227"/>
      <c r="S5597" s="227"/>
      <c r="T5597" s="228"/>
      <c r="AT5597" s="229" t="s">
        <v>247</v>
      </c>
      <c r="AU5597" s="229" t="s">
        <v>81</v>
      </c>
      <c r="AV5597" s="13" t="s">
        <v>81</v>
      </c>
      <c r="AW5597" s="13" t="s">
        <v>37</v>
      </c>
      <c r="AX5597" s="13" t="s">
        <v>73</v>
      </c>
      <c r="AY5597" s="229" t="s">
        <v>238</v>
      </c>
    </row>
    <row r="5598" spans="2:51" s="13" customFormat="1" ht="13.5">
      <c r="B5598" s="218"/>
      <c r="C5598" s="219"/>
      <c r="D5598" s="208" t="s">
        <v>247</v>
      </c>
      <c r="E5598" s="230" t="s">
        <v>20</v>
      </c>
      <c r="F5598" s="231" t="s">
        <v>2315</v>
      </c>
      <c r="G5598" s="219"/>
      <c r="H5598" s="232">
        <v>65.510000000000005</v>
      </c>
      <c r="I5598" s="224"/>
      <c r="J5598" s="219"/>
      <c r="K5598" s="219"/>
      <c r="L5598" s="225"/>
      <c r="M5598" s="226"/>
      <c r="N5598" s="227"/>
      <c r="O5598" s="227"/>
      <c r="P5598" s="227"/>
      <c r="Q5598" s="227"/>
      <c r="R5598" s="227"/>
      <c r="S5598" s="227"/>
      <c r="T5598" s="228"/>
      <c r="AT5598" s="229" t="s">
        <v>247</v>
      </c>
      <c r="AU5598" s="229" t="s">
        <v>81</v>
      </c>
      <c r="AV5598" s="13" t="s">
        <v>81</v>
      </c>
      <c r="AW5598" s="13" t="s">
        <v>37</v>
      </c>
      <c r="AX5598" s="13" t="s">
        <v>73</v>
      </c>
      <c r="AY5598" s="229" t="s">
        <v>238</v>
      </c>
    </row>
    <row r="5599" spans="2:51" s="13" customFormat="1" ht="13.5">
      <c r="B5599" s="218"/>
      <c r="C5599" s="219"/>
      <c r="D5599" s="208" t="s">
        <v>247</v>
      </c>
      <c r="E5599" s="230" t="s">
        <v>20</v>
      </c>
      <c r="F5599" s="231" t="s">
        <v>2316</v>
      </c>
      <c r="G5599" s="219"/>
      <c r="H5599" s="232">
        <v>16.98</v>
      </c>
      <c r="I5599" s="224"/>
      <c r="J5599" s="219"/>
      <c r="K5599" s="219"/>
      <c r="L5599" s="225"/>
      <c r="M5599" s="226"/>
      <c r="N5599" s="227"/>
      <c r="O5599" s="227"/>
      <c r="P5599" s="227"/>
      <c r="Q5599" s="227"/>
      <c r="R5599" s="227"/>
      <c r="S5599" s="227"/>
      <c r="T5599" s="228"/>
      <c r="AT5599" s="229" t="s">
        <v>247</v>
      </c>
      <c r="AU5599" s="229" t="s">
        <v>81</v>
      </c>
      <c r="AV5599" s="13" t="s">
        <v>81</v>
      </c>
      <c r="AW5599" s="13" t="s">
        <v>37</v>
      </c>
      <c r="AX5599" s="13" t="s">
        <v>73</v>
      </c>
      <c r="AY5599" s="229" t="s">
        <v>238</v>
      </c>
    </row>
    <row r="5600" spans="2:51" s="13" customFormat="1" ht="13.5">
      <c r="B5600" s="218"/>
      <c r="C5600" s="219"/>
      <c r="D5600" s="208" t="s">
        <v>247</v>
      </c>
      <c r="E5600" s="230" t="s">
        <v>20</v>
      </c>
      <c r="F5600" s="231" t="s">
        <v>2317</v>
      </c>
      <c r="G5600" s="219"/>
      <c r="H5600" s="232">
        <v>9.6300000000000008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65" s="13" customFormat="1" ht="13.5">
      <c r="B5601" s="218"/>
      <c r="C5601" s="219"/>
      <c r="D5601" s="208" t="s">
        <v>247</v>
      </c>
      <c r="E5601" s="230" t="s">
        <v>20</v>
      </c>
      <c r="F5601" s="231" t="s">
        <v>2318</v>
      </c>
      <c r="G5601" s="219"/>
      <c r="H5601" s="232">
        <v>7.165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65" s="13" customFormat="1" ht="13.5">
      <c r="B5602" s="218"/>
      <c r="C5602" s="219"/>
      <c r="D5602" s="208" t="s">
        <v>247</v>
      </c>
      <c r="E5602" s="230" t="s">
        <v>20</v>
      </c>
      <c r="F5602" s="231" t="s">
        <v>2319</v>
      </c>
      <c r="G5602" s="219"/>
      <c r="H5602" s="232">
        <v>59.314999999999998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65" s="13" customFormat="1" ht="13.5">
      <c r="B5603" s="218"/>
      <c r="C5603" s="219"/>
      <c r="D5603" s="208" t="s">
        <v>247</v>
      </c>
      <c r="E5603" s="230" t="s">
        <v>20</v>
      </c>
      <c r="F5603" s="231" t="s">
        <v>2320</v>
      </c>
      <c r="G5603" s="219"/>
      <c r="H5603" s="232">
        <v>14.375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65" s="13" customFormat="1" ht="13.5">
      <c r="B5604" s="218"/>
      <c r="C5604" s="219"/>
      <c r="D5604" s="208" t="s">
        <v>247</v>
      </c>
      <c r="E5604" s="230" t="s">
        <v>20</v>
      </c>
      <c r="F5604" s="231" t="s">
        <v>2321</v>
      </c>
      <c r="G5604" s="219"/>
      <c r="H5604" s="232">
        <v>8.7050000000000001</v>
      </c>
      <c r="I5604" s="224"/>
      <c r="J5604" s="219"/>
      <c r="K5604" s="219"/>
      <c r="L5604" s="225"/>
      <c r="M5604" s="226"/>
      <c r="N5604" s="227"/>
      <c r="O5604" s="227"/>
      <c r="P5604" s="227"/>
      <c r="Q5604" s="227"/>
      <c r="R5604" s="227"/>
      <c r="S5604" s="227"/>
      <c r="T5604" s="228"/>
      <c r="AT5604" s="229" t="s">
        <v>247</v>
      </c>
      <c r="AU5604" s="229" t="s">
        <v>81</v>
      </c>
      <c r="AV5604" s="13" t="s">
        <v>81</v>
      </c>
      <c r="AW5604" s="13" t="s">
        <v>37</v>
      </c>
      <c r="AX5604" s="13" t="s">
        <v>73</v>
      </c>
      <c r="AY5604" s="229" t="s">
        <v>238</v>
      </c>
    </row>
    <row r="5605" spans="2:65" s="13" customFormat="1" ht="13.5">
      <c r="B5605" s="218"/>
      <c r="C5605" s="219"/>
      <c r="D5605" s="208" t="s">
        <v>247</v>
      </c>
      <c r="E5605" s="230" t="s">
        <v>20</v>
      </c>
      <c r="F5605" s="231" t="s">
        <v>2322</v>
      </c>
      <c r="G5605" s="219"/>
      <c r="H5605" s="232">
        <v>7.5650000000000004</v>
      </c>
      <c r="I5605" s="224"/>
      <c r="J5605" s="219"/>
      <c r="K5605" s="219"/>
      <c r="L5605" s="225"/>
      <c r="M5605" s="226"/>
      <c r="N5605" s="227"/>
      <c r="O5605" s="227"/>
      <c r="P5605" s="227"/>
      <c r="Q5605" s="227"/>
      <c r="R5605" s="227"/>
      <c r="S5605" s="227"/>
      <c r="T5605" s="228"/>
      <c r="AT5605" s="229" t="s">
        <v>247</v>
      </c>
      <c r="AU5605" s="229" t="s">
        <v>81</v>
      </c>
      <c r="AV5605" s="13" t="s">
        <v>81</v>
      </c>
      <c r="AW5605" s="13" t="s">
        <v>37</v>
      </c>
      <c r="AX5605" s="13" t="s">
        <v>73</v>
      </c>
      <c r="AY5605" s="229" t="s">
        <v>238</v>
      </c>
    </row>
    <row r="5606" spans="2:65" s="13" customFormat="1" ht="13.5">
      <c r="B5606" s="218"/>
      <c r="C5606" s="219"/>
      <c r="D5606" s="208" t="s">
        <v>247</v>
      </c>
      <c r="E5606" s="230" t="s">
        <v>20</v>
      </c>
      <c r="F5606" s="231" t="s">
        <v>2323</v>
      </c>
      <c r="G5606" s="219"/>
      <c r="H5606" s="232">
        <v>8.6950000000000003</v>
      </c>
      <c r="I5606" s="224"/>
      <c r="J5606" s="219"/>
      <c r="K5606" s="219"/>
      <c r="L5606" s="225"/>
      <c r="M5606" s="226"/>
      <c r="N5606" s="227"/>
      <c r="O5606" s="227"/>
      <c r="P5606" s="227"/>
      <c r="Q5606" s="227"/>
      <c r="R5606" s="227"/>
      <c r="S5606" s="227"/>
      <c r="T5606" s="228"/>
      <c r="AT5606" s="229" t="s">
        <v>247</v>
      </c>
      <c r="AU5606" s="229" t="s">
        <v>81</v>
      </c>
      <c r="AV5606" s="13" t="s">
        <v>81</v>
      </c>
      <c r="AW5606" s="13" t="s">
        <v>37</v>
      </c>
      <c r="AX5606" s="13" t="s">
        <v>73</v>
      </c>
      <c r="AY5606" s="229" t="s">
        <v>238</v>
      </c>
    </row>
    <row r="5607" spans="2:65" s="13" customFormat="1" ht="13.5">
      <c r="B5607" s="218"/>
      <c r="C5607" s="219"/>
      <c r="D5607" s="208" t="s">
        <v>247</v>
      </c>
      <c r="E5607" s="230" t="s">
        <v>20</v>
      </c>
      <c r="F5607" s="231" t="s">
        <v>2324</v>
      </c>
      <c r="G5607" s="219"/>
      <c r="H5607" s="232">
        <v>104.535</v>
      </c>
      <c r="I5607" s="224"/>
      <c r="J5607" s="219"/>
      <c r="K5607" s="219"/>
      <c r="L5607" s="225"/>
      <c r="M5607" s="226"/>
      <c r="N5607" s="227"/>
      <c r="O5607" s="227"/>
      <c r="P5607" s="227"/>
      <c r="Q5607" s="227"/>
      <c r="R5607" s="227"/>
      <c r="S5607" s="227"/>
      <c r="T5607" s="228"/>
      <c r="AT5607" s="229" t="s">
        <v>247</v>
      </c>
      <c r="AU5607" s="229" t="s">
        <v>81</v>
      </c>
      <c r="AV5607" s="13" t="s">
        <v>81</v>
      </c>
      <c r="AW5607" s="13" t="s">
        <v>37</v>
      </c>
      <c r="AX5607" s="13" t="s">
        <v>73</v>
      </c>
      <c r="AY5607" s="229" t="s">
        <v>238</v>
      </c>
    </row>
    <row r="5608" spans="2:65" s="13" customFormat="1" ht="13.5">
      <c r="B5608" s="218"/>
      <c r="C5608" s="219"/>
      <c r="D5608" s="208" t="s">
        <v>247</v>
      </c>
      <c r="E5608" s="230" t="s">
        <v>20</v>
      </c>
      <c r="F5608" s="231" t="s">
        <v>2325</v>
      </c>
      <c r="G5608" s="219"/>
      <c r="H5608" s="232">
        <v>19.43</v>
      </c>
      <c r="I5608" s="224"/>
      <c r="J5608" s="219"/>
      <c r="K5608" s="219"/>
      <c r="L5608" s="225"/>
      <c r="M5608" s="226"/>
      <c r="N5608" s="227"/>
      <c r="O5608" s="227"/>
      <c r="P5608" s="227"/>
      <c r="Q5608" s="227"/>
      <c r="R5608" s="227"/>
      <c r="S5608" s="227"/>
      <c r="T5608" s="228"/>
      <c r="AT5608" s="229" t="s">
        <v>247</v>
      </c>
      <c r="AU5608" s="229" t="s">
        <v>81</v>
      </c>
      <c r="AV5608" s="13" t="s">
        <v>81</v>
      </c>
      <c r="AW5608" s="13" t="s">
        <v>37</v>
      </c>
      <c r="AX5608" s="13" t="s">
        <v>73</v>
      </c>
      <c r="AY5608" s="229" t="s">
        <v>238</v>
      </c>
    </row>
    <row r="5609" spans="2:65" s="13" customFormat="1" ht="13.5">
      <c r="B5609" s="218"/>
      <c r="C5609" s="219"/>
      <c r="D5609" s="208" t="s">
        <v>247</v>
      </c>
      <c r="E5609" s="230" t="s">
        <v>20</v>
      </c>
      <c r="F5609" s="231" t="s">
        <v>2326</v>
      </c>
      <c r="G5609" s="219"/>
      <c r="H5609" s="232">
        <v>45.274999999999999</v>
      </c>
      <c r="I5609" s="224"/>
      <c r="J5609" s="219"/>
      <c r="K5609" s="219"/>
      <c r="L5609" s="225"/>
      <c r="M5609" s="226"/>
      <c r="N5609" s="227"/>
      <c r="O5609" s="227"/>
      <c r="P5609" s="227"/>
      <c r="Q5609" s="227"/>
      <c r="R5609" s="227"/>
      <c r="S5609" s="227"/>
      <c r="T5609" s="228"/>
      <c r="AT5609" s="229" t="s">
        <v>247</v>
      </c>
      <c r="AU5609" s="229" t="s">
        <v>81</v>
      </c>
      <c r="AV5609" s="13" t="s">
        <v>81</v>
      </c>
      <c r="AW5609" s="13" t="s">
        <v>37</v>
      </c>
      <c r="AX5609" s="13" t="s">
        <v>73</v>
      </c>
      <c r="AY5609" s="229" t="s">
        <v>238</v>
      </c>
    </row>
    <row r="5610" spans="2:65" s="13" customFormat="1" ht="13.5">
      <c r="B5610" s="218"/>
      <c r="C5610" s="219"/>
      <c r="D5610" s="220" t="s">
        <v>247</v>
      </c>
      <c r="E5610" s="221" t="s">
        <v>20</v>
      </c>
      <c r="F5610" s="222" t="s">
        <v>2327</v>
      </c>
      <c r="G5610" s="219"/>
      <c r="H5610" s="223">
        <v>7.22</v>
      </c>
      <c r="I5610" s="224"/>
      <c r="J5610" s="219"/>
      <c r="K5610" s="219"/>
      <c r="L5610" s="225"/>
      <c r="M5610" s="226"/>
      <c r="N5610" s="227"/>
      <c r="O5610" s="227"/>
      <c r="P5610" s="227"/>
      <c r="Q5610" s="227"/>
      <c r="R5610" s="227"/>
      <c r="S5610" s="227"/>
      <c r="T5610" s="228"/>
      <c r="AT5610" s="229" t="s">
        <v>247</v>
      </c>
      <c r="AU5610" s="229" t="s">
        <v>81</v>
      </c>
      <c r="AV5610" s="13" t="s">
        <v>81</v>
      </c>
      <c r="AW5610" s="13" t="s">
        <v>37</v>
      </c>
      <c r="AX5610" s="13" t="s">
        <v>73</v>
      </c>
      <c r="AY5610" s="229" t="s">
        <v>238</v>
      </c>
    </row>
    <row r="5611" spans="2:65" s="1" customFormat="1" ht="31.5" customHeight="1">
      <c r="B5611" s="35"/>
      <c r="C5611" s="194" t="s">
        <v>4902</v>
      </c>
      <c r="D5611" s="194" t="s">
        <v>240</v>
      </c>
      <c r="E5611" s="195" t="s">
        <v>4903</v>
      </c>
      <c r="F5611" s="196" t="s">
        <v>4904</v>
      </c>
      <c r="G5611" s="197" t="s">
        <v>517</v>
      </c>
      <c r="H5611" s="198">
        <v>26.05</v>
      </c>
      <c r="I5611" s="199"/>
      <c r="J5611" s="200">
        <f>ROUND(I5611*H5611,2)</f>
        <v>0</v>
      </c>
      <c r="K5611" s="196" t="s">
        <v>20</v>
      </c>
      <c r="L5611" s="55"/>
      <c r="M5611" s="201" t="s">
        <v>20</v>
      </c>
      <c r="N5611" s="202" t="s">
        <v>44</v>
      </c>
      <c r="O5611" s="36"/>
      <c r="P5611" s="203">
        <f>O5611*H5611</f>
        <v>0</v>
      </c>
      <c r="Q5611" s="203">
        <v>0</v>
      </c>
      <c r="R5611" s="203">
        <f>Q5611*H5611</f>
        <v>0</v>
      </c>
      <c r="S5611" s="203">
        <v>0</v>
      </c>
      <c r="T5611" s="204">
        <f>S5611*H5611</f>
        <v>0</v>
      </c>
      <c r="AR5611" s="18" t="s">
        <v>372</v>
      </c>
      <c r="AT5611" s="18" t="s">
        <v>240</v>
      </c>
      <c r="AU5611" s="18" t="s">
        <v>81</v>
      </c>
      <c r="AY5611" s="18" t="s">
        <v>238</v>
      </c>
      <c r="BE5611" s="205">
        <f>IF(N5611="základní",J5611,0)</f>
        <v>0</v>
      </c>
      <c r="BF5611" s="205">
        <f>IF(N5611="snížená",J5611,0)</f>
        <v>0</v>
      </c>
      <c r="BG5611" s="205">
        <f>IF(N5611="zákl. přenesená",J5611,0)</f>
        <v>0</v>
      </c>
      <c r="BH5611" s="205">
        <f>IF(N5611="sníž. přenesená",J5611,0)</f>
        <v>0</v>
      </c>
      <c r="BI5611" s="205">
        <f>IF(N5611="nulová",J5611,0)</f>
        <v>0</v>
      </c>
      <c r="BJ5611" s="18" t="s">
        <v>22</v>
      </c>
      <c r="BK5611" s="205">
        <f>ROUND(I5611*H5611,2)</f>
        <v>0</v>
      </c>
      <c r="BL5611" s="18" t="s">
        <v>372</v>
      </c>
      <c r="BM5611" s="18" t="s">
        <v>4905</v>
      </c>
    </row>
    <row r="5612" spans="2:65" s="12" customFormat="1" ht="13.5">
      <c r="B5612" s="206"/>
      <c r="C5612" s="207"/>
      <c r="D5612" s="208" t="s">
        <v>247</v>
      </c>
      <c r="E5612" s="209" t="s">
        <v>20</v>
      </c>
      <c r="F5612" s="210" t="s">
        <v>2971</v>
      </c>
      <c r="G5612" s="207"/>
      <c r="H5612" s="211" t="s">
        <v>20</v>
      </c>
      <c r="I5612" s="212"/>
      <c r="J5612" s="207"/>
      <c r="K5612" s="207"/>
      <c r="L5612" s="213"/>
      <c r="M5612" s="214"/>
      <c r="N5612" s="215"/>
      <c r="O5612" s="215"/>
      <c r="P5612" s="215"/>
      <c r="Q5612" s="215"/>
      <c r="R5612" s="215"/>
      <c r="S5612" s="215"/>
      <c r="T5612" s="216"/>
      <c r="AT5612" s="217" t="s">
        <v>247</v>
      </c>
      <c r="AU5612" s="217" t="s">
        <v>81</v>
      </c>
      <c r="AV5612" s="12" t="s">
        <v>22</v>
      </c>
      <c r="AW5612" s="12" t="s">
        <v>37</v>
      </c>
      <c r="AX5612" s="12" t="s">
        <v>73</v>
      </c>
      <c r="AY5612" s="217" t="s">
        <v>238</v>
      </c>
    </row>
    <row r="5613" spans="2:65" s="12" customFormat="1" ht="13.5">
      <c r="B5613" s="206"/>
      <c r="C5613" s="207"/>
      <c r="D5613" s="208" t="s">
        <v>247</v>
      </c>
      <c r="E5613" s="209" t="s">
        <v>20</v>
      </c>
      <c r="F5613" s="210" t="s">
        <v>4846</v>
      </c>
      <c r="G5613" s="207"/>
      <c r="H5613" s="211" t="s">
        <v>20</v>
      </c>
      <c r="I5613" s="212"/>
      <c r="J5613" s="207"/>
      <c r="K5613" s="207"/>
      <c r="L5613" s="213"/>
      <c r="M5613" s="214"/>
      <c r="N5613" s="215"/>
      <c r="O5613" s="215"/>
      <c r="P5613" s="215"/>
      <c r="Q5613" s="215"/>
      <c r="R5613" s="215"/>
      <c r="S5613" s="215"/>
      <c r="T5613" s="216"/>
      <c r="AT5613" s="217" t="s">
        <v>247</v>
      </c>
      <c r="AU5613" s="217" t="s">
        <v>81</v>
      </c>
      <c r="AV5613" s="12" t="s">
        <v>22</v>
      </c>
      <c r="AW5613" s="12" t="s">
        <v>37</v>
      </c>
      <c r="AX5613" s="12" t="s">
        <v>73</v>
      </c>
      <c r="AY5613" s="217" t="s">
        <v>238</v>
      </c>
    </row>
    <row r="5614" spans="2:65" s="12" customFormat="1" ht="13.5">
      <c r="B5614" s="206"/>
      <c r="C5614" s="207"/>
      <c r="D5614" s="208" t="s">
        <v>247</v>
      </c>
      <c r="E5614" s="209" t="s">
        <v>20</v>
      </c>
      <c r="F5614" s="210" t="s">
        <v>4906</v>
      </c>
      <c r="G5614" s="207"/>
      <c r="H5614" s="211" t="s">
        <v>20</v>
      </c>
      <c r="I5614" s="212"/>
      <c r="J5614" s="207"/>
      <c r="K5614" s="207"/>
      <c r="L5614" s="213"/>
      <c r="M5614" s="214"/>
      <c r="N5614" s="215"/>
      <c r="O5614" s="215"/>
      <c r="P5614" s="215"/>
      <c r="Q5614" s="215"/>
      <c r="R5614" s="215"/>
      <c r="S5614" s="215"/>
      <c r="T5614" s="216"/>
      <c r="AT5614" s="217" t="s">
        <v>247</v>
      </c>
      <c r="AU5614" s="217" t="s">
        <v>81</v>
      </c>
      <c r="AV5614" s="12" t="s">
        <v>22</v>
      </c>
      <c r="AW5614" s="12" t="s">
        <v>37</v>
      </c>
      <c r="AX5614" s="12" t="s">
        <v>73</v>
      </c>
      <c r="AY5614" s="217" t="s">
        <v>238</v>
      </c>
    </row>
    <row r="5615" spans="2:65" s="12" customFormat="1" ht="13.5">
      <c r="B5615" s="206"/>
      <c r="C5615" s="207"/>
      <c r="D5615" s="208" t="s">
        <v>247</v>
      </c>
      <c r="E5615" s="209" t="s">
        <v>20</v>
      </c>
      <c r="F5615" s="210" t="s">
        <v>249</v>
      </c>
      <c r="G5615" s="207"/>
      <c r="H5615" s="211" t="s">
        <v>20</v>
      </c>
      <c r="I5615" s="212"/>
      <c r="J5615" s="207"/>
      <c r="K5615" s="207"/>
      <c r="L5615" s="213"/>
      <c r="M5615" s="214"/>
      <c r="N5615" s="215"/>
      <c r="O5615" s="215"/>
      <c r="P5615" s="215"/>
      <c r="Q5615" s="215"/>
      <c r="R5615" s="215"/>
      <c r="S5615" s="215"/>
      <c r="T5615" s="216"/>
      <c r="AT5615" s="217" t="s">
        <v>247</v>
      </c>
      <c r="AU5615" s="217" t="s">
        <v>81</v>
      </c>
      <c r="AV5615" s="12" t="s">
        <v>22</v>
      </c>
      <c r="AW5615" s="12" t="s">
        <v>37</v>
      </c>
      <c r="AX5615" s="12" t="s">
        <v>73</v>
      </c>
      <c r="AY5615" s="217" t="s">
        <v>238</v>
      </c>
    </row>
    <row r="5616" spans="2:65" s="12" customFormat="1" ht="13.5">
      <c r="B5616" s="206"/>
      <c r="C5616" s="207"/>
      <c r="D5616" s="208" t="s">
        <v>247</v>
      </c>
      <c r="E5616" s="209" t="s">
        <v>20</v>
      </c>
      <c r="F5616" s="210" t="s">
        <v>2098</v>
      </c>
      <c r="G5616" s="207"/>
      <c r="H5616" s="211" t="s">
        <v>20</v>
      </c>
      <c r="I5616" s="212"/>
      <c r="J5616" s="207"/>
      <c r="K5616" s="207"/>
      <c r="L5616" s="213"/>
      <c r="M5616" s="214"/>
      <c r="N5616" s="215"/>
      <c r="O5616" s="215"/>
      <c r="P5616" s="215"/>
      <c r="Q5616" s="215"/>
      <c r="R5616" s="215"/>
      <c r="S5616" s="215"/>
      <c r="T5616" s="216"/>
      <c r="AT5616" s="217" t="s">
        <v>247</v>
      </c>
      <c r="AU5616" s="217" t="s">
        <v>81</v>
      </c>
      <c r="AV5616" s="12" t="s">
        <v>22</v>
      </c>
      <c r="AW5616" s="12" t="s">
        <v>37</v>
      </c>
      <c r="AX5616" s="12" t="s">
        <v>73</v>
      </c>
      <c r="AY5616" s="217" t="s">
        <v>238</v>
      </c>
    </row>
    <row r="5617" spans="2:65" s="12" customFormat="1" ht="13.5">
      <c r="B5617" s="206"/>
      <c r="C5617" s="207"/>
      <c r="D5617" s="208" t="s">
        <v>247</v>
      </c>
      <c r="E5617" s="209" t="s">
        <v>20</v>
      </c>
      <c r="F5617" s="210" t="s">
        <v>811</v>
      </c>
      <c r="G5617" s="207"/>
      <c r="H5617" s="211" t="s">
        <v>20</v>
      </c>
      <c r="I5617" s="212"/>
      <c r="J5617" s="207"/>
      <c r="K5617" s="207"/>
      <c r="L5617" s="213"/>
      <c r="M5617" s="214"/>
      <c r="N5617" s="215"/>
      <c r="O5617" s="215"/>
      <c r="P5617" s="215"/>
      <c r="Q5617" s="215"/>
      <c r="R5617" s="215"/>
      <c r="S5617" s="215"/>
      <c r="T5617" s="216"/>
      <c r="AT5617" s="217" t="s">
        <v>247</v>
      </c>
      <c r="AU5617" s="217" t="s">
        <v>81</v>
      </c>
      <c r="AV5617" s="12" t="s">
        <v>22</v>
      </c>
      <c r="AW5617" s="12" t="s">
        <v>37</v>
      </c>
      <c r="AX5617" s="12" t="s">
        <v>73</v>
      </c>
      <c r="AY5617" s="217" t="s">
        <v>238</v>
      </c>
    </row>
    <row r="5618" spans="2:65" s="13" customFormat="1" ht="13.5">
      <c r="B5618" s="218"/>
      <c r="C5618" s="219"/>
      <c r="D5618" s="208" t="s">
        <v>247</v>
      </c>
      <c r="E5618" s="230" t="s">
        <v>20</v>
      </c>
      <c r="F5618" s="231" t="s">
        <v>4907</v>
      </c>
      <c r="G5618" s="219"/>
      <c r="H5618" s="232">
        <v>10.55</v>
      </c>
      <c r="I5618" s="224"/>
      <c r="J5618" s="219"/>
      <c r="K5618" s="219"/>
      <c r="L5618" s="225"/>
      <c r="M5618" s="226"/>
      <c r="N5618" s="227"/>
      <c r="O5618" s="227"/>
      <c r="P5618" s="227"/>
      <c r="Q5618" s="227"/>
      <c r="R5618" s="227"/>
      <c r="S5618" s="227"/>
      <c r="T5618" s="228"/>
      <c r="AT5618" s="229" t="s">
        <v>247</v>
      </c>
      <c r="AU5618" s="229" t="s">
        <v>81</v>
      </c>
      <c r="AV5618" s="13" t="s">
        <v>81</v>
      </c>
      <c r="AW5618" s="13" t="s">
        <v>37</v>
      </c>
      <c r="AX5618" s="13" t="s">
        <v>73</v>
      </c>
      <c r="AY5618" s="229" t="s">
        <v>238</v>
      </c>
    </row>
    <row r="5619" spans="2:65" s="13" customFormat="1" ht="13.5">
      <c r="B5619" s="218"/>
      <c r="C5619" s="219"/>
      <c r="D5619" s="220" t="s">
        <v>247</v>
      </c>
      <c r="E5619" s="221" t="s">
        <v>20</v>
      </c>
      <c r="F5619" s="222" t="s">
        <v>4908</v>
      </c>
      <c r="G5619" s="219"/>
      <c r="H5619" s="223">
        <v>15.5</v>
      </c>
      <c r="I5619" s="224"/>
      <c r="J5619" s="219"/>
      <c r="K5619" s="219"/>
      <c r="L5619" s="225"/>
      <c r="M5619" s="226"/>
      <c r="N5619" s="227"/>
      <c r="O5619" s="227"/>
      <c r="P5619" s="227"/>
      <c r="Q5619" s="227"/>
      <c r="R5619" s="227"/>
      <c r="S5619" s="227"/>
      <c r="T5619" s="228"/>
      <c r="AT5619" s="229" t="s">
        <v>247</v>
      </c>
      <c r="AU5619" s="229" t="s">
        <v>81</v>
      </c>
      <c r="AV5619" s="13" t="s">
        <v>81</v>
      </c>
      <c r="AW5619" s="13" t="s">
        <v>37</v>
      </c>
      <c r="AX5619" s="13" t="s">
        <v>73</v>
      </c>
      <c r="AY5619" s="229" t="s">
        <v>238</v>
      </c>
    </row>
    <row r="5620" spans="2:65" s="1" customFormat="1" ht="31.5" customHeight="1">
      <c r="B5620" s="35"/>
      <c r="C5620" s="194" t="s">
        <v>4909</v>
      </c>
      <c r="D5620" s="194" t="s">
        <v>240</v>
      </c>
      <c r="E5620" s="195" t="s">
        <v>4910</v>
      </c>
      <c r="F5620" s="196" t="s">
        <v>4911</v>
      </c>
      <c r="G5620" s="197" t="s">
        <v>375</v>
      </c>
      <c r="H5620" s="198">
        <v>16.238</v>
      </c>
      <c r="I5620" s="199"/>
      <c r="J5620" s="200">
        <f>ROUND(I5620*H5620,2)</f>
        <v>0</v>
      </c>
      <c r="K5620" s="196" t="s">
        <v>20</v>
      </c>
      <c r="L5620" s="55"/>
      <c r="M5620" s="201" t="s">
        <v>20</v>
      </c>
      <c r="N5620" s="202" t="s">
        <v>44</v>
      </c>
      <c r="O5620" s="36"/>
      <c r="P5620" s="203">
        <f>O5620*H5620</f>
        <v>0</v>
      </c>
      <c r="Q5620" s="203">
        <v>0</v>
      </c>
      <c r="R5620" s="203">
        <f>Q5620*H5620</f>
        <v>0</v>
      </c>
      <c r="S5620" s="203">
        <v>0</v>
      </c>
      <c r="T5620" s="204">
        <f>S5620*H5620</f>
        <v>0</v>
      </c>
      <c r="AR5620" s="18" t="s">
        <v>372</v>
      </c>
      <c r="AT5620" s="18" t="s">
        <v>240</v>
      </c>
      <c r="AU5620" s="18" t="s">
        <v>81</v>
      </c>
      <c r="AY5620" s="18" t="s">
        <v>238</v>
      </c>
      <c r="BE5620" s="205">
        <f>IF(N5620="základní",J5620,0)</f>
        <v>0</v>
      </c>
      <c r="BF5620" s="205">
        <f>IF(N5620="snížená",J5620,0)</f>
        <v>0</v>
      </c>
      <c r="BG5620" s="205">
        <f>IF(N5620="zákl. přenesená",J5620,0)</f>
        <v>0</v>
      </c>
      <c r="BH5620" s="205">
        <f>IF(N5620="sníž. přenesená",J5620,0)</f>
        <v>0</v>
      </c>
      <c r="BI5620" s="205">
        <f>IF(N5620="nulová",J5620,0)</f>
        <v>0</v>
      </c>
      <c r="BJ5620" s="18" t="s">
        <v>22</v>
      </c>
      <c r="BK5620" s="205">
        <f>ROUND(I5620*H5620,2)</f>
        <v>0</v>
      </c>
      <c r="BL5620" s="18" t="s">
        <v>372</v>
      </c>
      <c r="BM5620" s="18" t="s">
        <v>4912</v>
      </c>
    </row>
    <row r="5621" spans="2:65" s="12" customFormat="1" ht="27">
      <c r="B5621" s="206"/>
      <c r="C5621" s="207"/>
      <c r="D5621" s="208" t="s">
        <v>247</v>
      </c>
      <c r="E5621" s="209" t="s">
        <v>20</v>
      </c>
      <c r="F5621" s="210" t="s">
        <v>4853</v>
      </c>
      <c r="G5621" s="207"/>
      <c r="H5621" s="211" t="s">
        <v>20</v>
      </c>
      <c r="I5621" s="212"/>
      <c r="J5621" s="207"/>
      <c r="K5621" s="207"/>
      <c r="L5621" s="213"/>
      <c r="M5621" s="214"/>
      <c r="N5621" s="215"/>
      <c r="O5621" s="215"/>
      <c r="P5621" s="215"/>
      <c r="Q5621" s="215"/>
      <c r="R5621" s="215"/>
      <c r="S5621" s="215"/>
      <c r="T5621" s="216"/>
      <c r="AT5621" s="217" t="s">
        <v>247</v>
      </c>
      <c r="AU5621" s="217" t="s">
        <v>81</v>
      </c>
      <c r="AV5621" s="12" t="s">
        <v>22</v>
      </c>
      <c r="AW5621" s="12" t="s">
        <v>37</v>
      </c>
      <c r="AX5621" s="12" t="s">
        <v>73</v>
      </c>
      <c r="AY5621" s="217" t="s">
        <v>238</v>
      </c>
    </row>
    <row r="5622" spans="2:65" s="12" customFormat="1" ht="13.5">
      <c r="B5622" s="206"/>
      <c r="C5622" s="207"/>
      <c r="D5622" s="208" t="s">
        <v>247</v>
      </c>
      <c r="E5622" s="209" t="s">
        <v>20</v>
      </c>
      <c r="F5622" s="210" t="s">
        <v>249</v>
      </c>
      <c r="G5622" s="207"/>
      <c r="H5622" s="211" t="s">
        <v>20</v>
      </c>
      <c r="I5622" s="212"/>
      <c r="J5622" s="207"/>
      <c r="K5622" s="207"/>
      <c r="L5622" s="213"/>
      <c r="M5622" s="214"/>
      <c r="N5622" s="215"/>
      <c r="O5622" s="215"/>
      <c r="P5622" s="215"/>
      <c r="Q5622" s="215"/>
      <c r="R5622" s="215"/>
      <c r="S5622" s="215"/>
      <c r="T5622" s="216"/>
      <c r="AT5622" s="217" t="s">
        <v>247</v>
      </c>
      <c r="AU5622" s="217" t="s">
        <v>81</v>
      </c>
      <c r="AV5622" s="12" t="s">
        <v>22</v>
      </c>
      <c r="AW5622" s="12" t="s">
        <v>37</v>
      </c>
      <c r="AX5622" s="12" t="s">
        <v>73</v>
      </c>
      <c r="AY5622" s="217" t="s">
        <v>238</v>
      </c>
    </row>
    <row r="5623" spans="2:65" s="12" customFormat="1" ht="13.5">
      <c r="B5623" s="206"/>
      <c r="C5623" s="207"/>
      <c r="D5623" s="208" t="s">
        <v>247</v>
      </c>
      <c r="E5623" s="209" t="s">
        <v>20</v>
      </c>
      <c r="F5623" s="210" t="s">
        <v>2971</v>
      </c>
      <c r="G5623" s="207"/>
      <c r="H5623" s="211" t="s">
        <v>20</v>
      </c>
      <c r="I5623" s="212"/>
      <c r="J5623" s="207"/>
      <c r="K5623" s="207"/>
      <c r="L5623" s="213"/>
      <c r="M5623" s="214"/>
      <c r="N5623" s="215"/>
      <c r="O5623" s="215"/>
      <c r="P5623" s="215"/>
      <c r="Q5623" s="215"/>
      <c r="R5623" s="215"/>
      <c r="S5623" s="215"/>
      <c r="T5623" s="216"/>
      <c r="AT5623" s="217" t="s">
        <v>247</v>
      </c>
      <c r="AU5623" s="217" t="s">
        <v>81</v>
      </c>
      <c r="AV5623" s="12" t="s">
        <v>22</v>
      </c>
      <c r="AW5623" s="12" t="s">
        <v>37</v>
      </c>
      <c r="AX5623" s="12" t="s">
        <v>73</v>
      </c>
      <c r="AY5623" s="217" t="s">
        <v>238</v>
      </c>
    </row>
    <row r="5624" spans="2:65" s="12" customFormat="1" ht="13.5">
      <c r="B5624" s="206"/>
      <c r="C5624" s="207"/>
      <c r="D5624" s="208" t="s">
        <v>247</v>
      </c>
      <c r="E5624" s="209" t="s">
        <v>20</v>
      </c>
      <c r="F5624" s="210" t="s">
        <v>4846</v>
      </c>
      <c r="G5624" s="207"/>
      <c r="H5624" s="211" t="s">
        <v>20</v>
      </c>
      <c r="I5624" s="212"/>
      <c r="J5624" s="207"/>
      <c r="K5624" s="207"/>
      <c r="L5624" s="213"/>
      <c r="M5624" s="214"/>
      <c r="N5624" s="215"/>
      <c r="O5624" s="215"/>
      <c r="P5624" s="215"/>
      <c r="Q5624" s="215"/>
      <c r="R5624" s="215"/>
      <c r="S5624" s="215"/>
      <c r="T5624" s="216"/>
      <c r="AT5624" s="217" t="s">
        <v>247</v>
      </c>
      <c r="AU5624" s="217" t="s">
        <v>81</v>
      </c>
      <c r="AV5624" s="12" t="s">
        <v>22</v>
      </c>
      <c r="AW5624" s="12" t="s">
        <v>37</v>
      </c>
      <c r="AX5624" s="12" t="s">
        <v>73</v>
      </c>
      <c r="AY5624" s="217" t="s">
        <v>238</v>
      </c>
    </row>
    <row r="5625" spans="2:65" s="12" customFormat="1" ht="13.5">
      <c r="B5625" s="206"/>
      <c r="C5625" s="207"/>
      <c r="D5625" s="208" t="s">
        <v>247</v>
      </c>
      <c r="E5625" s="209" t="s">
        <v>20</v>
      </c>
      <c r="F5625" s="210" t="s">
        <v>4906</v>
      </c>
      <c r="G5625" s="207"/>
      <c r="H5625" s="211" t="s">
        <v>20</v>
      </c>
      <c r="I5625" s="212"/>
      <c r="J5625" s="207"/>
      <c r="K5625" s="207"/>
      <c r="L5625" s="213"/>
      <c r="M5625" s="214"/>
      <c r="N5625" s="215"/>
      <c r="O5625" s="215"/>
      <c r="P5625" s="215"/>
      <c r="Q5625" s="215"/>
      <c r="R5625" s="215"/>
      <c r="S5625" s="215"/>
      <c r="T5625" s="216"/>
      <c r="AT5625" s="217" t="s">
        <v>247</v>
      </c>
      <c r="AU5625" s="217" t="s">
        <v>81</v>
      </c>
      <c r="AV5625" s="12" t="s">
        <v>22</v>
      </c>
      <c r="AW5625" s="12" t="s">
        <v>37</v>
      </c>
      <c r="AX5625" s="12" t="s">
        <v>73</v>
      </c>
      <c r="AY5625" s="217" t="s">
        <v>238</v>
      </c>
    </row>
    <row r="5626" spans="2:65" s="12" customFormat="1" ht="13.5">
      <c r="B5626" s="206"/>
      <c r="C5626" s="207"/>
      <c r="D5626" s="208" t="s">
        <v>247</v>
      </c>
      <c r="E5626" s="209" t="s">
        <v>20</v>
      </c>
      <c r="F5626" s="210" t="s">
        <v>249</v>
      </c>
      <c r="G5626" s="207"/>
      <c r="H5626" s="211" t="s">
        <v>20</v>
      </c>
      <c r="I5626" s="212"/>
      <c r="J5626" s="207"/>
      <c r="K5626" s="207"/>
      <c r="L5626" s="213"/>
      <c r="M5626" s="214"/>
      <c r="N5626" s="215"/>
      <c r="O5626" s="215"/>
      <c r="P5626" s="215"/>
      <c r="Q5626" s="215"/>
      <c r="R5626" s="215"/>
      <c r="S5626" s="215"/>
      <c r="T5626" s="216"/>
      <c r="AT5626" s="217" t="s">
        <v>247</v>
      </c>
      <c r="AU5626" s="217" t="s">
        <v>81</v>
      </c>
      <c r="AV5626" s="12" t="s">
        <v>22</v>
      </c>
      <c r="AW5626" s="12" t="s">
        <v>37</v>
      </c>
      <c r="AX5626" s="12" t="s">
        <v>73</v>
      </c>
      <c r="AY5626" s="217" t="s">
        <v>238</v>
      </c>
    </row>
    <row r="5627" spans="2:65" s="12" customFormat="1" ht="13.5">
      <c r="B5627" s="206"/>
      <c r="C5627" s="207"/>
      <c r="D5627" s="208" t="s">
        <v>247</v>
      </c>
      <c r="E5627" s="209" t="s">
        <v>20</v>
      </c>
      <c r="F5627" s="210" t="s">
        <v>2098</v>
      </c>
      <c r="G5627" s="207"/>
      <c r="H5627" s="211" t="s">
        <v>20</v>
      </c>
      <c r="I5627" s="212"/>
      <c r="J5627" s="207"/>
      <c r="K5627" s="207"/>
      <c r="L5627" s="213"/>
      <c r="M5627" s="214"/>
      <c r="N5627" s="215"/>
      <c r="O5627" s="215"/>
      <c r="P5627" s="215"/>
      <c r="Q5627" s="215"/>
      <c r="R5627" s="215"/>
      <c r="S5627" s="215"/>
      <c r="T5627" s="216"/>
      <c r="AT5627" s="217" t="s">
        <v>247</v>
      </c>
      <c r="AU5627" s="217" t="s">
        <v>81</v>
      </c>
      <c r="AV5627" s="12" t="s">
        <v>22</v>
      </c>
      <c r="AW5627" s="12" t="s">
        <v>37</v>
      </c>
      <c r="AX5627" s="12" t="s">
        <v>73</v>
      </c>
      <c r="AY5627" s="217" t="s">
        <v>238</v>
      </c>
    </row>
    <row r="5628" spans="2:65" s="12" customFormat="1" ht="13.5">
      <c r="B5628" s="206"/>
      <c r="C5628" s="207"/>
      <c r="D5628" s="208" t="s">
        <v>247</v>
      </c>
      <c r="E5628" s="209" t="s">
        <v>20</v>
      </c>
      <c r="F5628" s="210" t="s">
        <v>811</v>
      </c>
      <c r="G5628" s="207"/>
      <c r="H5628" s="211" t="s">
        <v>20</v>
      </c>
      <c r="I5628" s="212"/>
      <c r="J5628" s="207"/>
      <c r="K5628" s="207"/>
      <c r="L5628" s="213"/>
      <c r="M5628" s="214"/>
      <c r="N5628" s="215"/>
      <c r="O5628" s="215"/>
      <c r="P5628" s="215"/>
      <c r="Q5628" s="215"/>
      <c r="R5628" s="215"/>
      <c r="S5628" s="215"/>
      <c r="T5628" s="216"/>
      <c r="AT5628" s="217" t="s">
        <v>247</v>
      </c>
      <c r="AU5628" s="217" t="s">
        <v>81</v>
      </c>
      <c r="AV5628" s="12" t="s">
        <v>22</v>
      </c>
      <c r="AW5628" s="12" t="s">
        <v>37</v>
      </c>
      <c r="AX5628" s="12" t="s">
        <v>73</v>
      </c>
      <c r="AY5628" s="217" t="s">
        <v>238</v>
      </c>
    </row>
    <row r="5629" spans="2:65" s="13" customFormat="1" ht="13.5">
      <c r="B5629" s="218"/>
      <c r="C5629" s="219"/>
      <c r="D5629" s="208" t="s">
        <v>247</v>
      </c>
      <c r="E5629" s="230" t="s">
        <v>20</v>
      </c>
      <c r="F5629" s="231" t="s">
        <v>2099</v>
      </c>
      <c r="G5629" s="219"/>
      <c r="H5629" s="232">
        <v>4.8680000000000003</v>
      </c>
      <c r="I5629" s="224"/>
      <c r="J5629" s="219"/>
      <c r="K5629" s="219"/>
      <c r="L5629" s="225"/>
      <c r="M5629" s="226"/>
      <c r="N5629" s="227"/>
      <c r="O5629" s="227"/>
      <c r="P5629" s="227"/>
      <c r="Q5629" s="227"/>
      <c r="R5629" s="227"/>
      <c r="S5629" s="227"/>
      <c r="T5629" s="228"/>
      <c r="AT5629" s="229" t="s">
        <v>247</v>
      </c>
      <c r="AU5629" s="229" t="s">
        <v>81</v>
      </c>
      <c r="AV5629" s="13" t="s">
        <v>81</v>
      </c>
      <c r="AW5629" s="13" t="s">
        <v>37</v>
      </c>
      <c r="AX5629" s="13" t="s">
        <v>73</v>
      </c>
      <c r="AY5629" s="229" t="s">
        <v>238</v>
      </c>
    </row>
    <row r="5630" spans="2:65" s="13" customFormat="1" ht="13.5">
      <c r="B5630" s="218"/>
      <c r="C5630" s="219"/>
      <c r="D5630" s="220" t="s">
        <v>247</v>
      </c>
      <c r="E5630" s="221" t="s">
        <v>20</v>
      </c>
      <c r="F5630" s="222" t="s">
        <v>2100</v>
      </c>
      <c r="G5630" s="219"/>
      <c r="H5630" s="223">
        <v>11.37</v>
      </c>
      <c r="I5630" s="224"/>
      <c r="J5630" s="219"/>
      <c r="K5630" s="219"/>
      <c r="L5630" s="225"/>
      <c r="M5630" s="226"/>
      <c r="N5630" s="227"/>
      <c r="O5630" s="227"/>
      <c r="P5630" s="227"/>
      <c r="Q5630" s="227"/>
      <c r="R5630" s="227"/>
      <c r="S5630" s="227"/>
      <c r="T5630" s="228"/>
      <c r="AT5630" s="229" t="s">
        <v>247</v>
      </c>
      <c r="AU5630" s="229" t="s">
        <v>81</v>
      </c>
      <c r="AV5630" s="13" t="s">
        <v>81</v>
      </c>
      <c r="AW5630" s="13" t="s">
        <v>37</v>
      </c>
      <c r="AX5630" s="13" t="s">
        <v>73</v>
      </c>
      <c r="AY5630" s="229" t="s">
        <v>238</v>
      </c>
    </row>
    <row r="5631" spans="2:65" s="1" customFormat="1" ht="22.5" customHeight="1">
      <c r="B5631" s="35"/>
      <c r="C5631" s="194" t="s">
        <v>4913</v>
      </c>
      <c r="D5631" s="194" t="s">
        <v>240</v>
      </c>
      <c r="E5631" s="195" t="s">
        <v>4914</v>
      </c>
      <c r="F5631" s="196" t="s">
        <v>4915</v>
      </c>
      <c r="G5631" s="197" t="s">
        <v>517</v>
      </c>
      <c r="H5631" s="198">
        <v>839.78</v>
      </c>
      <c r="I5631" s="199"/>
      <c r="J5631" s="200">
        <f>ROUND(I5631*H5631,2)</f>
        <v>0</v>
      </c>
      <c r="K5631" s="196" t="s">
        <v>20</v>
      </c>
      <c r="L5631" s="55"/>
      <c r="M5631" s="201" t="s">
        <v>20</v>
      </c>
      <c r="N5631" s="202" t="s">
        <v>44</v>
      </c>
      <c r="O5631" s="36"/>
      <c r="P5631" s="203">
        <f>O5631*H5631</f>
        <v>0</v>
      </c>
      <c r="Q5631" s="203">
        <v>0</v>
      </c>
      <c r="R5631" s="203">
        <f>Q5631*H5631</f>
        <v>0</v>
      </c>
      <c r="S5631" s="203">
        <v>0</v>
      </c>
      <c r="T5631" s="204">
        <f>S5631*H5631</f>
        <v>0</v>
      </c>
      <c r="AR5631" s="18" t="s">
        <v>372</v>
      </c>
      <c r="AT5631" s="18" t="s">
        <v>240</v>
      </c>
      <c r="AU5631" s="18" t="s">
        <v>81</v>
      </c>
      <c r="AY5631" s="18" t="s">
        <v>238</v>
      </c>
      <c r="BE5631" s="205">
        <f>IF(N5631="základní",J5631,0)</f>
        <v>0</v>
      </c>
      <c r="BF5631" s="205">
        <f>IF(N5631="snížená",J5631,0)</f>
        <v>0</v>
      </c>
      <c r="BG5631" s="205">
        <f>IF(N5631="zákl. přenesená",J5631,0)</f>
        <v>0</v>
      </c>
      <c r="BH5631" s="205">
        <f>IF(N5631="sníž. přenesená",J5631,0)</f>
        <v>0</v>
      </c>
      <c r="BI5631" s="205">
        <f>IF(N5631="nulová",J5631,0)</f>
        <v>0</v>
      </c>
      <c r="BJ5631" s="18" t="s">
        <v>22</v>
      </c>
      <c r="BK5631" s="205">
        <f>ROUND(I5631*H5631,2)</f>
        <v>0</v>
      </c>
      <c r="BL5631" s="18" t="s">
        <v>372</v>
      </c>
      <c r="BM5631" s="18" t="s">
        <v>4916</v>
      </c>
    </row>
    <row r="5632" spans="2:65" s="13" customFormat="1" ht="13.5">
      <c r="B5632" s="218"/>
      <c r="C5632" s="219"/>
      <c r="D5632" s="208" t="s">
        <v>247</v>
      </c>
      <c r="E5632" s="230" t="s">
        <v>20</v>
      </c>
      <c r="F5632" s="231" t="s">
        <v>4917</v>
      </c>
      <c r="G5632" s="219"/>
      <c r="H5632" s="232">
        <v>39.75</v>
      </c>
      <c r="I5632" s="224"/>
      <c r="J5632" s="219"/>
      <c r="K5632" s="219"/>
      <c r="L5632" s="225"/>
      <c r="M5632" s="226"/>
      <c r="N5632" s="227"/>
      <c r="O5632" s="227"/>
      <c r="P5632" s="227"/>
      <c r="Q5632" s="227"/>
      <c r="R5632" s="227"/>
      <c r="S5632" s="227"/>
      <c r="T5632" s="228"/>
      <c r="AT5632" s="229" t="s">
        <v>247</v>
      </c>
      <c r="AU5632" s="229" t="s">
        <v>81</v>
      </c>
      <c r="AV5632" s="13" t="s">
        <v>81</v>
      </c>
      <c r="AW5632" s="13" t="s">
        <v>37</v>
      </c>
      <c r="AX5632" s="13" t="s">
        <v>73</v>
      </c>
      <c r="AY5632" s="229" t="s">
        <v>238</v>
      </c>
    </row>
    <row r="5633" spans="2:65" s="13" customFormat="1" ht="13.5">
      <c r="B5633" s="218"/>
      <c r="C5633" s="219"/>
      <c r="D5633" s="208" t="s">
        <v>247</v>
      </c>
      <c r="E5633" s="230" t="s">
        <v>20</v>
      </c>
      <c r="F5633" s="231" t="s">
        <v>4918</v>
      </c>
      <c r="G5633" s="219"/>
      <c r="H5633" s="232">
        <v>165.26</v>
      </c>
      <c r="I5633" s="224"/>
      <c r="J5633" s="219"/>
      <c r="K5633" s="219"/>
      <c r="L5633" s="225"/>
      <c r="M5633" s="226"/>
      <c r="N5633" s="227"/>
      <c r="O5633" s="227"/>
      <c r="P5633" s="227"/>
      <c r="Q5633" s="227"/>
      <c r="R5633" s="227"/>
      <c r="S5633" s="227"/>
      <c r="T5633" s="228"/>
      <c r="AT5633" s="229" t="s">
        <v>247</v>
      </c>
      <c r="AU5633" s="229" t="s">
        <v>81</v>
      </c>
      <c r="AV5633" s="13" t="s">
        <v>81</v>
      </c>
      <c r="AW5633" s="13" t="s">
        <v>37</v>
      </c>
      <c r="AX5633" s="13" t="s">
        <v>73</v>
      </c>
      <c r="AY5633" s="229" t="s">
        <v>238</v>
      </c>
    </row>
    <row r="5634" spans="2:65" s="13" customFormat="1" ht="13.5">
      <c r="B5634" s="218"/>
      <c r="C5634" s="219"/>
      <c r="D5634" s="208" t="s">
        <v>247</v>
      </c>
      <c r="E5634" s="230" t="s">
        <v>20</v>
      </c>
      <c r="F5634" s="231" t="s">
        <v>4919</v>
      </c>
      <c r="G5634" s="219"/>
      <c r="H5634" s="232">
        <v>608.72</v>
      </c>
      <c r="I5634" s="224"/>
      <c r="J5634" s="219"/>
      <c r="K5634" s="219"/>
      <c r="L5634" s="225"/>
      <c r="M5634" s="226"/>
      <c r="N5634" s="227"/>
      <c r="O5634" s="227"/>
      <c r="P5634" s="227"/>
      <c r="Q5634" s="227"/>
      <c r="R5634" s="227"/>
      <c r="S5634" s="227"/>
      <c r="T5634" s="228"/>
      <c r="AT5634" s="229" t="s">
        <v>247</v>
      </c>
      <c r="AU5634" s="229" t="s">
        <v>81</v>
      </c>
      <c r="AV5634" s="13" t="s">
        <v>81</v>
      </c>
      <c r="AW5634" s="13" t="s">
        <v>37</v>
      </c>
      <c r="AX5634" s="13" t="s">
        <v>73</v>
      </c>
      <c r="AY5634" s="229" t="s">
        <v>238</v>
      </c>
    </row>
    <row r="5635" spans="2:65" s="13" customFormat="1" ht="13.5">
      <c r="B5635" s="218"/>
      <c r="C5635" s="219"/>
      <c r="D5635" s="220" t="s">
        <v>247</v>
      </c>
      <c r="E5635" s="221" t="s">
        <v>20</v>
      </c>
      <c r="F5635" s="222" t="s">
        <v>4920</v>
      </c>
      <c r="G5635" s="219"/>
      <c r="H5635" s="223">
        <v>26.05</v>
      </c>
      <c r="I5635" s="224"/>
      <c r="J5635" s="219"/>
      <c r="K5635" s="219"/>
      <c r="L5635" s="225"/>
      <c r="M5635" s="226"/>
      <c r="N5635" s="227"/>
      <c r="O5635" s="227"/>
      <c r="P5635" s="227"/>
      <c r="Q5635" s="227"/>
      <c r="R5635" s="227"/>
      <c r="S5635" s="227"/>
      <c r="T5635" s="228"/>
      <c r="AT5635" s="229" t="s">
        <v>247</v>
      </c>
      <c r="AU5635" s="229" t="s">
        <v>81</v>
      </c>
      <c r="AV5635" s="13" t="s">
        <v>81</v>
      </c>
      <c r="AW5635" s="13" t="s">
        <v>37</v>
      </c>
      <c r="AX5635" s="13" t="s">
        <v>73</v>
      </c>
      <c r="AY5635" s="229" t="s">
        <v>238</v>
      </c>
    </row>
    <row r="5636" spans="2:65" s="1" customFormat="1" ht="31.5" customHeight="1">
      <c r="B5636" s="35"/>
      <c r="C5636" s="194" t="s">
        <v>4921</v>
      </c>
      <c r="D5636" s="194" t="s">
        <v>240</v>
      </c>
      <c r="E5636" s="195" t="s">
        <v>4922</v>
      </c>
      <c r="F5636" s="196" t="s">
        <v>4923</v>
      </c>
      <c r="G5636" s="197" t="s">
        <v>375</v>
      </c>
      <c r="H5636" s="198">
        <v>601.58399999999995</v>
      </c>
      <c r="I5636" s="199"/>
      <c r="J5636" s="200">
        <f>ROUND(I5636*H5636,2)</f>
        <v>0</v>
      </c>
      <c r="K5636" s="196" t="s">
        <v>20</v>
      </c>
      <c r="L5636" s="55"/>
      <c r="M5636" s="201" t="s">
        <v>20</v>
      </c>
      <c r="N5636" s="202" t="s">
        <v>44</v>
      </c>
      <c r="O5636" s="36"/>
      <c r="P5636" s="203">
        <f>O5636*H5636</f>
        <v>0</v>
      </c>
      <c r="Q5636" s="203">
        <v>0</v>
      </c>
      <c r="R5636" s="203">
        <f>Q5636*H5636</f>
        <v>0</v>
      </c>
      <c r="S5636" s="203">
        <v>0</v>
      </c>
      <c r="T5636" s="204">
        <f>S5636*H5636</f>
        <v>0</v>
      </c>
      <c r="AR5636" s="18" t="s">
        <v>372</v>
      </c>
      <c r="AT5636" s="18" t="s">
        <v>240</v>
      </c>
      <c r="AU5636" s="18" t="s">
        <v>81</v>
      </c>
      <c r="AY5636" s="18" t="s">
        <v>238</v>
      </c>
      <c r="BE5636" s="205">
        <f>IF(N5636="základní",J5636,0)</f>
        <v>0</v>
      </c>
      <c r="BF5636" s="205">
        <f>IF(N5636="snížená",J5636,0)</f>
        <v>0</v>
      </c>
      <c r="BG5636" s="205">
        <f>IF(N5636="zákl. přenesená",J5636,0)</f>
        <v>0</v>
      </c>
      <c r="BH5636" s="205">
        <f>IF(N5636="sníž. přenesená",J5636,0)</f>
        <v>0</v>
      </c>
      <c r="BI5636" s="205">
        <f>IF(N5636="nulová",J5636,0)</f>
        <v>0</v>
      </c>
      <c r="BJ5636" s="18" t="s">
        <v>22</v>
      </c>
      <c r="BK5636" s="205">
        <f>ROUND(I5636*H5636,2)</f>
        <v>0</v>
      </c>
      <c r="BL5636" s="18" t="s">
        <v>372</v>
      </c>
      <c r="BM5636" s="18" t="s">
        <v>4924</v>
      </c>
    </row>
    <row r="5637" spans="2:65" s="12" customFormat="1" ht="27">
      <c r="B5637" s="206"/>
      <c r="C5637" s="207"/>
      <c r="D5637" s="208" t="s">
        <v>247</v>
      </c>
      <c r="E5637" s="209" t="s">
        <v>20</v>
      </c>
      <c r="F5637" s="210" t="s">
        <v>4925</v>
      </c>
      <c r="G5637" s="207"/>
      <c r="H5637" s="211" t="s">
        <v>20</v>
      </c>
      <c r="I5637" s="212"/>
      <c r="J5637" s="207"/>
      <c r="K5637" s="207"/>
      <c r="L5637" s="213"/>
      <c r="M5637" s="214"/>
      <c r="N5637" s="215"/>
      <c r="O5637" s="215"/>
      <c r="P5637" s="215"/>
      <c r="Q5637" s="215"/>
      <c r="R5637" s="215"/>
      <c r="S5637" s="215"/>
      <c r="T5637" s="216"/>
      <c r="AT5637" s="217" t="s">
        <v>247</v>
      </c>
      <c r="AU5637" s="217" t="s">
        <v>81</v>
      </c>
      <c r="AV5637" s="12" t="s">
        <v>22</v>
      </c>
      <c r="AW5637" s="12" t="s">
        <v>37</v>
      </c>
      <c r="AX5637" s="12" t="s">
        <v>73</v>
      </c>
      <c r="AY5637" s="217" t="s">
        <v>238</v>
      </c>
    </row>
    <row r="5638" spans="2:65" s="12" customFormat="1" ht="13.5">
      <c r="B5638" s="206"/>
      <c r="C5638" s="207"/>
      <c r="D5638" s="208" t="s">
        <v>247</v>
      </c>
      <c r="E5638" s="209" t="s">
        <v>20</v>
      </c>
      <c r="F5638" s="210" t="s">
        <v>4494</v>
      </c>
      <c r="G5638" s="207"/>
      <c r="H5638" s="211" t="s">
        <v>20</v>
      </c>
      <c r="I5638" s="212"/>
      <c r="J5638" s="207"/>
      <c r="K5638" s="207"/>
      <c r="L5638" s="213"/>
      <c r="M5638" s="214"/>
      <c r="N5638" s="215"/>
      <c r="O5638" s="215"/>
      <c r="P5638" s="215"/>
      <c r="Q5638" s="215"/>
      <c r="R5638" s="215"/>
      <c r="S5638" s="215"/>
      <c r="T5638" s="216"/>
      <c r="AT5638" s="217" t="s">
        <v>247</v>
      </c>
      <c r="AU5638" s="217" t="s">
        <v>81</v>
      </c>
      <c r="AV5638" s="12" t="s">
        <v>22</v>
      </c>
      <c r="AW5638" s="12" t="s">
        <v>37</v>
      </c>
      <c r="AX5638" s="12" t="s">
        <v>73</v>
      </c>
      <c r="AY5638" s="217" t="s">
        <v>238</v>
      </c>
    </row>
    <row r="5639" spans="2:65" s="12" customFormat="1" ht="13.5">
      <c r="B5639" s="206"/>
      <c r="C5639" s="207"/>
      <c r="D5639" s="208" t="s">
        <v>247</v>
      </c>
      <c r="E5639" s="209" t="s">
        <v>20</v>
      </c>
      <c r="F5639" s="210" t="s">
        <v>249</v>
      </c>
      <c r="G5639" s="207"/>
      <c r="H5639" s="211" t="s">
        <v>20</v>
      </c>
      <c r="I5639" s="212"/>
      <c r="J5639" s="207"/>
      <c r="K5639" s="207"/>
      <c r="L5639" s="213"/>
      <c r="M5639" s="214"/>
      <c r="N5639" s="215"/>
      <c r="O5639" s="215"/>
      <c r="P5639" s="215"/>
      <c r="Q5639" s="215"/>
      <c r="R5639" s="215"/>
      <c r="S5639" s="215"/>
      <c r="T5639" s="216"/>
      <c r="AT5639" s="217" t="s">
        <v>247</v>
      </c>
      <c r="AU5639" s="217" t="s">
        <v>81</v>
      </c>
      <c r="AV5639" s="12" t="s">
        <v>22</v>
      </c>
      <c r="AW5639" s="12" t="s">
        <v>37</v>
      </c>
      <c r="AX5639" s="12" t="s">
        <v>73</v>
      </c>
      <c r="AY5639" s="217" t="s">
        <v>238</v>
      </c>
    </row>
    <row r="5640" spans="2:65" s="12" customFormat="1" ht="13.5">
      <c r="B5640" s="206"/>
      <c r="C5640" s="207"/>
      <c r="D5640" s="208" t="s">
        <v>247</v>
      </c>
      <c r="E5640" s="209" t="s">
        <v>20</v>
      </c>
      <c r="F5640" s="210" t="s">
        <v>4926</v>
      </c>
      <c r="G5640" s="207"/>
      <c r="H5640" s="211" t="s">
        <v>20</v>
      </c>
      <c r="I5640" s="212"/>
      <c r="J5640" s="207"/>
      <c r="K5640" s="207"/>
      <c r="L5640" s="213"/>
      <c r="M5640" s="214"/>
      <c r="N5640" s="215"/>
      <c r="O5640" s="215"/>
      <c r="P5640" s="215"/>
      <c r="Q5640" s="215"/>
      <c r="R5640" s="215"/>
      <c r="S5640" s="215"/>
      <c r="T5640" s="216"/>
      <c r="AT5640" s="217" t="s">
        <v>247</v>
      </c>
      <c r="AU5640" s="217" t="s">
        <v>81</v>
      </c>
      <c r="AV5640" s="12" t="s">
        <v>22</v>
      </c>
      <c r="AW5640" s="12" t="s">
        <v>37</v>
      </c>
      <c r="AX5640" s="12" t="s">
        <v>73</v>
      </c>
      <c r="AY5640" s="217" t="s">
        <v>238</v>
      </c>
    </row>
    <row r="5641" spans="2:65" s="12" customFormat="1" ht="13.5">
      <c r="B5641" s="206"/>
      <c r="C5641" s="207"/>
      <c r="D5641" s="208" t="s">
        <v>247</v>
      </c>
      <c r="E5641" s="209" t="s">
        <v>20</v>
      </c>
      <c r="F5641" s="210" t="s">
        <v>820</v>
      </c>
      <c r="G5641" s="207"/>
      <c r="H5641" s="211" t="s">
        <v>20</v>
      </c>
      <c r="I5641" s="212"/>
      <c r="J5641" s="207"/>
      <c r="K5641" s="207"/>
      <c r="L5641" s="213"/>
      <c r="M5641" s="214"/>
      <c r="N5641" s="215"/>
      <c r="O5641" s="215"/>
      <c r="P5641" s="215"/>
      <c r="Q5641" s="215"/>
      <c r="R5641" s="215"/>
      <c r="S5641" s="215"/>
      <c r="T5641" s="216"/>
      <c r="AT5641" s="217" t="s">
        <v>247</v>
      </c>
      <c r="AU5641" s="217" t="s">
        <v>81</v>
      </c>
      <c r="AV5641" s="12" t="s">
        <v>22</v>
      </c>
      <c r="AW5641" s="12" t="s">
        <v>37</v>
      </c>
      <c r="AX5641" s="12" t="s">
        <v>73</v>
      </c>
      <c r="AY5641" s="217" t="s">
        <v>238</v>
      </c>
    </row>
    <row r="5642" spans="2:65" s="13" customFormat="1" ht="13.5">
      <c r="B5642" s="218"/>
      <c r="C5642" s="219"/>
      <c r="D5642" s="208" t="s">
        <v>247</v>
      </c>
      <c r="E5642" s="230" t="s">
        <v>20</v>
      </c>
      <c r="F5642" s="231" t="s">
        <v>4927</v>
      </c>
      <c r="G5642" s="219"/>
      <c r="H5642" s="232">
        <v>62.5</v>
      </c>
      <c r="I5642" s="224"/>
      <c r="J5642" s="219"/>
      <c r="K5642" s="219"/>
      <c r="L5642" s="225"/>
      <c r="M5642" s="226"/>
      <c r="N5642" s="227"/>
      <c r="O5642" s="227"/>
      <c r="P5642" s="227"/>
      <c r="Q5642" s="227"/>
      <c r="R5642" s="227"/>
      <c r="S5642" s="227"/>
      <c r="T5642" s="228"/>
      <c r="AT5642" s="229" t="s">
        <v>247</v>
      </c>
      <c r="AU5642" s="229" t="s">
        <v>81</v>
      </c>
      <c r="AV5642" s="13" t="s">
        <v>81</v>
      </c>
      <c r="AW5642" s="13" t="s">
        <v>37</v>
      </c>
      <c r="AX5642" s="13" t="s">
        <v>73</v>
      </c>
      <c r="AY5642" s="229" t="s">
        <v>238</v>
      </c>
    </row>
    <row r="5643" spans="2:65" s="13" customFormat="1" ht="13.5">
      <c r="B5643" s="218"/>
      <c r="C5643" s="219"/>
      <c r="D5643" s="208" t="s">
        <v>247</v>
      </c>
      <c r="E5643" s="230" t="s">
        <v>20</v>
      </c>
      <c r="F5643" s="231" t="s">
        <v>4928</v>
      </c>
      <c r="G5643" s="219"/>
      <c r="H5643" s="232">
        <v>8.67</v>
      </c>
      <c r="I5643" s="224"/>
      <c r="J5643" s="219"/>
      <c r="K5643" s="219"/>
      <c r="L5643" s="225"/>
      <c r="M5643" s="226"/>
      <c r="N5643" s="227"/>
      <c r="O5643" s="227"/>
      <c r="P5643" s="227"/>
      <c r="Q5643" s="227"/>
      <c r="R5643" s="227"/>
      <c r="S5643" s="227"/>
      <c r="T5643" s="228"/>
      <c r="AT5643" s="229" t="s">
        <v>247</v>
      </c>
      <c r="AU5643" s="229" t="s">
        <v>81</v>
      </c>
      <c r="AV5643" s="13" t="s">
        <v>81</v>
      </c>
      <c r="AW5643" s="13" t="s">
        <v>37</v>
      </c>
      <c r="AX5643" s="13" t="s">
        <v>73</v>
      </c>
      <c r="AY5643" s="229" t="s">
        <v>238</v>
      </c>
    </row>
    <row r="5644" spans="2:65" s="12" customFormat="1" ht="13.5">
      <c r="B5644" s="206"/>
      <c r="C5644" s="207"/>
      <c r="D5644" s="208" t="s">
        <v>247</v>
      </c>
      <c r="E5644" s="209" t="s">
        <v>20</v>
      </c>
      <c r="F5644" s="210" t="s">
        <v>249</v>
      </c>
      <c r="G5644" s="207"/>
      <c r="H5644" s="211" t="s">
        <v>20</v>
      </c>
      <c r="I5644" s="212"/>
      <c r="J5644" s="207"/>
      <c r="K5644" s="207"/>
      <c r="L5644" s="213"/>
      <c r="M5644" s="214"/>
      <c r="N5644" s="215"/>
      <c r="O5644" s="215"/>
      <c r="P5644" s="215"/>
      <c r="Q5644" s="215"/>
      <c r="R5644" s="215"/>
      <c r="S5644" s="215"/>
      <c r="T5644" s="216"/>
      <c r="AT5644" s="217" t="s">
        <v>247</v>
      </c>
      <c r="AU5644" s="217" t="s">
        <v>81</v>
      </c>
      <c r="AV5644" s="12" t="s">
        <v>22</v>
      </c>
      <c r="AW5644" s="12" t="s">
        <v>37</v>
      </c>
      <c r="AX5644" s="12" t="s">
        <v>73</v>
      </c>
      <c r="AY5644" s="217" t="s">
        <v>238</v>
      </c>
    </row>
    <row r="5645" spans="2:65" s="12" customFormat="1" ht="13.5">
      <c r="B5645" s="206"/>
      <c r="C5645" s="207"/>
      <c r="D5645" s="208" t="s">
        <v>247</v>
      </c>
      <c r="E5645" s="209" t="s">
        <v>20</v>
      </c>
      <c r="F5645" s="210" t="s">
        <v>3105</v>
      </c>
      <c r="G5645" s="207"/>
      <c r="H5645" s="211" t="s">
        <v>20</v>
      </c>
      <c r="I5645" s="212"/>
      <c r="J5645" s="207"/>
      <c r="K5645" s="207"/>
      <c r="L5645" s="213"/>
      <c r="M5645" s="214"/>
      <c r="N5645" s="215"/>
      <c r="O5645" s="215"/>
      <c r="P5645" s="215"/>
      <c r="Q5645" s="215"/>
      <c r="R5645" s="215"/>
      <c r="S5645" s="215"/>
      <c r="T5645" s="216"/>
      <c r="AT5645" s="217" t="s">
        <v>247</v>
      </c>
      <c r="AU5645" s="217" t="s">
        <v>81</v>
      </c>
      <c r="AV5645" s="12" t="s">
        <v>22</v>
      </c>
      <c r="AW5645" s="12" t="s">
        <v>37</v>
      </c>
      <c r="AX5645" s="12" t="s">
        <v>73</v>
      </c>
      <c r="AY5645" s="217" t="s">
        <v>238</v>
      </c>
    </row>
    <row r="5646" spans="2:65" s="12" customFormat="1" ht="13.5">
      <c r="B5646" s="206"/>
      <c r="C5646" s="207"/>
      <c r="D5646" s="208" t="s">
        <v>247</v>
      </c>
      <c r="E5646" s="209" t="s">
        <v>20</v>
      </c>
      <c r="F5646" s="210" t="s">
        <v>692</v>
      </c>
      <c r="G5646" s="207"/>
      <c r="H5646" s="211" t="s">
        <v>20</v>
      </c>
      <c r="I5646" s="212"/>
      <c r="J5646" s="207"/>
      <c r="K5646" s="207"/>
      <c r="L5646" s="213"/>
      <c r="M5646" s="214"/>
      <c r="N5646" s="215"/>
      <c r="O5646" s="215"/>
      <c r="P5646" s="215"/>
      <c r="Q5646" s="215"/>
      <c r="R5646" s="215"/>
      <c r="S5646" s="215"/>
      <c r="T5646" s="216"/>
      <c r="AT5646" s="217" t="s">
        <v>247</v>
      </c>
      <c r="AU5646" s="217" t="s">
        <v>81</v>
      </c>
      <c r="AV5646" s="12" t="s">
        <v>22</v>
      </c>
      <c r="AW5646" s="12" t="s">
        <v>37</v>
      </c>
      <c r="AX5646" s="12" t="s">
        <v>73</v>
      </c>
      <c r="AY5646" s="217" t="s">
        <v>238</v>
      </c>
    </row>
    <row r="5647" spans="2:65" s="13" customFormat="1" ht="13.5">
      <c r="B5647" s="218"/>
      <c r="C5647" s="219"/>
      <c r="D5647" s="208" t="s">
        <v>247</v>
      </c>
      <c r="E5647" s="230" t="s">
        <v>20</v>
      </c>
      <c r="F5647" s="231" t="s">
        <v>2954</v>
      </c>
      <c r="G5647" s="219"/>
      <c r="H5647" s="232">
        <v>12.015000000000001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65" s="12" customFormat="1" ht="13.5">
      <c r="B5648" s="206"/>
      <c r="C5648" s="207"/>
      <c r="D5648" s="208" t="s">
        <v>247</v>
      </c>
      <c r="E5648" s="209" t="s">
        <v>20</v>
      </c>
      <c r="F5648" s="210" t="s">
        <v>4929</v>
      </c>
      <c r="G5648" s="207"/>
      <c r="H5648" s="211" t="s">
        <v>20</v>
      </c>
      <c r="I5648" s="212"/>
      <c r="J5648" s="207"/>
      <c r="K5648" s="207"/>
      <c r="L5648" s="213"/>
      <c r="M5648" s="214"/>
      <c r="N5648" s="215"/>
      <c r="O5648" s="215"/>
      <c r="P5648" s="215"/>
      <c r="Q5648" s="215"/>
      <c r="R5648" s="215"/>
      <c r="S5648" s="215"/>
      <c r="T5648" s="216"/>
      <c r="AT5648" s="217" t="s">
        <v>247</v>
      </c>
      <c r="AU5648" s="217" t="s">
        <v>81</v>
      </c>
      <c r="AV5648" s="12" t="s">
        <v>22</v>
      </c>
      <c r="AW5648" s="12" t="s">
        <v>37</v>
      </c>
      <c r="AX5648" s="12" t="s">
        <v>73</v>
      </c>
      <c r="AY5648" s="217" t="s">
        <v>238</v>
      </c>
    </row>
    <row r="5649" spans="2:51" s="13" customFormat="1" ht="13.5">
      <c r="B5649" s="218"/>
      <c r="C5649" s="219"/>
      <c r="D5649" s="208" t="s">
        <v>247</v>
      </c>
      <c r="E5649" s="230" t="s">
        <v>20</v>
      </c>
      <c r="F5649" s="231" t="s">
        <v>2955</v>
      </c>
      <c r="G5649" s="219"/>
      <c r="H5649" s="232">
        <v>25.513000000000002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51" s="13" customFormat="1" ht="13.5">
      <c r="B5650" s="218"/>
      <c r="C5650" s="219"/>
      <c r="D5650" s="208" t="s">
        <v>247</v>
      </c>
      <c r="E5650" s="230" t="s">
        <v>20</v>
      </c>
      <c r="F5650" s="231" t="s">
        <v>2957</v>
      </c>
      <c r="G5650" s="219"/>
      <c r="H5650" s="232">
        <v>28.422999999999998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51" s="13" customFormat="1" ht="13.5">
      <c r="B5651" s="218"/>
      <c r="C5651" s="219"/>
      <c r="D5651" s="208" t="s">
        <v>247</v>
      </c>
      <c r="E5651" s="230" t="s">
        <v>20</v>
      </c>
      <c r="F5651" s="231" t="s">
        <v>2958</v>
      </c>
      <c r="G5651" s="219"/>
      <c r="H5651" s="232">
        <v>17.71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51" s="13" customFormat="1" ht="13.5">
      <c r="B5652" s="218"/>
      <c r="C5652" s="219"/>
      <c r="D5652" s="208" t="s">
        <v>247</v>
      </c>
      <c r="E5652" s="230" t="s">
        <v>20</v>
      </c>
      <c r="F5652" s="231" t="s">
        <v>2959</v>
      </c>
      <c r="G5652" s="219"/>
      <c r="H5652" s="232">
        <v>15.51</v>
      </c>
      <c r="I5652" s="224"/>
      <c r="J5652" s="219"/>
      <c r="K5652" s="219"/>
      <c r="L5652" s="225"/>
      <c r="M5652" s="226"/>
      <c r="N5652" s="227"/>
      <c r="O5652" s="227"/>
      <c r="P5652" s="227"/>
      <c r="Q5652" s="227"/>
      <c r="R5652" s="227"/>
      <c r="S5652" s="227"/>
      <c r="T5652" s="228"/>
      <c r="AT5652" s="229" t="s">
        <v>247</v>
      </c>
      <c r="AU5652" s="229" t="s">
        <v>81</v>
      </c>
      <c r="AV5652" s="13" t="s">
        <v>81</v>
      </c>
      <c r="AW5652" s="13" t="s">
        <v>37</v>
      </c>
      <c r="AX5652" s="13" t="s">
        <v>73</v>
      </c>
      <c r="AY5652" s="229" t="s">
        <v>238</v>
      </c>
    </row>
    <row r="5653" spans="2:51" s="13" customFormat="1" ht="13.5">
      <c r="B5653" s="218"/>
      <c r="C5653" s="219"/>
      <c r="D5653" s="208" t="s">
        <v>247</v>
      </c>
      <c r="E5653" s="230" t="s">
        <v>20</v>
      </c>
      <c r="F5653" s="231" t="s">
        <v>2960</v>
      </c>
      <c r="G5653" s="219"/>
      <c r="H5653" s="232">
        <v>11.68</v>
      </c>
      <c r="I5653" s="224"/>
      <c r="J5653" s="219"/>
      <c r="K5653" s="219"/>
      <c r="L5653" s="225"/>
      <c r="M5653" s="226"/>
      <c r="N5653" s="227"/>
      <c r="O5653" s="227"/>
      <c r="P5653" s="227"/>
      <c r="Q5653" s="227"/>
      <c r="R5653" s="227"/>
      <c r="S5653" s="227"/>
      <c r="T5653" s="228"/>
      <c r="AT5653" s="229" t="s">
        <v>247</v>
      </c>
      <c r="AU5653" s="229" t="s">
        <v>81</v>
      </c>
      <c r="AV5653" s="13" t="s">
        <v>81</v>
      </c>
      <c r="AW5653" s="13" t="s">
        <v>37</v>
      </c>
      <c r="AX5653" s="13" t="s">
        <v>73</v>
      </c>
      <c r="AY5653" s="229" t="s">
        <v>238</v>
      </c>
    </row>
    <row r="5654" spans="2:51" s="13" customFormat="1" ht="13.5">
      <c r="B5654" s="218"/>
      <c r="C5654" s="219"/>
      <c r="D5654" s="208" t="s">
        <v>247</v>
      </c>
      <c r="E5654" s="230" t="s">
        <v>20</v>
      </c>
      <c r="F5654" s="231" t="s">
        <v>2961</v>
      </c>
      <c r="G5654" s="219"/>
      <c r="H5654" s="232">
        <v>25.53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51" s="13" customFormat="1" ht="13.5">
      <c r="B5655" s="218"/>
      <c r="C5655" s="219"/>
      <c r="D5655" s="208" t="s">
        <v>247</v>
      </c>
      <c r="E5655" s="230" t="s">
        <v>20</v>
      </c>
      <c r="F5655" s="231" t="s">
        <v>2962</v>
      </c>
      <c r="G5655" s="219"/>
      <c r="H5655" s="232">
        <v>45.55</v>
      </c>
      <c r="I5655" s="224"/>
      <c r="J5655" s="219"/>
      <c r="K5655" s="219"/>
      <c r="L5655" s="225"/>
      <c r="M5655" s="226"/>
      <c r="N5655" s="227"/>
      <c r="O5655" s="227"/>
      <c r="P5655" s="227"/>
      <c r="Q5655" s="227"/>
      <c r="R5655" s="227"/>
      <c r="S5655" s="227"/>
      <c r="T5655" s="228"/>
      <c r="AT5655" s="229" t="s">
        <v>247</v>
      </c>
      <c r="AU5655" s="229" t="s">
        <v>81</v>
      </c>
      <c r="AV5655" s="13" t="s">
        <v>81</v>
      </c>
      <c r="AW5655" s="13" t="s">
        <v>37</v>
      </c>
      <c r="AX5655" s="13" t="s">
        <v>73</v>
      </c>
      <c r="AY5655" s="229" t="s">
        <v>238</v>
      </c>
    </row>
    <row r="5656" spans="2:51" s="13" customFormat="1" ht="13.5">
      <c r="B5656" s="218"/>
      <c r="C5656" s="219"/>
      <c r="D5656" s="208" t="s">
        <v>247</v>
      </c>
      <c r="E5656" s="230" t="s">
        <v>20</v>
      </c>
      <c r="F5656" s="231" t="s">
        <v>2963</v>
      </c>
      <c r="G5656" s="219"/>
      <c r="H5656" s="232">
        <v>110.58</v>
      </c>
      <c r="I5656" s="224"/>
      <c r="J5656" s="219"/>
      <c r="K5656" s="219"/>
      <c r="L5656" s="225"/>
      <c r="M5656" s="226"/>
      <c r="N5656" s="227"/>
      <c r="O5656" s="227"/>
      <c r="P5656" s="227"/>
      <c r="Q5656" s="227"/>
      <c r="R5656" s="227"/>
      <c r="S5656" s="227"/>
      <c r="T5656" s="228"/>
      <c r="AT5656" s="229" t="s">
        <v>247</v>
      </c>
      <c r="AU5656" s="229" t="s">
        <v>81</v>
      </c>
      <c r="AV5656" s="13" t="s">
        <v>81</v>
      </c>
      <c r="AW5656" s="13" t="s">
        <v>37</v>
      </c>
      <c r="AX5656" s="13" t="s">
        <v>73</v>
      </c>
      <c r="AY5656" s="229" t="s">
        <v>238</v>
      </c>
    </row>
    <row r="5657" spans="2:51" s="13" customFormat="1" ht="13.5">
      <c r="B5657" s="218"/>
      <c r="C5657" s="219"/>
      <c r="D5657" s="208" t="s">
        <v>247</v>
      </c>
      <c r="E5657" s="230" t="s">
        <v>20</v>
      </c>
      <c r="F5657" s="231" t="s">
        <v>2964</v>
      </c>
      <c r="G5657" s="219"/>
      <c r="H5657" s="232">
        <v>217.8</v>
      </c>
      <c r="I5657" s="224"/>
      <c r="J5657" s="219"/>
      <c r="K5657" s="219"/>
      <c r="L5657" s="225"/>
      <c r="M5657" s="226"/>
      <c r="N5657" s="227"/>
      <c r="O5657" s="227"/>
      <c r="P5657" s="227"/>
      <c r="Q5657" s="227"/>
      <c r="R5657" s="227"/>
      <c r="S5657" s="227"/>
      <c r="T5657" s="228"/>
      <c r="AT5657" s="229" t="s">
        <v>247</v>
      </c>
      <c r="AU5657" s="229" t="s">
        <v>81</v>
      </c>
      <c r="AV5657" s="13" t="s">
        <v>81</v>
      </c>
      <c r="AW5657" s="13" t="s">
        <v>37</v>
      </c>
      <c r="AX5657" s="13" t="s">
        <v>73</v>
      </c>
      <c r="AY5657" s="229" t="s">
        <v>238</v>
      </c>
    </row>
    <row r="5658" spans="2:51" s="13" customFormat="1" ht="13.5">
      <c r="B5658" s="218"/>
      <c r="C5658" s="219"/>
      <c r="D5658" s="208" t="s">
        <v>247</v>
      </c>
      <c r="E5658" s="230" t="s">
        <v>20</v>
      </c>
      <c r="F5658" s="231" t="s">
        <v>2965</v>
      </c>
      <c r="G5658" s="219"/>
      <c r="H5658" s="232">
        <v>10.23</v>
      </c>
      <c r="I5658" s="224"/>
      <c r="J5658" s="219"/>
      <c r="K5658" s="219"/>
      <c r="L5658" s="225"/>
      <c r="M5658" s="226"/>
      <c r="N5658" s="227"/>
      <c r="O5658" s="227"/>
      <c r="P5658" s="227"/>
      <c r="Q5658" s="227"/>
      <c r="R5658" s="227"/>
      <c r="S5658" s="227"/>
      <c r="T5658" s="228"/>
      <c r="AT5658" s="229" t="s">
        <v>247</v>
      </c>
      <c r="AU5658" s="229" t="s">
        <v>81</v>
      </c>
      <c r="AV5658" s="13" t="s">
        <v>81</v>
      </c>
      <c r="AW5658" s="13" t="s">
        <v>37</v>
      </c>
      <c r="AX5658" s="13" t="s">
        <v>73</v>
      </c>
      <c r="AY5658" s="229" t="s">
        <v>238</v>
      </c>
    </row>
    <row r="5659" spans="2:51" s="12" customFormat="1" ht="13.5">
      <c r="B5659" s="206"/>
      <c r="C5659" s="207"/>
      <c r="D5659" s="208" t="s">
        <v>247</v>
      </c>
      <c r="E5659" s="209" t="s">
        <v>20</v>
      </c>
      <c r="F5659" s="210" t="s">
        <v>4930</v>
      </c>
      <c r="G5659" s="207"/>
      <c r="H5659" s="211" t="s">
        <v>20</v>
      </c>
      <c r="I5659" s="212"/>
      <c r="J5659" s="207"/>
      <c r="K5659" s="207"/>
      <c r="L5659" s="213"/>
      <c r="M5659" s="214"/>
      <c r="N5659" s="215"/>
      <c r="O5659" s="215"/>
      <c r="P5659" s="215"/>
      <c r="Q5659" s="215"/>
      <c r="R5659" s="215"/>
      <c r="S5659" s="215"/>
      <c r="T5659" s="216"/>
      <c r="AT5659" s="217" t="s">
        <v>247</v>
      </c>
      <c r="AU5659" s="217" t="s">
        <v>81</v>
      </c>
      <c r="AV5659" s="12" t="s">
        <v>22</v>
      </c>
      <c r="AW5659" s="12" t="s">
        <v>37</v>
      </c>
      <c r="AX5659" s="12" t="s">
        <v>73</v>
      </c>
      <c r="AY5659" s="217" t="s">
        <v>238</v>
      </c>
    </row>
    <row r="5660" spans="2:51" s="12" customFormat="1" ht="13.5">
      <c r="B5660" s="206"/>
      <c r="C5660" s="207"/>
      <c r="D5660" s="208" t="s">
        <v>247</v>
      </c>
      <c r="E5660" s="209" t="s">
        <v>20</v>
      </c>
      <c r="F5660" s="210" t="s">
        <v>692</v>
      </c>
      <c r="G5660" s="207"/>
      <c r="H5660" s="211" t="s">
        <v>20</v>
      </c>
      <c r="I5660" s="212"/>
      <c r="J5660" s="207"/>
      <c r="K5660" s="207"/>
      <c r="L5660" s="213"/>
      <c r="M5660" s="214"/>
      <c r="N5660" s="215"/>
      <c r="O5660" s="215"/>
      <c r="P5660" s="215"/>
      <c r="Q5660" s="215"/>
      <c r="R5660" s="215"/>
      <c r="S5660" s="215"/>
      <c r="T5660" s="216"/>
      <c r="AT5660" s="217" t="s">
        <v>247</v>
      </c>
      <c r="AU5660" s="217" t="s">
        <v>81</v>
      </c>
      <c r="AV5660" s="12" t="s">
        <v>22</v>
      </c>
      <c r="AW5660" s="12" t="s">
        <v>37</v>
      </c>
      <c r="AX5660" s="12" t="s">
        <v>73</v>
      </c>
      <c r="AY5660" s="217" t="s">
        <v>238</v>
      </c>
    </row>
    <row r="5661" spans="2:51" s="13" customFormat="1" ht="13.5">
      <c r="B5661" s="218"/>
      <c r="C5661" s="219"/>
      <c r="D5661" s="208" t="s">
        <v>247</v>
      </c>
      <c r="E5661" s="230" t="s">
        <v>20</v>
      </c>
      <c r="F5661" s="231" t="s">
        <v>4931</v>
      </c>
      <c r="G5661" s="219"/>
      <c r="H5661" s="232">
        <v>4.8</v>
      </c>
      <c r="I5661" s="224"/>
      <c r="J5661" s="219"/>
      <c r="K5661" s="219"/>
      <c r="L5661" s="225"/>
      <c r="M5661" s="226"/>
      <c r="N5661" s="227"/>
      <c r="O5661" s="227"/>
      <c r="P5661" s="227"/>
      <c r="Q5661" s="227"/>
      <c r="R5661" s="227"/>
      <c r="S5661" s="227"/>
      <c r="T5661" s="228"/>
      <c r="AT5661" s="229" t="s">
        <v>247</v>
      </c>
      <c r="AU5661" s="229" t="s">
        <v>81</v>
      </c>
      <c r="AV5661" s="13" t="s">
        <v>81</v>
      </c>
      <c r="AW5661" s="13" t="s">
        <v>37</v>
      </c>
      <c r="AX5661" s="13" t="s">
        <v>73</v>
      </c>
      <c r="AY5661" s="229" t="s">
        <v>238</v>
      </c>
    </row>
    <row r="5662" spans="2:51" s="12" customFormat="1" ht="13.5">
      <c r="B5662" s="206"/>
      <c r="C5662" s="207"/>
      <c r="D5662" s="208" t="s">
        <v>247</v>
      </c>
      <c r="E5662" s="209" t="s">
        <v>20</v>
      </c>
      <c r="F5662" s="210" t="s">
        <v>249</v>
      </c>
      <c r="G5662" s="207"/>
      <c r="H5662" s="211" t="s">
        <v>20</v>
      </c>
      <c r="I5662" s="212"/>
      <c r="J5662" s="207"/>
      <c r="K5662" s="207"/>
      <c r="L5662" s="213"/>
      <c r="M5662" s="214"/>
      <c r="N5662" s="215"/>
      <c r="O5662" s="215"/>
      <c r="P5662" s="215"/>
      <c r="Q5662" s="215"/>
      <c r="R5662" s="215"/>
      <c r="S5662" s="215"/>
      <c r="T5662" s="216"/>
      <c r="AT5662" s="217" t="s">
        <v>247</v>
      </c>
      <c r="AU5662" s="217" t="s">
        <v>81</v>
      </c>
      <c r="AV5662" s="12" t="s">
        <v>22</v>
      </c>
      <c r="AW5662" s="12" t="s">
        <v>37</v>
      </c>
      <c r="AX5662" s="12" t="s">
        <v>73</v>
      </c>
      <c r="AY5662" s="217" t="s">
        <v>238</v>
      </c>
    </row>
    <row r="5663" spans="2:51" s="12" customFormat="1" ht="13.5">
      <c r="B5663" s="206"/>
      <c r="C5663" s="207"/>
      <c r="D5663" s="208" t="s">
        <v>247</v>
      </c>
      <c r="E5663" s="209" t="s">
        <v>20</v>
      </c>
      <c r="F5663" s="210" t="s">
        <v>2140</v>
      </c>
      <c r="G5663" s="207"/>
      <c r="H5663" s="211" t="s">
        <v>20</v>
      </c>
      <c r="I5663" s="212"/>
      <c r="J5663" s="207"/>
      <c r="K5663" s="207"/>
      <c r="L5663" s="213"/>
      <c r="M5663" s="214"/>
      <c r="N5663" s="215"/>
      <c r="O5663" s="215"/>
      <c r="P5663" s="215"/>
      <c r="Q5663" s="215"/>
      <c r="R5663" s="215"/>
      <c r="S5663" s="215"/>
      <c r="T5663" s="216"/>
      <c r="AT5663" s="217" t="s">
        <v>247</v>
      </c>
      <c r="AU5663" s="217" t="s">
        <v>81</v>
      </c>
      <c r="AV5663" s="12" t="s">
        <v>22</v>
      </c>
      <c r="AW5663" s="12" t="s">
        <v>37</v>
      </c>
      <c r="AX5663" s="12" t="s">
        <v>73</v>
      </c>
      <c r="AY5663" s="217" t="s">
        <v>238</v>
      </c>
    </row>
    <row r="5664" spans="2:51" s="12" customFormat="1" ht="13.5">
      <c r="B5664" s="206"/>
      <c r="C5664" s="207"/>
      <c r="D5664" s="208" t="s">
        <v>247</v>
      </c>
      <c r="E5664" s="209" t="s">
        <v>20</v>
      </c>
      <c r="F5664" s="210" t="s">
        <v>692</v>
      </c>
      <c r="G5664" s="207"/>
      <c r="H5664" s="211" t="s">
        <v>20</v>
      </c>
      <c r="I5664" s="212"/>
      <c r="J5664" s="207"/>
      <c r="K5664" s="207"/>
      <c r="L5664" s="213"/>
      <c r="M5664" s="214"/>
      <c r="N5664" s="215"/>
      <c r="O5664" s="215"/>
      <c r="P5664" s="215"/>
      <c r="Q5664" s="215"/>
      <c r="R5664" s="215"/>
      <c r="S5664" s="215"/>
      <c r="T5664" s="216"/>
      <c r="AT5664" s="217" t="s">
        <v>247</v>
      </c>
      <c r="AU5664" s="217" t="s">
        <v>81</v>
      </c>
      <c r="AV5664" s="12" t="s">
        <v>22</v>
      </c>
      <c r="AW5664" s="12" t="s">
        <v>37</v>
      </c>
      <c r="AX5664" s="12" t="s">
        <v>73</v>
      </c>
      <c r="AY5664" s="217" t="s">
        <v>238</v>
      </c>
    </row>
    <row r="5665" spans="2:65" s="13" customFormat="1" ht="13.5">
      <c r="B5665" s="218"/>
      <c r="C5665" s="219"/>
      <c r="D5665" s="220" t="s">
        <v>247</v>
      </c>
      <c r="E5665" s="221" t="s">
        <v>20</v>
      </c>
      <c r="F5665" s="222" t="s">
        <v>4932</v>
      </c>
      <c r="G5665" s="219"/>
      <c r="H5665" s="223">
        <v>5.0730000000000004</v>
      </c>
      <c r="I5665" s="224"/>
      <c r="J5665" s="219"/>
      <c r="K5665" s="219"/>
      <c r="L5665" s="225"/>
      <c r="M5665" s="226"/>
      <c r="N5665" s="227"/>
      <c r="O5665" s="227"/>
      <c r="P5665" s="227"/>
      <c r="Q5665" s="227"/>
      <c r="R5665" s="227"/>
      <c r="S5665" s="227"/>
      <c r="T5665" s="228"/>
      <c r="AT5665" s="229" t="s">
        <v>247</v>
      </c>
      <c r="AU5665" s="229" t="s">
        <v>81</v>
      </c>
      <c r="AV5665" s="13" t="s">
        <v>81</v>
      </c>
      <c r="AW5665" s="13" t="s">
        <v>37</v>
      </c>
      <c r="AX5665" s="13" t="s">
        <v>73</v>
      </c>
      <c r="AY5665" s="229" t="s">
        <v>238</v>
      </c>
    </row>
    <row r="5666" spans="2:65" s="1" customFormat="1" ht="22.5" customHeight="1">
      <c r="B5666" s="35"/>
      <c r="C5666" s="194" t="s">
        <v>4933</v>
      </c>
      <c r="D5666" s="194" t="s">
        <v>240</v>
      </c>
      <c r="E5666" s="195" t="s">
        <v>4934</v>
      </c>
      <c r="F5666" s="196" t="s">
        <v>4935</v>
      </c>
      <c r="G5666" s="197" t="s">
        <v>2797</v>
      </c>
      <c r="H5666" s="245"/>
      <c r="I5666" s="199"/>
      <c r="J5666" s="200">
        <f>ROUND(I5666*H5666,2)</f>
        <v>0</v>
      </c>
      <c r="K5666" s="196" t="s">
        <v>244</v>
      </c>
      <c r="L5666" s="55"/>
      <c r="M5666" s="201" t="s">
        <v>20</v>
      </c>
      <c r="N5666" s="202" t="s">
        <v>44</v>
      </c>
      <c r="O5666" s="36"/>
      <c r="P5666" s="203">
        <f>O5666*H5666</f>
        <v>0</v>
      </c>
      <c r="Q5666" s="203">
        <v>0</v>
      </c>
      <c r="R5666" s="203">
        <f>Q5666*H5666</f>
        <v>0</v>
      </c>
      <c r="S5666" s="203">
        <v>0</v>
      </c>
      <c r="T5666" s="204">
        <f>S5666*H5666</f>
        <v>0</v>
      </c>
      <c r="AR5666" s="18" t="s">
        <v>372</v>
      </c>
      <c r="AT5666" s="18" t="s">
        <v>240</v>
      </c>
      <c r="AU5666" s="18" t="s">
        <v>81</v>
      </c>
      <c r="AY5666" s="18" t="s">
        <v>238</v>
      </c>
      <c r="BE5666" s="205">
        <f>IF(N5666="základní",J5666,0)</f>
        <v>0</v>
      </c>
      <c r="BF5666" s="205">
        <f>IF(N5666="snížená",J5666,0)</f>
        <v>0</v>
      </c>
      <c r="BG5666" s="205">
        <f>IF(N5666="zákl. přenesená",J5666,0)</f>
        <v>0</v>
      </c>
      <c r="BH5666" s="205">
        <f>IF(N5666="sníž. přenesená",J5666,0)</f>
        <v>0</v>
      </c>
      <c r="BI5666" s="205">
        <f>IF(N5666="nulová",J5666,0)</f>
        <v>0</v>
      </c>
      <c r="BJ5666" s="18" t="s">
        <v>22</v>
      </c>
      <c r="BK5666" s="205">
        <f>ROUND(I5666*H5666,2)</f>
        <v>0</v>
      </c>
      <c r="BL5666" s="18" t="s">
        <v>372</v>
      </c>
      <c r="BM5666" s="18" t="s">
        <v>4936</v>
      </c>
    </row>
    <row r="5667" spans="2:65" s="11" customFormat="1" ht="29.85" customHeight="1">
      <c r="B5667" s="177"/>
      <c r="C5667" s="178"/>
      <c r="D5667" s="191" t="s">
        <v>72</v>
      </c>
      <c r="E5667" s="192" t="s">
        <v>4937</v>
      </c>
      <c r="F5667" s="192" t="s">
        <v>4938</v>
      </c>
      <c r="G5667" s="178"/>
      <c r="H5667" s="178"/>
      <c r="I5667" s="181"/>
      <c r="J5667" s="193">
        <f>BK5667</f>
        <v>0</v>
      </c>
      <c r="K5667" s="178"/>
      <c r="L5667" s="183"/>
      <c r="M5667" s="184"/>
      <c r="N5667" s="185"/>
      <c r="O5667" s="185"/>
      <c r="P5667" s="186">
        <f>SUM(P5668:P5917)</f>
        <v>0</v>
      </c>
      <c r="Q5667" s="185"/>
      <c r="R5667" s="186">
        <f>SUM(R5668:R5917)</f>
        <v>6.1607190899999997</v>
      </c>
      <c r="S5667" s="185"/>
      <c r="T5667" s="187">
        <f>SUM(T5668:T5917)</f>
        <v>0</v>
      </c>
      <c r="AR5667" s="188" t="s">
        <v>81</v>
      </c>
      <c r="AT5667" s="189" t="s">
        <v>72</v>
      </c>
      <c r="AU5667" s="189" t="s">
        <v>22</v>
      </c>
      <c r="AY5667" s="188" t="s">
        <v>238</v>
      </c>
      <c r="BK5667" s="190">
        <f>SUM(BK5668:BK5917)</f>
        <v>0</v>
      </c>
    </row>
    <row r="5668" spans="2:65" s="1" customFormat="1" ht="22.5" customHeight="1">
      <c r="B5668" s="35"/>
      <c r="C5668" s="194" t="s">
        <v>4939</v>
      </c>
      <c r="D5668" s="194" t="s">
        <v>240</v>
      </c>
      <c r="E5668" s="195" t="s">
        <v>4940</v>
      </c>
      <c r="F5668" s="196" t="s">
        <v>4941</v>
      </c>
      <c r="G5668" s="197" t="s">
        <v>517</v>
      </c>
      <c r="H5668" s="198">
        <v>193.01599999999999</v>
      </c>
      <c r="I5668" s="199"/>
      <c r="J5668" s="200">
        <f>ROUND(I5668*H5668,2)</f>
        <v>0</v>
      </c>
      <c r="K5668" s="196" t="s">
        <v>20</v>
      </c>
      <c r="L5668" s="55"/>
      <c r="M5668" s="201" t="s">
        <v>20</v>
      </c>
      <c r="N5668" s="202" t="s">
        <v>44</v>
      </c>
      <c r="O5668" s="36"/>
      <c r="P5668" s="203">
        <f>O5668*H5668</f>
        <v>0</v>
      </c>
      <c r="Q5668" s="203">
        <v>8.0000000000000007E-5</v>
      </c>
      <c r="R5668" s="203">
        <f>Q5668*H5668</f>
        <v>1.544128E-2</v>
      </c>
      <c r="S5668" s="203">
        <v>0</v>
      </c>
      <c r="T5668" s="204">
        <f>S5668*H5668</f>
        <v>0</v>
      </c>
      <c r="AR5668" s="18" t="s">
        <v>372</v>
      </c>
      <c r="AT5668" s="18" t="s">
        <v>240</v>
      </c>
      <c r="AU5668" s="18" t="s">
        <v>81</v>
      </c>
      <c r="AY5668" s="18" t="s">
        <v>238</v>
      </c>
      <c r="BE5668" s="205">
        <f>IF(N5668="základní",J5668,0)</f>
        <v>0</v>
      </c>
      <c r="BF5668" s="205">
        <f>IF(N5668="snížená",J5668,0)</f>
        <v>0</v>
      </c>
      <c r="BG5668" s="205">
        <f>IF(N5668="zákl. přenesená",J5668,0)</f>
        <v>0</v>
      </c>
      <c r="BH5668" s="205">
        <f>IF(N5668="sníž. přenesená",J5668,0)</f>
        <v>0</v>
      </c>
      <c r="BI5668" s="205">
        <f>IF(N5668="nulová",J5668,0)</f>
        <v>0</v>
      </c>
      <c r="BJ5668" s="18" t="s">
        <v>22</v>
      </c>
      <c r="BK5668" s="205">
        <f>ROUND(I5668*H5668,2)</f>
        <v>0</v>
      </c>
      <c r="BL5668" s="18" t="s">
        <v>372</v>
      </c>
      <c r="BM5668" s="18" t="s">
        <v>4942</v>
      </c>
    </row>
    <row r="5669" spans="2:65" s="12" customFormat="1" ht="13.5">
      <c r="B5669" s="206"/>
      <c r="C5669" s="207"/>
      <c r="D5669" s="208" t="s">
        <v>247</v>
      </c>
      <c r="E5669" s="209" t="s">
        <v>20</v>
      </c>
      <c r="F5669" s="210" t="s">
        <v>4493</v>
      </c>
      <c r="G5669" s="207"/>
      <c r="H5669" s="211" t="s">
        <v>20</v>
      </c>
      <c r="I5669" s="212"/>
      <c r="J5669" s="207"/>
      <c r="K5669" s="207"/>
      <c r="L5669" s="213"/>
      <c r="M5669" s="214"/>
      <c r="N5669" s="215"/>
      <c r="O5669" s="215"/>
      <c r="P5669" s="215"/>
      <c r="Q5669" s="215"/>
      <c r="R5669" s="215"/>
      <c r="S5669" s="215"/>
      <c r="T5669" s="216"/>
      <c r="AT5669" s="217" t="s">
        <v>247</v>
      </c>
      <c r="AU5669" s="217" t="s">
        <v>81</v>
      </c>
      <c r="AV5669" s="12" t="s">
        <v>22</v>
      </c>
      <c r="AW5669" s="12" t="s">
        <v>37</v>
      </c>
      <c r="AX5669" s="12" t="s">
        <v>73</v>
      </c>
      <c r="AY5669" s="217" t="s">
        <v>238</v>
      </c>
    </row>
    <row r="5670" spans="2:65" s="12" customFormat="1" ht="13.5">
      <c r="B5670" s="206"/>
      <c r="C5670" s="207"/>
      <c r="D5670" s="208" t="s">
        <v>247</v>
      </c>
      <c r="E5670" s="209" t="s">
        <v>20</v>
      </c>
      <c r="F5670" s="210" t="s">
        <v>4943</v>
      </c>
      <c r="G5670" s="207"/>
      <c r="H5670" s="211" t="s">
        <v>20</v>
      </c>
      <c r="I5670" s="212"/>
      <c r="J5670" s="207"/>
      <c r="K5670" s="207"/>
      <c r="L5670" s="213"/>
      <c r="M5670" s="214"/>
      <c r="N5670" s="215"/>
      <c r="O5670" s="215"/>
      <c r="P5670" s="215"/>
      <c r="Q5670" s="215"/>
      <c r="R5670" s="215"/>
      <c r="S5670" s="215"/>
      <c r="T5670" s="216"/>
      <c r="AT5670" s="217" t="s">
        <v>247</v>
      </c>
      <c r="AU5670" s="217" t="s">
        <v>81</v>
      </c>
      <c r="AV5670" s="12" t="s">
        <v>22</v>
      </c>
      <c r="AW5670" s="12" t="s">
        <v>37</v>
      </c>
      <c r="AX5670" s="12" t="s">
        <v>73</v>
      </c>
      <c r="AY5670" s="217" t="s">
        <v>238</v>
      </c>
    </row>
    <row r="5671" spans="2:65" s="12" customFormat="1" ht="13.5">
      <c r="B5671" s="206"/>
      <c r="C5671" s="207"/>
      <c r="D5671" s="208" t="s">
        <v>247</v>
      </c>
      <c r="E5671" s="209" t="s">
        <v>20</v>
      </c>
      <c r="F5671" s="210" t="s">
        <v>249</v>
      </c>
      <c r="G5671" s="207"/>
      <c r="H5671" s="211" t="s">
        <v>20</v>
      </c>
      <c r="I5671" s="212"/>
      <c r="J5671" s="207"/>
      <c r="K5671" s="207"/>
      <c r="L5671" s="213"/>
      <c r="M5671" s="214"/>
      <c r="N5671" s="215"/>
      <c r="O5671" s="215"/>
      <c r="P5671" s="215"/>
      <c r="Q5671" s="215"/>
      <c r="R5671" s="215"/>
      <c r="S5671" s="215"/>
      <c r="T5671" s="216"/>
      <c r="AT5671" s="217" t="s">
        <v>247</v>
      </c>
      <c r="AU5671" s="217" t="s">
        <v>81</v>
      </c>
      <c r="AV5671" s="12" t="s">
        <v>22</v>
      </c>
      <c r="AW5671" s="12" t="s">
        <v>37</v>
      </c>
      <c r="AX5671" s="12" t="s">
        <v>73</v>
      </c>
      <c r="AY5671" s="217" t="s">
        <v>238</v>
      </c>
    </row>
    <row r="5672" spans="2:65" s="12" customFormat="1" ht="13.5">
      <c r="B5672" s="206"/>
      <c r="C5672" s="207"/>
      <c r="D5672" s="208" t="s">
        <v>247</v>
      </c>
      <c r="E5672" s="209" t="s">
        <v>20</v>
      </c>
      <c r="F5672" s="210" t="s">
        <v>2265</v>
      </c>
      <c r="G5672" s="207"/>
      <c r="H5672" s="211" t="s">
        <v>20</v>
      </c>
      <c r="I5672" s="212"/>
      <c r="J5672" s="207"/>
      <c r="K5672" s="207"/>
      <c r="L5672" s="213"/>
      <c r="M5672" s="214"/>
      <c r="N5672" s="215"/>
      <c r="O5672" s="215"/>
      <c r="P5672" s="215"/>
      <c r="Q5672" s="215"/>
      <c r="R5672" s="215"/>
      <c r="S5672" s="215"/>
      <c r="T5672" s="216"/>
      <c r="AT5672" s="217" t="s">
        <v>247</v>
      </c>
      <c r="AU5672" s="217" t="s">
        <v>81</v>
      </c>
      <c r="AV5672" s="12" t="s">
        <v>22</v>
      </c>
      <c r="AW5672" s="12" t="s">
        <v>37</v>
      </c>
      <c r="AX5672" s="12" t="s">
        <v>73</v>
      </c>
      <c r="AY5672" s="217" t="s">
        <v>238</v>
      </c>
    </row>
    <row r="5673" spans="2:65" s="12" customFormat="1" ht="13.5">
      <c r="B5673" s="206"/>
      <c r="C5673" s="207"/>
      <c r="D5673" s="208" t="s">
        <v>247</v>
      </c>
      <c r="E5673" s="209" t="s">
        <v>20</v>
      </c>
      <c r="F5673" s="210" t="s">
        <v>1523</v>
      </c>
      <c r="G5673" s="207"/>
      <c r="H5673" s="211" t="s">
        <v>20</v>
      </c>
      <c r="I5673" s="212"/>
      <c r="J5673" s="207"/>
      <c r="K5673" s="207"/>
      <c r="L5673" s="213"/>
      <c r="M5673" s="214"/>
      <c r="N5673" s="215"/>
      <c r="O5673" s="215"/>
      <c r="P5673" s="215"/>
      <c r="Q5673" s="215"/>
      <c r="R5673" s="215"/>
      <c r="S5673" s="215"/>
      <c r="T5673" s="216"/>
      <c r="AT5673" s="217" t="s">
        <v>247</v>
      </c>
      <c r="AU5673" s="217" t="s">
        <v>81</v>
      </c>
      <c r="AV5673" s="12" t="s">
        <v>22</v>
      </c>
      <c r="AW5673" s="12" t="s">
        <v>37</v>
      </c>
      <c r="AX5673" s="12" t="s">
        <v>73</v>
      </c>
      <c r="AY5673" s="217" t="s">
        <v>238</v>
      </c>
    </row>
    <row r="5674" spans="2:65" s="13" customFormat="1" ht="13.5">
      <c r="B5674" s="218"/>
      <c r="C5674" s="219"/>
      <c r="D5674" s="208" t="s">
        <v>247</v>
      </c>
      <c r="E5674" s="230" t="s">
        <v>20</v>
      </c>
      <c r="F5674" s="231" t="s">
        <v>4944</v>
      </c>
      <c r="G5674" s="219"/>
      <c r="H5674" s="232">
        <v>14.7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65" s="13" customFormat="1" ht="13.5">
      <c r="B5675" s="218"/>
      <c r="C5675" s="219"/>
      <c r="D5675" s="208" t="s">
        <v>247</v>
      </c>
      <c r="E5675" s="230" t="s">
        <v>20</v>
      </c>
      <c r="F5675" s="231" t="s">
        <v>4945</v>
      </c>
      <c r="G5675" s="219"/>
      <c r="H5675" s="232">
        <v>4.75</v>
      </c>
      <c r="I5675" s="224"/>
      <c r="J5675" s="219"/>
      <c r="K5675" s="219"/>
      <c r="L5675" s="225"/>
      <c r="M5675" s="226"/>
      <c r="N5675" s="227"/>
      <c r="O5675" s="227"/>
      <c r="P5675" s="227"/>
      <c r="Q5675" s="227"/>
      <c r="R5675" s="227"/>
      <c r="S5675" s="227"/>
      <c r="T5675" s="228"/>
      <c r="AT5675" s="229" t="s">
        <v>247</v>
      </c>
      <c r="AU5675" s="229" t="s">
        <v>81</v>
      </c>
      <c r="AV5675" s="13" t="s">
        <v>81</v>
      </c>
      <c r="AW5675" s="13" t="s">
        <v>37</v>
      </c>
      <c r="AX5675" s="13" t="s">
        <v>73</v>
      </c>
      <c r="AY5675" s="229" t="s">
        <v>238</v>
      </c>
    </row>
    <row r="5676" spans="2:65" s="13" customFormat="1" ht="13.5">
      <c r="B5676" s="218"/>
      <c r="C5676" s="219"/>
      <c r="D5676" s="208" t="s">
        <v>247</v>
      </c>
      <c r="E5676" s="230" t="s">
        <v>20</v>
      </c>
      <c r="F5676" s="231" t="s">
        <v>4946</v>
      </c>
      <c r="G5676" s="219"/>
      <c r="H5676" s="232">
        <v>4.45</v>
      </c>
      <c r="I5676" s="224"/>
      <c r="J5676" s="219"/>
      <c r="K5676" s="219"/>
      <c r="L5676" s="225"/>
      <c r="M5676" s="226"/>
      <c r="N5676" s="227"/>
      <c r="O5676" s="227"/>
      <c r="P5676" s="227"/>
      <c r="Q5676" s="227"/>
      <c r="R5676" s="227"/>
      <c r="S5676" s="227"/>
      <c r="T5676" s="228"/>
      <c r="AT5676" s="229" t="s">
        <v>247</v>
      </c>
      <c r="AU5676" s="229" t="s">
        <v>81</v>
      </c>
      <c r="AV5676" s="13" t="s">
        <v>81</v>
      </c>
      <c r="AW5676" s="13" t="s">
        <v>37</v>
      </c>
      <c r="AX5676" s="13" t="s">
        <v>73</v>
      </c>
      <c r="AY5676" s="229" t="s">
        <v>238</v>
      </c>
    </row>
    <row r="5677" spans="2:65" s="13" customFormat="1" ht="13.5">
      <c r="B5677" s="218"/>
      <c r="C5677" s="219"/>
      <c r="D5677" s="208" t="s">
        <v>247</v>
      </c>
      <c r="E5677" s="230" t="s">
        <v>20</v>
      </c>
      <c r="F5677" s="231" t="s">
        <v>4947</v>
      </c>
      <c r="G5677" s="219"/>
      <c r="H5677" s="232">
        <v>11.5</v>
      </c>
      <c r="I5677" s="224"/>
      <c r="J5677" s="219"/>
      <c r="K5677" s="219"/>
      <c r="L5677" s="225"/>
      <c r="M5677" s="226"/>
      <c r="N5677" s="227"/>
      <c r="O5677" s="227"/>
      <c r="P5677" s="227"/>
      <c r="Q5677" s="227"/>
      <c r="R5677" s="227"/>
      <c r="S5677" s="227"/>
      <c r="T5677" s="228"/>
      <c r="AT5677" s="229" t="s">
        <v>247</v>
      </c>
      <c r="AU5677" s="229" t="s">
        <v>81</v>
      </c>
      <c r="AV5677" s="13" t="s">
        <v>81</v>
      </c>
      <c r="AW5677" s="13" t="s">
        <v>37</v>
      </c>
      <c r="AX5677" s="13" t="s">
        <v>73</v>
      </c>
      <c r="AY5677" s="229" t="s">
        <v>238</v>
      </c>
    </row>
    <row r="5678" spans="2:65" s="13" customFormat="1" ht="13.5">
      <c r="B5678" s="218"/>
      <c r="C5678" s="219"/>
      <c r="D5678" s="208" t="s">
        <v>247</v>
      </c>
      <c r="E5678" s="230" t="s">
        <v>20</v>
      </c>
      <c r="F5678" s="231" t="s">
        <v>4948</v>
      </c>
      <c r="G5678" s="219"/>
      <c r="H5678" s="232">
        <v>6.65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65" s="13" customFormat="1" ht="13.5">
      <c r="B5679" s="218"/>
      <c r="C5679" s="219"/>
      <c r="D5679" s="208" t="s">
        <v>247</v>
      </c>
      <c r="E5679" s="230" t="s">
        <v>20</v>
      </c>
      <c r="F5679" s="231" t="s">
        <v>4949</v>
      </c>
      <c r="G5679" s="219"/>
      <c r="H5679" s="232">
        <v>6.9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65" s="13" customFormat="1" ht="13.5">
      <c r="B5680" s="218"/>
      <c r="C5680" s="219"/>
      <c r="D5680" s="208" t="s">
        <v>247</v>
      </c>
      <c r="E5680" s="230" t="s">
        <v>20</v>
      </c>
      <c r="F5680" s="231" t="s">
        <v>4950</v>
      </c>
      <c r="G5680" s="219"/>
      <c r="H5680" s="232">
        <v>17.2</v>
      </c>
      <c r="I5680" s="224"/>
      <c r="J5680" s="219"/>
      <c r="K5680" s="219"/>
      <c r="L5680" s="225"/>
      <c r="M5680" s="226"/>
      <c r="N5680" s="227"/>
      <c r="O5680" s="227"/>
      <c r="P5680" s="227"/>
      <c r="Q5680" s="227"/>
      <c r="R5680" s="227"/>
      <c r="S5680" s="227"/>
      <c r="T5680" s="228"/>
      <c r="AT5680" s="229" t="s">
        <v>247</v>
      </c>
      <c r="AU5680" s="229" t="s">
        <v>81</v>
      </c>
      <c r="AV5680" s="13" t="s">
        <v>81</v>
      </c>
      <c r="AW5680" s="13" t="s">
        <v>37</v>
      </c>
      <c r="AX5680" s="13" t="s">
        <v>73</v>
      </c>
      <c r="AY5680" s="229" t="s">
        <v>238</v>
      </c>
    </row>
    <row r="5681" spans="2:51" s="13" customFormat="1" ht="13.5">
      <c r="B5681" s="218"/>
      <c r="C5681" s="219"/>
      <c r="D5681" s="208" t="s">
        <v>247</v>
      </c>
      <c r="E5681" s="230" t="s">
        <v>20</v>
      </c>
      <c r="F5681" s="231" t="s">
        <v>4951</v>
      </c>
      <c r="G5681" s="219"/>
      <c r="H5681" s="232">
        <v>7.7</v>
      </c>
      <c r="I5681" s="224"/>
      <c r="J5681" s="219"/>
      <c r="K5681" s="219"/>
      <c r="L5681" s="225"/>
      <c r="M5681" s="226"/>
      <c r="N5681" s="227"/>
      <c r="O5681" s="227"/>
      <c r="P5681" s="227"/>
      <c r="Q5681" s="227"/>
      <c r="R5681" s="227"/>
      <c r="S5681" s="227"/>
      <c r="T5681" s="228"/>
      <c r="AT5681" s="229" t="s">
        <v>247</v>
      </c>
      <c r="AU5681" s="229" t="s">
        <v>81</v>
      </c>
      <c r="AV5681" s="13" t="s">
        <v>81</v>
      </c>
      <c r="AW5681" s="13" t="s">
        <v>37</v>
      </c>
      <c r="AX5681" s="13" t="s">
        <v>73</v>
      </c>
      <c r="AY5681" s="229" t="s">
        <v>238</v>
      </c>
    </row>
    <row r="5682" spans="2:51" s="13" customFormat="1" ht="13.5">
      <c r="B5682" s="218"/>
      <c r="C5682" s="219"/>
      <c r="D5682" s="208" t="s">
        <v>247</v>
      </c>
      <c r="E5682" s="230" t="s">
        <v>20</v>
      </c>
      <c r="F5682" s="231" t="s">
        <v>4952</v>
      </c>
      <c r="G5682" s="219"/>
      <c r="H5682" s="232">
        <v>8.766</v>
      </c>
      <c r="I5682" s="224"/>
      <c r="J5682" s="219"/>
      <c r="K5682" s="219"/>
      <c r="L5682" s="225"/>
      <c r="M5682" s="226"/>
      <c r="N5682" s="227"/>
      <c r="O5682" s="227"/>
      <c r="P5682" s="227"/>
      <c r="Q5682" s="227"/>
      <c r="R5682" s="227"/>
      <c r="S5682" s="227"/>
      <c r="T5682" s="228"/>
      <c r="AT5682" s="229" t="s">
        <v>247</v>
      </c>
      <c r="AU5682" s="229" t="s">
        <v>81</v>
      </c>
      <c r="AV5682" s="13" t="s">
        <v>81</v>
      </c>
      <c r="AW5682" s="13" t="s">
        <v>37</v>
      </c>
      <c r="AX5682" s="13" t="s">
        <v>73</v>
      </c>
      <c r="AY5682" s="229" t="s">
        <v>238</v>
      </c>
    </row>
    <row r="5683" spans="2:51" s="12" customFormat="1" ht="13.5">
      <c r="B5683" s="206"/>
      <c r="C5683" s="207"/>
      <c r="D5683" s="208" t="s">
        <v>247</v>
      </c>
      <c r="E5683" s="209" t="s">
        <v>20</v>
      </c>
      <c r="F5683" s="210" t="s">
        <v>2766</v>
      </c>
      <c r="G5683" s="207"/>
      <c r="H5683" s="211" t="s">
        <v>20</v>
      </c>
      <c r="I5683" s="212"/>
      <c r="J5683" s="207"/>
      <c r="K5683" s="207"/>
      <c r="L5683" s="213"/>
      <c r="M5683" s="214"/>
      <c r="N5683" s="215"/>
      <c r="O5683" s="215"/>
      <c r="P5683" s="215"/>
      <c r="Q5683" s="215"/>
      <c r="R5683" s="215"/>
      <c r="S5683" s="215"/>
      <c r="T5683" s="216"/>
      <c r="AT5683" s="217" t="s">
        <v>247</v>
      </c>
      <c r="AU5683" s="217" t="s">
        <v>81</v>
      </c>
      <c r="AV5683" s="12" t="s">
        <v>22</v>
      </c>
      <c r="AW5683" s="12" t="s">
        <v>37</v>
      </c>
      <c r="AX5683" s="12" t="s">
        <v>73</v>
      </c>
      <c r="AY5683" s="217" t="s">
        <v>238</v>
      </c>
    </row>
    <row r="5684" spans="2:51" s="12" customFormat="1" ht="13.5">
      <c r="B5684" s="206"/>
      <c r="C5684" s="207"/>
      <c r="D5684" s="208" t="s">
        <v>247</v>
      </c>
      <c r="E5684" s="209" t="s">
        <v>20</v>
      </c>
      <c r="F5684" s="210" t="s">
        <v>1527</v>
      </c>
      <c r="G5684" s="207"/>
      <c r="H5684" s="211" t="s">
        <v>20</v>
      </c>
      <c r="I5684" s="212"/>
      <c r="J5684" s="207"/>
      <c r="K5684" s="207"/>
      <c r="L5684" s="213"/>
      <c r="M5684" s="214"/>
      <c r="N5684" s="215"/>
      <c r="O5684" s="215"/>
      <c r="P5684" s="215"/>
      <c r="Q5684" s="215"/>
      <c r="R5684" s="215"/>
      <c r="S5684" s="215"/>
      <c r="T5684" s="216"/>
      <c r="AT5684" s="217" t="s">
        <v>247</v>
      </c>
      <c r="AU5684" s="217" t="s">
        <v>81</v>
      </c>
      <c r="AV5684" s="12" t="s">
        <v>22</v>
      </c>
      <c r="AW5684" s="12" t="s">
        <v>37</v>
      </c>
      <c r="AX5684" s="12" t="s">
        <v>73</v>
      </c>
      <c r="AY5684" s="217" t="s">
        <v>238</v>
      </c>
    </row>
    <row r="5685" spans="2:51" s="13" customFormat="1" ht="13.5">
      <c r="B5685" s="218"/>
      <c r="C5685" s="219"/>
      <c r="D5685" s="208" t="s">
        <v>247</v>
      </c>
      <c r="E5685" s="230" t="s">
        <v>20</v>
      </c>
      <c r="F5685" s="231" t="s">
        <v>4953</v>
      </c>
      <c r="G5685" s="219"/>
      <c r="H5685" s="232">
        <v>6.1</v>
      </c>
      <c r="I5685" s="224"/>
      <c r="J5685" s="219"/>
      <c r="K5685" s="219"/>
      <c r="L5685" s="225"/>
      <c r="M5685" s="226"/>
      <c r="N5685" s="227"/>
      <c r="O5685" s="227"/>
      <c r="P5685" s="227"/>
      <c r="Q5685" s="227"/>
      <c r="R5685" s="227"/>
      <c r="S5685" s="227"/>
      <c r="T5685" s="228"/>
      <c r="AT5685" s="229" t="s">
        <v>247</v>
      </c>
      <c r="AU5685" s="229" t="s">
        <v>81</v>
      </c>
      <c r="AV5685" s="13" t="s">
        <v>81</v>
      </c>
      <c r="AW5685" s="13" t="s">
        <v>37</v>
      </c>
      <c r="AX5685" s="13" t="s">
        <v>73</v>
      </c>
      <c r="AY5685" s="229" t="s">
        <v>238</v>
      </c>
    </row>
    <row r="5686" spans="2:51" s="13" customFormat="1" ht="13.5">
      <c r="B5686" s="218"/>
      <c r="C5686" s="219"/>
      <c r="D5686" s="208" t="s">
        <v>247</v>
      </c>
      <c r="E5686" s="230" t="s">
        <v>20</v>
      </c>
      <c r="F5686" s="231" t="s">
        <v>4954</v>
      </c>
      <c r="G5686" s="219"/>
      <c r="H5686" s="232">
        <v>3.7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51" s="13" customFormat="1" ht="13.5">
      <c r="B5687" s="218"/>
      <c r="C5687" s="219"/>
      <c r="D5687" s="208" t="s">
        <v>247</v>
      </c>
      <c r="E5687" s="230" t="s">
        <v>20</v>
      </c>
      <c r="F5687" s="231" t="s">
        <v>4955</v>
      </c>
      <c r="G5687" s="219"/>
      <c r="H5687" s="232">
        <v>3.7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51" s="13" customFormat="1" ht="13.5">
      <c r="B5688" s="218"/>
      <c r="C5688" s="219"/>
      <c r="D5688" s="208" t="s">
        <v>247</v>
      </c>
      <c r="E5688" s="230" t="s">
        <v>20</v>
      </c>
      <c r="F5688" s="231" t="s">
        <v>4956</v>
      </c>
      <c r="G5688" s="219"/>
      <c r="H5688" s="232">
        <v>6.2</v>
      </c>
      <c r="I5688" s="224"/>
      <c r="J5688" s="219"/>
      <c r="K5688" s="219"/>
      <c r="L5688" s="225"/>
      <c r="M5688" s="226"/>
      <c r="N5688" s="227"/>
      <c r="O5688" s="227"/>
      <c r="P5688" s="227"/>
      <c r="Q5688" s="227"/>
      <c r="R5688" s="227"/>
      <c r="S5688" s="227"/>
      <c r="T5688" s="228"/>
      <c r="AT5688" s="229" t="s">
        <v>247</v>
      </c>
      <c r="AU5688" s="229" t="s">
        <v>81</v>
      </c>
      <c r="AV5688" s="13" t="s">
        <v>81</v>
      </c>
      <c r="AW5688" s="13" t="s">
        <v>37</v>
      </c>
      <c r="AX5688" s="13" t="s">
        <v>73</v>
      </c>
      <c r="AY5688" s="229" t="s">
        <v>238</v>
      </c>
    </row>
    <row r="5689" spans="2:51" s="13" customFormat="1" ht="13.5">
      <c r="B5689" s="218"/>
      <c r="C5689" s="219"/>
      <c r="D5689" s="208" t="s">
        <v>247</v>
      </c>
      <c r="E5689" s="230" t="s">
        <v>20</v>
      </c>
      <c r="F5689" s="231" t="s">
        <v>4957</v>
      </c>
      <c r="G5689" s="219"/>
      <c r="H5689" s="232">
        <v>4.05</v>
      </c>
      <c r="I5689" s="224"/>
      <c r="J5689" s="219"/>
      <c r="K5689" s="219"/>
      <c r="L5689" s="225"/>
      <c r="M5689" s="226"/>
      <c r="N5689" s="227"/>
      <c r="O5689" s="227"/>
      <c r="P5689" s="227"/>
      <c r="Q5689" s="227"/>
      <c r="R5689" s="227"/>
      <c r="S5689" s="227"/>
      <c r="T5689" s="228"/>
      <c r="AT5689" s="229" t="s">
        <v>247</v>
      </c>
      <c r="AU5689" s="229" t="s">
        <v>81</v>
      </c>
      <c r="AV5689" s="13" t="s">
        <v>81</v>
      </c>
      <c r="AW5689" s="13" t="s">
        <v>37</v>
      </c>
      <c r="AX5689" s="13" t="s">
        <v>73</v>
      </c>
      <c r="AY5689" s="229" t="s">
        <v>238</v>
      </c>
    </row>
    <row r="5690" spans="2:51" s="13" customFormat="1" ht="13.5">
      <c r="B5690" s="218"/>
      <c r="C5690" s="219"/>
      <c r="D5690" s="208" t="s">
        <v>247</v>
      </c>
      <c r="E5690" s="230" t="s">
        <v>20</v>
      </c>
      <c r="F5690" s="231" t="s">
        <v>4958</v>
      </c>
      <c r="G5690" s="219"/>
      <c r="H5690" s="232">
        <v>4.5</v>
      </c>
      <c r="I5690" s="224"/>
      <c r="J5690" s="219"/>
      <c r="K5690" s="219"/>
      <c r="L5690" s="225"/>
      <c r="M5690" s="226"/>
      <c r="N5690" s="227"/>
      <c r="O5690" s="227"/>
      <c r="P5690" s="227"/>
      <c r="Q5690" s="227"/>
      <c r="R5690" s="227"/>
      <c r="S5690" s="227"/>
      <c r="T5690" s="228"/>
      <c r="AT5690" s="229" t="s">
        <v>247</v>
      </c>
      <c r="AU5690" s="229" t="s">
        <v>81</v>
      </c>
      <c r="AV5690" s="13" t="s">
        <v>81</v>
      </c>
      <c r="AW5690" s="13" t="s">
        <v>37</v>
      </c>
      <c r="AX5690" s="13" t="s">
        <v>73</v>
      </c>
      <c r="AY5690" s="229" t="s">
        <v>238</v>
      </c>
    </row>
    <row r="5691" spans="2:51" s="13" customFormat="1" ht="13.5">
      <c r="B5691" s="218"/>
      <c r="C5691" s="219"/>
      <c r="D5691" s="208" t="s">
        <v>247</v>
      </c>
      <c r="E5691" s="230" t="s">
        <v>20</v>
      </c>
      <c r="F5691" s="231" t="s">
        <v>4959</v>
      </c>
      <c r="G5691" s="219"/>
      <c r="H5691" s="232">
        <v>8.15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51" s="13" customFormat="1" ht="13.5">
      <c r="B5692" s="218"/>
      <c r="C5692" s="219"/>
      <c r="D5692" s="208" t="s">
        <v>247</v>
      </c>
      <c r="E5692" s="230" t="s">
        <v>20</v>
      </c>
      <c r="F5692" s="231" t="s">
        <v>4960</v>
      </c>
      <c r="G5692" s="219"/>
      <c r="H5692" s="232">
        <v>5.55</v>
      </c>
      <c r="I5692" s="224"/>
      <c r="J5692" s="219"/>
      <c r="K5692" s="219"/>
      <c r="L5692" s="225"/>
      <c r="M5692" s="226"/>
      <c r="N5692" s="227"/>
      <c r="O5692" s="227"/>
      <c r="P5692" s="227"/>
      <c r="Q5692" s="227"/>
      <c r="R5692" s="227"/>
      <c r="S5692" s="227"/>
      <c r="T5692" s="228"/>
      <c r="AT5692" s="229" t="s">
        <v>247</v>
      </c>
      <c r="AU5692" s="229" t="s">
        <v>81</v>
      </c>
      <c r="AV5692" s="13" t="s">
        <v>81</v>
      </c>
      <c r="AW5692" s="13" t="s">
        <v>37</v>
      </c>
      <c r="AX5692" s="13" t="s">
        <v>73</v>
      </c>
      <c r="AY5692" s="229" t="s">
        <v>238</v>
      </c>
    </row>
    <row r="5693" spans="2:51" s="13" customFormat="1" ht="13.5">
      <c r="B5693" s="218"/>
      <c r="C5693" s="219"/>
      <c r="D5693" s="208" t="s">
        <v>247</v>
      </c>
      <c r="E5693" s="230" t="s">
        <v>20</v>
      </c>
      <c r="F5693" s="231" t="s">
        <v>4961</v>
      </c>
      <c r="G5693" s="219"/>
      <c r="H5693" s="232">
        <v>12.4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37</v>
      </c>
      <c r="AX5693" s="13" t="s">
        <v>73</v>
      </c>
      <c r="AY5693" s="229" t="s">
        <v>238</v>
      </c>
    </row>
    <row r="5694" spans="2:51" s="13" customFormat="1" ht="13.5">
      <c r="B5694" s="218"/>
      <c r="C5694" s="219"/>
      <c r="D5694" s="208" t="s">
        <v>247</v>
      </c>
      <c r="E5694" s="230" t="s">
        <v>20</v>
      </c>
      <c r="F5694" s="231" t="s">
        <v>4962</v>
      </c>
      <c r="G5694" s="219"/>
      <c r="H5694" s="232">
        <v>14.7</v>
      </c>
      <c r="I5694" s="224"/>
      <c r="J5694" s="219"/>
      <c r="K5694" s="219"/>
      <c r="L5694" s="225"/>
      <c r="M5694" s="226"/>
      <c r="N5694" s="227"/>
      <c r="O5694" s="227"/>
      <c r="P5694" s="227"/>
      <c r="Q5694" s="227"/>
      <c r="R5694" s="227"/>
      <c r="S5694" s="227"/>
      <c r="T5694" s="228"/>
      <c r="AT5694" s="229" t="s">
        <v>247</v>
      </c>
      <c r="AU5694" s="229" t="s">
        <v>81</v>
      </c>
      <c r="AV5694" s="13" t="s">
        <v>81</v>
      </c>
      <c r="AW5694" s="13" t="s">
        <v>37</v>
      </c>
      <c r="AX5694" s="13" t="s">
        <v>73</v>
      </c>
      <c r="AY5694" s="229" t="s">
        <v>238</v>
      </c>
    </row>
    <row r="5695" spans="2:51" s="13" customFormat="1" ht="13.5">
      <c r="B5695" s="218"/>
      <c r="C5695" s="219"/>
      <c r="D5695" s="208" t="s">
        <v>247</v>
      </c>
      <c r="E5695" s="230" t="s">
        <v>20</v>
      </c>
      <c r="F5695" s="231" t="s">
        <v>4963</v>
      </c>
      <c r="G5695" s="219"/>
      <c r="H5695" s="232">
        <v>7.55</v>
      </c>
      <c r="I5695" s="224"/>
      <c r="J5695" s="219"/>
      <c r="K5695" s="219"/>
      <c r="L5695" s="225"/>
      <c r="M5695" s="226"/>
      <c r="N5695" s="227"/>
      <c r="O5695" s="227"/>
      <c r="P5695" s="227"/>
      <c r="Q5695" s="227"/>
      <c r="R5695" s="227"/>
      <c r="S5695" s="227"/>
      <c r="T5695" s="228"/>
      <c r="AT5695" s="229" t="s">
        <v>247</v>
      </c>
      <c r="AU5695" s="229" t="s">
        <v>81</v>
      </c>
      <c r="AV5695" s="13" t="s">
        <v>81</v>
      </c>
      <c r="AW5695" s="13" t="s">
        <v>37</v>
      </c>
      <c r="AX5695" s="13" t="s">
        <v>73</v>
      </c>
      <c r="AY5695" s="229" t="s">
        <v>238</v>
      </c>
    </row>
    <row r="5696" spans="2:51" s="13" customFormat="1" ht="13.5">
      <c r="B5696" s="218"/>
      <c r="C5696" s="219"/>
      <c r="D5696" s="208" t="s">
        <v>247</v>
      </c>
      <c r="E5696" s="230" t="s">
        <v>20</v>
      </c>
      <c r="F5696" s="231" t="s">
        <v>4964</v>
      </c>
      <c r="G5696" s="219"/>
      <c r="H5696" s="232">
        <v>14.7</v>
      </c>
      <c r="I5696" s="224"/>
      <c r="J5696" s="219"/>
      <c r="K5696" s="219"/>
      <c r="L5696" s="225"/>
      <c r="M5696" s="226"/>
      <c r="N5696" s="227"/>
      <c r="O5696" s="227"/>
      <c r="P5696" s="227"/>
      <c r="Q5696" s="227"/>
      <c r="R5696" s="227"/>
      <c r="S5696" s="227"/>
      <c r="T5696" s="228"/>
      <c r="AT5696" s="229" t="s">
        <v>247</v>
      </c>
      <c r="AU5696" s="229" t="s">
        <v>81</v>
      </c>
      <c r="AV5696" s="13" t="s">
        <v>81</v>
      </c>
      <c r="AW5696" s="13" t="s">
        <v>37</v>
      </c>
      <c r="AX5696" s="13" t="s">
        <v>73</v>
      </c>
      <c r="AY5696" s="229" t="s">
        <v>238</v>
      </c>
    </row>
    <row r="5697" spans="2:65" s="13" customFormat="1" ht="13.5">
      <c r="B5697" s="218"/>
      <c r="C5697" s="219"/>
      <c r="D5697" s="208" t="s">
        <v>247</v>
      </c>
      <c r="E5697" s="230" t="s">
        <v>20</v>
      </c>
      <c r="F5697" s="231" t="s">
        <v>4965</v>
      </c>
      <c r="G5697" s="219"/>
      <c r="H5697" s="232">
        <v>12.4</v>
      </c>
      <c r="I5697" s="224"/>
      <c r="J5697" s="219"/>
      <c r="K5697" s="219"/>
      <c r="L5697" s="225"/>
      <c r="M5697" s="226"/>
      <c r="N5697" s="227"/>
      <c r="O5697" s="227"/>
      <c r="P5697" s="227"/>
      <c r="Q5697" s="227"/>
      <c r="R5697" s="227"/>
      <c r="S5697" s="227"/>
      <c r="T5697" s="228"/>
      <c r="AT5697" s="229" t="s">
        <v>247</v>
      </c>
      <c r="AU5697" s="229" t="s">
        <v>81</v>
      </c>
      <c r="AV5697" s="13" t="s">
        <v>81</v>
      </c>
      <c r="AW5697" s="13" t="s">
        <v>37</v>
      </c>
      <c r="AX5697" s="13" t="s">
        <v>73</v>
      </c>
      <c r="AY5697" s="229" t="s">
        <v>238</v>
      </c>
    </row>
    <row r="5698" spans="2:65" s="13" customFormat="1" ht="13.5">
      <c r="B5698" s="218"/>
      <c r="C5698" s="219"/>
      <c r="D5698" s="220" t="s">
        <v>247</v>
      </c>
      <c r="E5698" s="221" t="s">
        <v>20</v>
      </c>
      <c r="F5698" s="222" t="s">
        <v>4966</v>
      </c>
      <c r="G5698" s="219"/>
      <c r="H5698" s="223">
        <v>6.7</v>
      </c>
      <c r="I5698" s="224"/>
      <c r="J5698" s="219"/>
      <c r="K5698" s="219"/>
      <c r="L5698" s="225"/>
      <c r="M5698" s="226"/>
      <c r="N5698" s="227"/>
      <c r="O5698" s="227"/>
      <c r="P5698" s="227"/>
      <c r="Q5698" s="227"/>
      <c r="R5698" s="227"/>
      <c r="S5698" s="227"/>
      <c r="T5698" s="228"/>
      <c r="AT5698" s="229" t="s">
        <v>247</v>
      </c>
      <c r="AU5698" s="229" t="s">
        <v>81</v>
      </c>
      <c r="AV5698" s="13" t="s">
        <v>81</v>
      </c>
      <c r="AW5698" s="13" t="s">
        <v>37</v>
      </c>
      <c r="AX5698" s="13" t="s">
        <v>73</v>
      </c>
      <c r="AY5698" s="229" t="s">
        <v>238</v>
      </c>
    </row>
    <row r="5699" spans="2:65" s="1" customFormat="1" ht="22.5" customHeight="1">
      <c r="B5699" s="35"/>
      <c r="C5699" s="233" t="s">
        <v>4967</v>
      </c>
      <c r="D5699" s="233" t="s">
        <v>478</v>
      </c>
      <c r="E5699" s="234" t="s">
        <v>4968</v>
      </c>
      <c r="F5699" s="235" t="s">
        <v>4969</v>
      </c>
      <c r="G5699" s="236" t="s">
        <v>517</v>
      </c>
      <c r="H5699" s="237">
        <v>202.667</v>
      </c>
      <c r="I5699" s="238"/>
      <c r="J5699" s="239">
        <f>ROUND(I5699*H5699,2)</f>
        <v>0</v>
      </c>
      <c r="K5699" s="235" t="s">
        <v>244</v>
      </c>
      <c r="L5699" s="240"/>
      <c r="M5699" s="241" t="s">
        <v>20</v>
      </c>
      <c r="N5699" s="242" t="s">
        <v>44</v>
      </c>
      <c r="O5699" s="36"/>
      <c r="P5699" s="203">
        <f>O5699*H5699</f>
        <v>0</v>
      </c>
      <c r="Q5699" s="203">
        <v>8.0000000000000007E-5</v>
      </c>
      <c r="R5699" s="203">
        <f>Q5699*H5699</f>
        <v>1.6213360000000003E-2</v>
      </c>
      <c r="S5699" s="203">
        <v>0</v>
      </c>
      <c r="T5699" s="204">
        <f>S5699*H5699</f>
        <v>0</v>
      </c>
      <c r="AR5699" s="18" t="s">
        <v>500</v>
      </c>
      <c r="AT5699" s="18" t="s">
        <v>478</v>
      </c>
      <c r="AU5699" s="18" t="s">
        <v>81</v>
      </c>
      <c r="AY5699" s="18" t="s">
        <v>238</v>
      </c>
      <c r="BE5699" s="205">
        <f>IF(N5699="základní",J5699,0)</f>
        <v>0</v>
      </c>
      <c r="BF5699" s="205">
        <f>IF(N5699="snížená",J5699,0)</f>
        <v>0</v>
      </c>
      <c r="BG5699" s="205">
        <f>IF(N5699="zákl. přenesená",J5699,0)</f>
        <v>0</v>
      </c>
      <c r="BH5699" s="205">
        <f>IF(N5699="sníž. přenesená",J5699,0)</f>
        <v>0</v>
      </c>
      <c r="BI5699" s="205">
        <f>IF(N5699="nulová",J5699,0)</f>
        <v>0</v>
      </c>
      <c r="BJ5699" s="18" t="s">
        <v>22</v>
      </c>
      <c r="BK5699" s="205">
        <f>ROUND(I5699*H5699,2)</f>
        <v>0</v>
      </c>
      <c r="BL5699" s="18" t="s">
        <v>372</v>
      </c>
      <c r="BM5699" s="18" t="s">
        <v>4970</v>
      </c>
    </row>
    <row r="5700" spans="2:65" s="13" customFormat="1" ht="13.5">
      <c r="B5700" s="218"/>
      <c r="C5700" s="219"/>
      <c r="D5700" s="220" t="s">
        <v>247</v>
      </c>
      <c r="E5700" s="219"/>
      <c r="F5700" s="222" t="s">
        <v>4971</v>
      </c>
      <c r="G5700" s="219"/>
      <c r="H5700" s="223">
        <v>202.667</v>
      </c>
      <c r="I5700" s="224"/>
      <c r="J5700" s="219"/>
      <c r="K5700" s="219"/>
      <c r="L5700" s="225"/>
      <c r="M5700" s="226"/>
      <c r="N5700" s="227"/>
      <c r="O5700" s="227"/>
      <c r="P5700" s="227"/>
      <c r="Q5700" s="227"/>
      <c r="R5700" s="227"/>
      <c r="S5700" s="227"/>
      <c r="T5700" s="228"/>
      <c r="AT5700" s="229" t="s">
        <v>247</v>
      </c>
      <c r="AU5700" s="229" t="s">
        <v>81</v>
      </c>
      <c r="AV5700" s="13" t="s">
        <v>81</v>
      </c>
      <c r="AW5700" s="13" t="s">
        <v>4</v>
      </c>
      <c r="AX5700" s="13" t="s">
        <v>22</v>
      </c>
      <c r="AY5700" s="229" t="s">
        <v>238</v>
      </c>
    </row>
    <row r="5701" spans="2:65" s="1" customFormat="1" ht="31.5" customHeight="1">
      <c r="B5701" s="35"/>
      <c r="C5701" s="194" t="s">
        <v>4972</v>
      </c>
      <c r="D5701" s="194" t="s">
        <v>240</v>
      </c>
      <c r="E5701" s="195" t="s">
        <v>4973</v>
      </c>
      <c r="F5701" s="196" t="s">
        <v>4974</v>
      </c>
      <c r="G5701" s="197" t="s">
        <v>375</v>
      </c>
      <c r="H5701" s="198">
        <v>1316.279</v>
      </c>
      <c r="I5701" s="199"/>
      <c r="J5701" s="200">
        <f>ROUND(I5701*H5701,2)</f>
        <v>0</v>
      </c>
      <c r="K5701" s="196" t="s">
        <v>244</v>
      </c>
      <c r="L5701" s="55"/>
      <c r="M5701" s="201" t="s">
        <v>20</v>
      </c>
      <c r="N5701" s="202" t="s">
        <v>44</v>
      </c>
      <c r="O5701" s="36"/>
      <c r="P5701" s="203">
        <f>O5701*H5701</f>
        <v>0</v>
      </c>
      <c r="Q5701" s="203">
        <v>3.0000000000000001E-3</v>
      </c>
      <c r="R5701" s="203">
        <f>Q5701*H5701</f>
        <v>3.9488370000000002</v>
      </c>
      <c r="S5701" s="203">
        <v>0</v>
      </c>
      <c r="T5701" s="204">
        <f>S5701*H5701</f>
        <v>0</v>
      </c>
      <c r="AR5701" s="18" t="s">
        <v>372</v>
      </c>
      <c r="AT5701" s="18" t="s">
        <v>240</v>
      </c>
      <c r="AU5701" s="18" t="s">
        <v>81</v>
      </c>
      <c r="AY5701" s="18" t="s">
        <v>238</v>
      </c>
      <c r="BE5701" s="205">
        <f>IF(N5701="základní",J5701,0)</f>
        <v>0</v>
      </c>
      <c r="BF5701" s="205">
        <f>IF(N5701="snížená",J5701,0)</f>
        <v>0</v>
      </c>
      <c r="BG5701" s="205">
        <f>IF(N5701="zákl. přenesená",J5701,0)</f>
        <v>0</v>
      </c>
      <c r="BH5701" s="205">
        <f>IF(N5701="sníž. přenesená",J5701,0)</f>
        <v>0</v>
      </c>
      <c r="BI5701" s="205">
        <f>IF(N5701="nulová",J5701,0)</f>
        <v>0</v>
      </c>
      <c r="BJ5701" s="18" t="s">
        <v>22</v>
      </c>
      <c r="BK5701" s="205">
        <f>ROUND(I5701*H5701,2)</f>
        <v>0</v>
      </c>
      <c r="BL5701" s="18" t="s">
        <v>372</v>
      </c>
      <c r="BM5701" s="18" t="s">
        <v>4975</v>
      </c>
    </row>
    <row r="5702" spans="2:65" s="12" customFormat="1" ht="13.5">
      <c r="B5702" s="206"/>
      <c r="C5702" s="207"/>
      <c r="D5702" s="208" t="s">
        <v>247</v>
      </c>
      <c r="E5702" s="209" t="s">
        <v>20</v>
      </c>
      <c r="F5702" s="210" t="s">
        <v>4640</v>
      </c>
      <c r="G5702" s="207"/>
      <c r="H5702" s="211" t="s">
        <v>20</v>
      </c>
      <c r="I5702" s="212"/>
      <c r="J5702" s="207"/>
      <c r="K5702" s="207"/>
      <c r="L5702" s="213"/>
      <c r="M5702" s="214"/>
      <c r="N5702" s="215"/>
      <c r="O5702" s="215"/>
      <c r="P5702" s="215"/>
      <c r="Q5702" s="215"/>
      <c r="R5702" s="215"/>
      <c r="S5702" s="215"/>
      <c r="T5702" s="216"/>
      <c r="AT5702" s="217" t="s">
        <v>247</v>
      </c>
      <c r="AU5702" s="217" t="s">
        <v>81</v>
      </c>
      <c r="AV5702" s="12" t="s">
        <v>22</v>
      </c>
      <c r="AW5702" s="12" t="s">
        <v>37</v>
      </c>
      <c r="AX5702" s="12" t="s">
        <v>73</v>
      </c>
      <c r="AY5702" s="217" t="s">
        <v>238</v>
      </c>
    </row>
    <row r="5703" spans="2:65" s="12" customFormat="1" ht="13.5">
      <c r="B5703" s="206"/>
      <c r="C5703" s="207"/>
      <c r="D5703" s="208" t="s">
        <v>247</v>
      </c>
      <c r="E5703" s="209" t="s">
        <v>20</v>
      </c>
      <c r="F5703" s="210" t="s">
        <v>4943</v>
      </c>
      <c r="G5703" s="207"/>
      <c r="H5703" s="211" t="s">
        <v>20</v>
      </c>
      <c r="I5703" s="212"/>
      <c r="J5703" s="207"/>
      <c r="K5703" s="207"/>
      <c r="L5703" s="213"/>
      <c r="M5703" s="214"/>
      <c r="N5703" s="215"/>
      <c r="O5703" s="215"/>
      <c r="P5703" s="215"/>
      <c r="Q5703" s="215"/>
      <c r="R5703" s="215"/>
      <c r="S5703" s="215"/>
      <c r="T5703" s="216"/>
      <c r="AT5703" s="217" t="s">
        <v>247</v>
      </c>
      <c r="AU5703" s="217" t="s">
        <v>81</v>
      </c>
      <c r="AV5703" s="12" t="s">
        <v>22</v>
      </c>
      <c r="AW5703" s="12" t="s">
        <v>37</v>
      </c>
      <c r="AX5703" s="12" t="s">
        <v>73</v>
      </c>
      <c r="AY5703" s="217" t="s">
        <v>238</v>
      </c>
    </row>
    <row r="5704" spans="2:65" s="12" customFormat="1" ht="13.5">
      <c r="B5704" s="206"/>
      <c r="C5704" s="207"/>
      <c r="D5704" s="208" t="s">
        <v>247</v>
      </c>
      <c r="E5704" s="209" t="s">
        <v>20</v>
      </c>
      <c r="F5704" s="210" t="s">
        <v>249</v>
      </c>
      <c r="G5704" s="207"/>
      <c r="H5704" s="211" t="s">
        <v>20</v>
      </c>
      <c r="I5704" s="212"/>
      <c r="J5704" s="207"/>
      <c r="K5704" s="207"/>
      <c r="L5704" s="213"/>
      <c r="M5704" s="214"/>
      <c r="N5704" s="215"/>
      <c r="O5704" s="215"/>
      <c r="P5704" s="215"/>
      <c r="Q5704" s="215"/>
      <c r="R5704" s="215"/>
      <c r="S5704" s="215"/>
      <c r="T5704" s="216"/>
      <c r="AT5704" s="217" t="s">
        <v>247</v>
      </c>
      <c r="AU5704" s="217" t="s">
        <v>81</v>
      </c>
      <c r="AV5704" s="12" t="s">
        <v>22</v>
      </c>
      <c r="AW5704" s="12" t="s">
        <v>37</v>
      </c>
      <c r="AX5704" s="12" t="s">
        <v>73</v>
      </c>
      <c r="AY5704" s="217" t="s">
        <v>238</v>
      </c>
    </row>
    <row r="5705" spans="2:65" s="12" customFormat="1" ht="13.5">
      <c r="B5705" s="206"/>
      <c r="C5705" s="207"/>
      <c r="D5705" s="208" t="s">
        <v>247</v>
      </c>
      <c r="E5705" s="209" t="s">
        <v>20</v>
      </c>
      <c r="F5705" s="210" t="s">
        <v>1523</v>
      </c>
      <c r="G5705" s="207"/>
      <c r="H5705" s="211" t="s">
        <v>20</v>
      </c>
      <c r="I5705" s="212"/>
      <c r="J5705" s="207"/>
      <c r="K5705" s="207"/>
      <c r="L5705" s="213"/>
      <c r="M5705" s="214"/>
      <c r="N5705" s="215"/>
      <c r="O5705" s="215"/>
      <c r="P5705" s="215"/>
      <c r="Q5705" s="215"/>
      <c r="R5705" s="215"/>
      <c r="S5705" s="215"/>
      <c r="T5705" s="216"/>
      <c r="AT5705" s="217" t="s">
        <v>247</v>
      </c>
      <c r="AU5705" s="217" t="s">
        <v>81</v>
      </c>
      <c r="AV5705" s="12" t="s">
        <v>22</v>
      </c>
      <c r="AW5705" s="12" t="s">
        <v>37</v>
      </c>
      <c r="AX5705" s="12" t="s">
        <v>73</v>
      </c>
      <c r="AY5705" s="217" t="s">
        <v>238</v>
      </c>
    </row>
    <row r="5706" spans="2:65" s="13" customFormat="1" ht="13.5">
      <c r="B5706" s="218"/>
      <c r="C5706" s="219"/>
      <c r="D5706" s="208" t="s">
        <v>247</v>
      </c>
      <c r="E5706" s="230" t="s">
        <v>20</v>
      </c>
      <c r="F5706" s="231" t="s">
        <v>4976</v>
      </c>
      <c r="G5706" s="219"/>
      <c r="H5706" s="232">
        <v>38.380000000000003</v>
      </c>
      <c r="I5706" s="224"/>
      <c r="J5706" s="219"/>
      <c r="K5706" s="219"/>
      <c r="L5706" s="225"/>
      <c r="M5706" s="226"/>
      <c r="N5706" s="227"/>
      <c r="O5706" s="227"/>
      <c r="P5706" s="227"/>
      <c r="Q5706" s="227"/>
      <c r="R5706" s="227"/>
      <c r="S5706" s="227"/>
      <c r="T5706" s="228"/>
      <c r="AT5706" s="229" t="s">
        <v>247</v>
      </c>
      <c r="AU5706" s="229" t="s">
        <v>81</v>
      </c>
      <c r="AV5706" s="13" t="s">
        <v>81</v>
      </c>
      <c r="AW5706" s="13" t="s">
        <v>37</v>
      </c>
      <c r="AX5706" s="13" t="s">
        <v>73</v>
      </c>
      <c r="AY5706" s="229" t="s">
        <v>238</v>
      </c>
    </row>
    <row r="5707" spans="2:65" s="13" customFormat="1" ht="13.5">
      <c r="B5707" s="218"/>
      <c r="C5707" s="219"/>
      <c r="D5707" s="208" t="s">
        <v>247</v>
      </c>
      <c r="E5707" s="230" t="s">
        <v>20</v>
      </c>
      <c r="F5707" s="231" t="s">
        <v>4977</v>
      </c>
      <c r="G5707" s="219"/>
      <c r="H5707" s="232">
        <v>12.16</v>
      </c>
      <c r="I5707" s="224"/>
      <c r="J5707" s="219"/>
      <c r="K5707" s="219"/>
      <c r="L5707" s="225"/>
      <c r="M5707" s="226"/>
      <c r="N5707" s="227"/>
      <c r="O5707" s="227"/>
      <c r="P5707" s="227"/>
      <c r="Q5707" s="227"/>
      <c r="R5707" s="227"/>
      <c r="S5707" s="227"/>
      <c r="T5707" s="228"/>
      <c r="AT5707" s="229" t="s">
        <v>247</v>
      </c>
      <c r="AU5707" s="229" t="s">
        <v>81</v>
      </c>
      <c r="AV5707" s="13" t="s">
        <v>81</v>
      </c>
      <c r="AW5707" s="13" t="s">
        <v>37</v>
      </c>
      <c r="AX5707" s="13" t="s">
        <v>73</v>
      </c>
      <c r="AY5707" s="229" t="s">
        <v>238</v>
      </c>
    </row>
    <row r="5708" spans="2:65" s="13" customFormat="1" ht="13.5">
      <c r="B5708" s="218"/>
      <c r="C5708" s="219"/>
      <c r="D5708" s="208" t="s">
        <v>247</v>
      </c>
      <c r="E5708" s="230" t="s">
        <v>20</v>
      </c>
      <c r="F5708" s="231" t="s">
        <v>4978</v>
      </c>
      <c r="G5708" s="219"/>
      <c r="H5708" s="232">
        <v>11.404999999999999</v>
      </c>
      <c r="I5708" s="224"/>
      <c r="J5708" s="219"/>
      <c r="K5708" s="219"/>
      <c r="L5708" s="225"/>
      <c r="M5708" s="226"/>
      <c r="N5708" s="227"/>
      <c r="O5708" s="227"/>
      <c r="P5708" s="227"/>
      <c r="Q5708" s="227"/>
      <c r="R5708" s="227"/>
      <c r="S5708" s="227"/>
      <c r="T5708" s="228"/>
      <c r="AT5708" s="229" t="s">
        <v>247</v>
      </c>
      <c r="AU5708" s="229" t="s">
        <v>81</v>
      </c>
      <c r="AV5708" s="13" t="s">
        <v>81</v>
      </c>
      <c r="AW5708" s="13" t="s">
        <v>37</v>
      </c>
      <c r="AX5708" s="13" t="s">
        <v>73</v>
      </c>
      <c r="AY5708" s="229" t="s">
        <v>238</v>
      </c>
    </row>
    <row r="5709" spans="2:65" s="13" customFormat="1" ht="13.5">
      <c r="B5709" s="218"/>
      <c r="C5709" s="219"/>
      <c r="D5709" s="208" t="s">
        <v>247</v>
      </c>
      <c r="E5709" s="230" t="s">
        <v>20</v>
      </c>
      <c r="F5709" s="231" t="s">
        <v>4979</v>
      </c>
      <c r="G5709" s="219"/>
      <c r="H5709" s="232">
        <v>30.06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65" s="13" customFormat="1" ht="13.5">
      <c r="B5710" s="218"/>
      <c r="C5710" s="219"/>
      <c r="D5710" s="208" t="s">
        <v>247</v>
      </c>
      <c r="E5710" s="230" t="s">
        <v>20</v>
      </c>
      <c r="F5710" s="231" t="s">
        <v>4980</v>
      </c>
      <c r="G5710" s="219"/>
      <c r="H5710" s="232">
        <v>16.905000000000001</v>
      </c>
      <c r="I5710" s="224"/>
      <c r="J5710" s="219"/>
      <c r="K5710" s="219"/>
      <c r="L5710" s="225"/>
      <c r="M5710" s="226"/>
      <c r="N5710" s="227"/>
      <c r="O5710" s="227"/>
      <c r="P5710" s="227"/>
      <c r="Q5710" s="227"/>
      <c r="R5710" s="227"/>
      <c r="S5710" s="227"/>
      <c r="T5710" s="228"/>
      <c r="AT5710" s="229" t="s">
        <v>247</v>
      </c>
      <c r="AU5710" s="229" t="s">
        <v>81</v>
      </c>
      <c r="AV5710" s="13" t="s">
        <v>81</v>
      </c>
      <c r="AW5710" s="13" t="s">
        <v>37</v>
      </c>
      <c r="AX5710" s="13" t="s">
        <v>73</v>
      </c>
      <c r="AY5710" s="229" t="s">
        <v>238</v>
      </c>
    </row>
    <row r="5711" spans="2:65" s="13" customFormat="1" ht="13.5">
      <c r="B5711" s="218"/>
      <c r="C5711" s="219"/>
      <c r="D5711" s="208" t="s">
        <v>247</v>
      </c>
      <c r="E5711" s="230" t="s">
        <v>20</v>
      </c>
      <c r="F5711" s="231" t="s">
        <v>4981</v>
      </c>
      <c r="G5711" s="219"/>
      <c r="H5711" s="232">
        <v>17.53</v>
      </c>
      <c r="I5711" s="224"/>
      <c r="J5711" s="219"/>
      <c r="K5711" s="219"/>
      <c r="L5711" s="225"/>
      <c r="M5711" s="226"/>
      <c r="N5711" s="227"/>
      <c r="O5711" s="227"/>
      <c r="P5711" s="227"/>
      <c r="Q5711" s="227"/>
      <c r="R5711" s="227"/>
      <c r="S5711" s="227"/>
      <c r="T5711" s="228"/>
      <c r="AT5711" s="229" t="s">
        <v>247</v>
      </c>
      <c r="AU5711" s="229" t="s">
        <v>81</v>
      </c>
      <c r="AV5711" s="13" t="s">
        <v>81</v>
      </c>
      <c r="AW5711" s="13" t="s">
        <v>37</v>
      </c>
      <c r="AX5711" s="13" t="s">
        <v>73</v>
      </c>
      <c r="AY5711" s="229" t="s">
        <v>238</v>
      </c>
    </row>
    <row r="5712" spans="2:65" s="13" customFormat="1" ht="27">
      <c r="B5712" s="218"/>
      <c r="C5712" s="219"/>
      <c r="D5712" s="208" t="s">
        <v>247</v>
      </c>
      <c r="E5712" s="230" t="s">
        <v>20</v>
      </c>
      <c r="F5712" s="231" t="s">
        <v>4982</v>
      </c>
      <c r="G5712" s="219"/>
      <c r="H5712" s="232">
        <v>45.09</v>
      </c>
      <c r="I5712" s="224"/>
      <c r="J5712" s="219"/>
      <c r="K5712" s="219"/>
      <c r="L5712" s="225"/>
      <c r="M5712" s="226"/>
      <c r="N5712" s="227"/>
      <c r="O5712" s="227"/>
      <c r="P5712" s="227"/>
      <c r="Q5712" s="227"/>
      <c r="R5712" s="227"/>
      <c r="S5712" s="227"/>
      <c r="T5712" s="228"/>
      <c r="AT5712" s="229" t="s">
        <v>247</v>
      </c>
      <c r="AU5712" s="229" t="s">
        <v>81</v>
      </c>
      <c r="AV5712" s="13" t="s">
        <v>81</v>
      </c>
      <c r="AW5712" s="13" t="s">
        <v>37</v>
      </c>
      <c r="AX5712" s="13" t="s">
        <v>73</v>
      </c>
      <c r="AY5712" s="229" t="s">
        <v>238</v>
      </c>
    </row>
    <row r="5713" spans="2:51" s="13" customFormat="1" ht="13.5">
      <c r="B5713" s="218"/>
      <c r="C5713" s="219"/>
      <c r="D5713" s="208" t="s">
        <v>247</v>
      </c>
      <c r="E5713" s="230" t="s">
        <v>20</v>
      </c>
      <c r="F5713" s="231" t="s">
        <v>4983</v>
      </c>
      <c r="G5713" s="219"/>
      <c r="H5713" s="232">
        <v>19.57</v>
      </c>
      <c r="I5713" s="224"/>
      <c r="J5713" s="219"/>
      <c r="K5713" s="219"/>
      <c r="L5713" s="225"/>
      <c r="M5713" s="226"/>
      <c r="N5713" s="227"/>
      <c r="O5713" s="227"/>
      <c r="P5713" s="227"/>
      <c r="Q5713" s="227"/>
      <c r="R5713" s="227"/>
      <c r="S5713" s="227"/>
      <c r="T5713" s="228"/>
      <c r="AT5713" s="229" t="s">
        <v>247</v>
      </c>
      <c r="AU5713" s="229" t="s">
        <v>81</v>
      </c>
      <c r="AV5713" s="13" t="s">
        <v>81</v>
      </c>
      <c r="AW5713" s="13" t="s">
        <v>37</v>
      </c>
      <c r="AX5713" s="13" t="s">
        <v>73</v>
      </c>
      <c r="AY5713" s="229" t="s">
        <v>238</v>
      </c>
    </row>
    <row r="5714" spans="2:51" s="13" customFormat="1" ht="13.5">
      <c r="B5714" s="218"/>
      <c r="C5714" s="219"/>
      <c r="D5714" s="208" t="s">
        <v>247</v>
      </c>
      <c r="E5714" s="230" t="s">
        <v>20</v>
      </c>
      <c r="F5714" s="231" t="s">
        <v>4984</v>
      </c>
      <c r="G5714" s="219"/>
      <c r="H5714" s="232">
        <v>22.952000000000002</v>
      </c>
      <c r="I5714" s="224"/>
      <c r="J5714" s="219"/>
      <c r="K5714" s="219"/>
      <c r="L5714" s="225"/>
      <c r="M5714" s="226"/>
      <c r="N5714" s="227"/>
      <c r="O5714" s="227"/>
      <c r="P5714" s="227"/>
      <c r="Q5714" s="227"/>
      <c r="R5714" s="227"/>
      <c r="S5714" s="227"/>
      <c r="T5714" s="228"/>
      <c r="AT5714" s="229" t="s">
        <v>247</v>
      </c>
      <c r="AU5714" s="229" t="s">
        <v>81</v>
      </c>
      <c r="AV5714" s="13" t="s">
        <v>81</v>
      </c>
      <c r="AW5714" s="13" t="s">
        <v>37</v>
      </c>
      <c r="AX5714" s="13" t="s">
        <v>73</v>
      </c>
      <c r="AY5714" s="229" t="s">
        <v>238</v>
      </c>
    </row>
    <row r="5715" spans="2:51" s="13" customFormat="1" ht="27">
      <c r="B5715" s="218"/>
      <c r="C5715" s="219"/>
      <c r="D5715" s="208" t="s">
        <v>247</v>
      </c>
      <c r="E5715" s="230" t="s">
        <v>20</v>
      </c>
      <c r="F5715" s="231" t="s">
        <v>4985</v>
      </c>
      <c r="G5715" s="219"/>
      <c r="H5715" s="232">
        <v>55.506</v>
      </c>
      <c r="I5715" s="224"/>
      <c r="J5715" s="219"/>
      <c r="K5715" s="219"/>
      <c r="L5715" s="225"/>
      <c r="M5715" s="226"/>
      <c r="N5715" s="227"/>
      <c r="O5715" s="227"/>
      <c r="P5715" s="227"/>
      <c r="Q5715" s="227"/>
      <c r="R5715" s="227"/>
      <c r="S5715" s="227"/>
      <c r="T5715" s="228"/>
      <c r="AT5715" s="229" t="s">
        <v>247</v>
      </c>
      <c r="AU5715" s="229" t="s">
        <v>81</v>
      </c>
      <c r="AV5715" s="13" t="s">
        <v>81</v>
      </c>
      <c r="AW5715" s="13" t="s">
        <v>37</v>
      </c>
      <c r="AX5715" s="13" t="s">
        <v>73</v>
      </c>
      <c r="AY5715" s="229" t="s">
        <v>238</v>
      </c>
    </row>
    <row r="5716" spans="2:51" s="13" customFormat="1" ht="13.5">
      <c r="B5716" s="218"/>
      <c r="C5716" s="219"/>
      <c r="D5716" s="208" t="s">
        <v>247</v>
      </c>
      <c r="E5716" s="230" t="s">
        <v>20</v>
      </c>
      <c r="F5716" s="231" t="s">
        <v>4986</v>
      </c>
      <c r="G5716" s="219"/>
      <c r="H5716" s="232">
        <v>1.5</v>
      </c>
      <c r="I5716" s="224"/>
      <c r="J5716" s="219"/>
      <c r="K5716" s="219"/>
      <c r="L5716" s="225"/>
      <c r="M5716" s="226"/>
      <c r="N5716" s="227"/>
      <c r="O5716" s="227"/>
      <c r="P5716" s="227"/>
      <c r="Q5716" s="227"/>
      <c r="R5716" s="227"/>
      <c r="S5716" s="227"/>
      <c r="T5716" s="228"/>
      <c r="AT5716" s="229" t="s">
        <v>247</v>
      </c>
      <c r="AU5716" s="229" t="s">
        <v>81</v>
      </c>
      <c r="AV5716" s="13" t="s">
        <v>81</v>
      </c>
      <c r="AW5716" s="13" t="s">
        <v>37</v>
      </c>
      <c r="AX5716" s="13" t="s">
        <v>73</v>
      </c>
      <c r="AY5716" s="229" t="s">
        <v>238</v>
      </c>
    </row>
    <row r="5717" spans="2:51" s="13" customFormat="1" ht="13.5">
      <c r="B5717" s="218"/>
      <c r="C5717" s="219"/>
      <c r="D5717" s="208" t="s">
        <v>247</v>
      </c>
      <c r="E5717" s="230" t="s">
        <v>20</v>
      </c>
      <c r="F5717" s="231" t="s">
        <v>4987</v>
      </c>
      <c r="G5717" s="219"/>
      <c r="H5717" s="232">
        <v>1.5</v>
      </c>
      <c r="I5717" s="224"/>
      <c r="J5717" s="219"/>
      <c r="K5717" s="219"/>
      <c r="L5717" s="225"/>
      <c r="M5717" s="226"/>
      <c r="N5717" s="227"/>
      <c r="O5717" s="227"/>
      <c r="P5717" s="227"/>
      <c r="Q5717" s="227"/>
      <c r="R5717" s="227"/>
      <c r="S5717" s="227"/>
      <c r="T5717" s="228"/>
      <c r="AT5717" s="229" t="s">
        <v>247</v>
      </c>
      <c r="AU5717" s="229" t="s">
        <v>81</v>
      </c>
      <c r="AV5717" s="13" t="s">
        <v>81</v>
      </c>
      <c r="AW5717" s="13" t="s">
        <v>37</v>
      </c>
      <c r="AX5717" s="13" t="s">
        <v>73</v>
      </c>
      <c r="AY5717" s="229" t="s">
        <v>238</v>
      </c>
    </row>
    <row r="5718" spans="2:51" s="12" customFormat="1" ht="13.5">
      <c r="B5718" s="206"/>
      <c r="C5718" s="207"/>
      <c r="D5718" s="208" t="s">
        <v>247</v>
      </c>
      <c r="E5718" s="209" t="s">
        <v>20</v>
      </c>
      <c r="F5718" s="210" t="s">
        <v>1527</v>
      </c>
      <c r="G5718" s="207"/>
      <c r="H5718" s="211" t="s">
        <v>20</v>
      </c>
      <c r="I5718" s="212"/>
      <c r="J5718" s="207"/>
      <c r="K5718" s="207"/>
      <c r="L5718" s="213"/>
      <c r="M5718" s="214"/>
      <c r="N5718" s="215"/>
      <c r="O5718" s="215"/>
      <c r="P5718" s="215"/>
      <c r="Q5718" s="215"/>
      <c r="R5718" s="215"/>
      <c r="S5718" s="215"/>
      <c r="T5718" s="216"/>
      <c r="AT5718" s="217" t="s">
        <v>247</v>
      </c>
      <c r="AU5718" s="217" t="s">
        <v>81</v>
      </c>
      <c r="AV5718" s="12" t="s">
        <v>22</v>
      </c>
      <c r="AW5718" s="12" t="s">
        <v>37</v>
      </c>
      <c r="AX5718" s="12" t="s">
        <v>73</v>
      </c>
      <c r="AY5718" s="217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4988</v>
      </c>
      <c r="G5719" s="219"/>
      <c r="H5719" s="232">
        <v>4.8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13.5">
      <c r="B5720" s="218"/>
      <c r="C5720" s="219"/>
      <c r="D5720" s="208" t="s">
        <v>247</v>
      </c>
      <c r="E5720" s="230" t="s">
        <v>20</v>
      </c>
      <c r="F5720" s="231" t="s">
        <v>4989</v>
      </c>
      <c r="G5720" s="219"/>
      <c r="H5720" s="232">
        <v>16.09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4990</v>
      </c>
      <c r="G5721" s="219"/>
      <c r="H5721" s="232">
        <v>9.5299999999999994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4991</v>
      </c>
      <c r="G5722" s="219"/>
      <c r="H5722" s="232">
        <v>9.5299999999999994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4992</v>
      </c>
      <c r="G5723" s="219"/>
      <c r="H5723" s="232">
        <v>15.78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4993</v>
      </c>
      <c r="G5724" s="219"/>
      <c r="H5724" s="232">
        <v>29.28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13.5">
      <c r="B5725" s="218"/>
      <c r="C5725" s="219"/>
      <c r="D5725" s="208" t="s">
        <v>247</v>
      </c>
      <c r="E5725" s="230" t="s">
        <v>20</v>
      </c>
      <c r="F5725" s="231" t="s">
        <v>4994</v>
      </c>
      <c r="G5725" s="219"/>
      <c r="H5725" s="232">
        <v>10.685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4995</v>
      </c>
      <c r="G5726" s="219"/>
      <c r="H5726" s="232">
        <v>11.53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3" customFormat="1" ht="27">
      <c r="B5727" s="218"/>
      <c r="C5727" s="219"/>
      <c r="D5727" s="208" t="s">
        <v>247</v>
      </c>
      <c r="E5727" s="230" t="s">
        <v>20</v>
      </c>
      <c r="F5727" s="231" t="s">
        <v>4996</v>
      </c>
      <c r="G5727" s="219"/>
      <c r="H5727" s="232">
        <v>88.539000000000001</v>
      </c>
      <c r="I5727" s="224"/>
      <c r="J5727" s="219"/>
      <c r="K5727" s="219"/>
      <c r="L5727" s="225"/>
      <c r="M5727" s="226"/>
      <c r="N5727" s="227"/>
      <c r="O5727" s="227"/>
      <c r="P5727" s="227"/>
      <c r="Q5727" s="227"/>
      <c r="R5727" s="227"/>
      <c r="S5727" s="227"/>
      <c r="T5727" s="228"/>
      <c r="AT5727" s="229" t="s">
        <v>247</v>
      </c>
      <c r="AU5727" s="229" t="s">
        <v>81</v>
      </c>
      <c r="AV5727" s="13" t="s">
        <v>81</v>
      </c>
      <c r="AW5727" s="13" t="s">
        <v>37</v>
      </c>
      <c r="AX5727" s="13" t="s">
        <v>73</v>
      </c>
      <c r="AY5727" s="229" t="s">
        <v>238</v>
      </c>
    </row>
    <row r="5728" spans="2:51" s="13" customFormat="1" ht="13.5">
      <c r="B5728" s="218"/>
      <c r="C5728" s="219"/>
      <c r="D5728" s="208" t="s">
        <v>247</v>
      </c>
      <c r="E5728" s="230" t="s">
        <v>20</v>
      </c>
      <c r="F5728" s="231" t="s">
        <v>4997</v>
      </c>
      <c r="G5728" s="219"/>
      <c r="H5728" s="232">
        <v>24.734999999999999</v>
      </c>
      <c r="I5728" s="224"/>
      <c r="J5728" s="219"/>
      <c r="K5728" s="219"/>
      <c r="L5728" s="225"/>
      <c r="M5728" s="226"/>
      <c r="N5728" s="227"/>
      <c r="O5728" s="227"/>
      <c r="P5728" s="227"/>
      <c r="Q5728" s="227"/>
      <c r="R5728" s="227"/>
      <c r="S5728" s="227"/>
      <c r="T5728" s="228"/>
      <c r="AT5728" s="229" t="s">
        <v>247</v>
      </c>
      <c r="AU5728" s="229" t="s">
        <v>81</v>
      </c>
      <c r="AV5728" s="13" t="s">
        <v>81</v>
      </c>
      <c r="AW5728" s="13" t="s">
        <v>37</v>
      </c>
      <c r="AX5728" s="13" t="s">
        <v>73</v>
      </c>
      <c r="AY5728" s="229" t="s">
        <v>238</v>
      </c>
    </row>
    <row r="5729" spans="2:51" s="13" customFormat="1" ht="13.5">
      <c r="B5729" s="218"/>
      <c r="C5729" s="219"/>
      <c r="D5729" s="208" t="s">
        <v>247</v>
      </c>
      <c r="E5729" s="230" t="s">
        <v>20</v>
      </c>
      <c r="F5729" s="231" t="s">
        <v>4998</v>
      </c>
      <c r="G5729" s="219"/>
      <c r="H5729" s="232">
        <v>21.734999999999999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51" s="13" customFormat="1" ht="13.5">
      <c r="B5730" s="218"/>
      <c r="C5730" s="219"/>
      <c r="D5730" s="208" t="s">
        <v>247</v>
      </c>
      <c r="E5730" s="230" t="s">
        <v>20</v>
      </c>
      <c r="F5730" s="231" t="s">
        <v>4999</v>
      </c>
      <c r="G5730" s="219"/>
      <c r="H5730" s="232">
        <v>20.695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51" s="13" customFormat="1" ht="13.5">
      <c r="B5731" s="218"/>
      <c r="C5731" s="219"/>
      <c r="D5731" s="208" t="s">
        <v>247</v>
      </c>
      <c r="E5731" s="230" t="s">
        <v>20</v>
      </c>
      <c r="F5731" s="231" t="s">
        <v>5000</v>
      </c>
      <c r="G5731" s="219"/>
      <c r="H5731" s="232">
        <v>52.43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51" s="13" customFormat="1" ht="13.5">
      <c r="B5732" s="218"/>
      <c r="C5732" s="219"/>
      <c r="D5732" s="208" t="s">
        <v>247</v>
      </c>
      <c r="E5732" s="230" t="s">
        <v>20</v>
      </c>
      <c r="F5732" s="231" t="s">
        <v>5001</v>
      </c>
      <c r="G5732" s="219"/>
      <c r="H5732" s="232">
        <v>39.479999999999997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51" s="13" customFormat="1" ht="13.5">
      <c r="B5733" s="218"/>
      <c r="C5733" s="219"/>
      <c r="D5733" s="208" t="s">
        <v>247</v>
      </c>
      <c r="E5733" s="230" t="s">
        <v>20</v>
      </c>
      <c r="F5733" s="231" t="s">
        <v>5002</v>
      </c>
      <c r="G5733" s="219"/>
      <c r="H5733" s="232">
        <v>65.605000000000004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51" s="13" customFormat="1" ht="13.5">
      <c r="B5734" s="218"/>
      <c r="C5734" s="219"/>
      <c r="D5734" s="208" t="s">
        <v>247</v>
      </c>
      <c r="E5734" s="230" t="s">
        <v>20</v>
      </c>
      <c r="F5734" s="231" t="s">
        <v>5003</v>
      </c>
      <c r="G5734" s="219"/>
      <c r="H5734" s="232">
        <v>43.942999999999998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51" s="13" customFormat="1" ht="13.5">
      <c r="B5735" s="218"/>
      <c r="C5735" s="219"/>
      <c r="D5735" s="208" t="s">
        <v>247</v>
      </c>
      <c r="E5735" s="230" t="s">
        <v>20</v>
      </c>
      <c r="F5735" s="231" t="s">
        <v>5004</v>
      </c>
      <c r="G5735" s="219"/>
      <c r="H5735" s="232">
        <v>14.195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51" s="13" customFormat="1" ht="13.5">
      <c r="B5736" s="218"/>
      <c r="C5736" s="219"/>
      <c r="D5736" s="208" t="s">
        <v>247</v>
      </c>
      <c r="E5736" s="230" t="s">
        <v>20</v>
      </c>
      <c r="F5736" s="231" t="s">
        <v>5005</v>
      </c>
      <c r="G5736" s="219"/>
      <c r="H5736" s="232">
        <v>47.11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51" s="13" customFormat="1" ht="13.5">
      <c r="B5737" s="218"/>
      <c r="C5737" s="219"/>
      <c r="D5737" s="208" t="s">
        <v>247</v>
      </c>
      <c r="E5737" s="230" t="s">
        <v>20</v>
      </c>
      <c r="F5737" s="231" t="s">
        <v>5006</v>
      </c>
      <c r="G5737" s="219"/>
      <c r="H5737" s="232">
        <v>45.594999999999999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51" s="13" customFormat="1" ht="13.5">
      <c r="B5738" s="218"/>
      <c r="C5738" s="219"/>
      <c r="D5738" s="208" t="s">
        <v>247</v>
      </c>
      <c r="E5738" s="230" t="s">
        <v>20</v>
      </c>
      <c r="F5738" s="231" t="s">
        <v>5007</v>
      </c>
      <c r="G5738" s="219"/>
      <c r="H5738" s="232">
        <v>32.4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51" s="13" customFormat="1" ht="13.5">
      <c r="B5739" s="218"/>
      <c r="C5739" s="219"/>
      <c r="D5739" s="208" t="s">
        <v>247</v>
      </c>
      <c r="E5739" s="230" t="s">
        <v>20</v>
      </c>
      <c r="F5739" s="231" t="s">
        <v>5008</v>
      </c>
      <c r="G5739" s="219"/>
      <c r="H5739" s="232">
        <v>37.39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51" s="13" customFormat="1" ht="13.5">
      <c r="B5740" s="218"/>
      <c r="C5740" s="219"/>
      <c r="D5740" s="208" t="s">
        <v>247</v>
      </c>
      <c r="E5740" s="230" t="s">
        <v>20</v>
      </c>
      <c r="F5740" s="231" t="s">
        <v>5009</v>
      </c>
      <c r="G5740" s="219"/>
      <c r="H5740" s="232">
        <v>19.195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51" s="13" customFormat="1" ht="13.5">
      <c r="B5741" s="218"/>
      <c r="C5741" s="219"/>
      <c r="D5741" s="208" t="s">
        <v>247</v>
      </c>
      <c r="E5741" s="230" t="s">
        <v>20</v>
      </c>
      <c r="F5741" s="231" t="s">
        <v>5010</v>
      </c>
      <c r="G5741" s="219"/>
      <c r="H5741" s="232">
        <v>37.39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51" s="13" customFormat="1" ht="13.5">
      <c r="B5742" s="218"/>
      <c r="C5742" s="219"/>
      <c r="D5742" s="208" t="s">
        <v>247</v>
      </c>
      <c r="E5742" s="230" t="s">
        <v>20</v>
      </c>
      <c r="F5742" s="231" t="s">
        <v>5011</v>
      </c>
      <c r="G5742" s="219"/>
      <c r="H5742" s="232">
        <v>32.4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51" s="13" customFormat="1" ht="13.5">
      <c r="B5743" s="218"/>
      <c r="C5743" s="219"/>
      <c r="D5743" s="208" t="s">
        <v>247</v>
      </c>
      <c r="E5743" s="230" t="s">
        <v>20</v>
      </c>
      <c r="F5743" s="231" t="s">
        <v>5012</v>
      </c>
      <c r="G5743" s="219"/>
      <c r="H5743" s="232">
        <v>13.054</v>
      </c>
      <c r="I5743" s="224"/>
      <c r="J5743" s="219"/>
      <c r="K5743" s="219"/>
      <c r="L5743" s="225"/>
      <c r="M5743" s="226"/>
      <c r="N5743" s="227"/>
      <c r="O5743" s="227"/>
      <c r="P5743" s="227"/>
      <c r="Q5743" s="227"/>
      <c r="R5743" s="227"/>
      <c r="S5743" s="227"/>
      <c r="T5743" s="228"/>
      <c r="AT5743" s="229" t="s">
        <v>247</v>
      </c>
      <c r="AU5743" s="229" t="s">
        <v>81</v>
      </c>
      <c r="AV5743" s="13" t="s">
        <v>81</v>
      </c>
      <c r="AW5743" s="13" t="s">
        <v>37</v>
      </c>
      <c r="AX5743" s="13" t="s">
        <v>73</v>
      </c>
      <c r="AY5743" s="229" t="s">
        <v>238</v>
      </c>
    </row>
    <row r="5744" spans="2:51" s="13" customFormat="1" ht="13.5">
      <c r="B5744" s="218"/>
      <c r="C5744" s="219"/>
      <c r="D5744" s="208" t="s">
        <v>247</v>
      </c>
      <c r="E5744" s="230" t="s">
        <v>20</v>
      </c>
      <c r="F5744" s="231" t="s">
        <v>1680</v>
      </c>
      <c r="G5744" s="219"/>
      <c r="H5744" s="232">
        <v>3.8250000000000002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37</v>
      </c>
      <c r="AX5744" s="13" t="s">
        <v>73</v>
      </c>
      <c r="AY5744" s="229" t="s">
        <v>238</v>
      </c>
    </row>
    <row r="5745" spans="2:65" s="13" customFormat="1" ht="13.5">
      <c r="B5745" s="218"/>
      <c r="C5745" s="219"/>
      <c r="D5745" s="208" t="s">
        <v>247</v>
      </c>
      <c r="E5745" s="230" t="s">
        <v>20</v>
      </c>
      <c r="F5745" s="231" t="s">
        <v>1681</v>
      </c>
      <c r="G5745" s="219"/>
      <c r="H5745" s="232">
        <v>4.2</v>
      </c>
      <c r="I5745" s="224"/>
      <c r="J5745" s="219"/>
      <c r="K5745" s="219"/>
      <c r="L5745" s="225"/>
      <c r="M5745" s="226"/>
      <c r="N5745" s="227"/>
      <c r="O5745" s="227"/>
      <c r="P5745" s="227"/>
      <c r="Q5745" s="227"/>
      <c r="R5745" s="227"/>
      <c r="S5745" s="227"/>
      <c r="T5745" s="228"/>
      <c r="AT5745" s="229" t="s">
        <v>247</v>
      </c>
      <c r="AU5745" s="229" t="s">
        <v>81</v>
      </c>
      <c r="AV5745" s="13" t="s">
        <v>81</v>
      </c>
      <c r="AW5745" s="13" t="s">
        <v>37</v>
      </c>
      <c r="AX5745" s="13" t="s">
        <v>73</v>
      </c>
      <c r="AY5745" s="229" t="s">
        <v>238</v>
      </c>
    </row>
    <row r="5746" spans="2:65" s="13" customFormat="1" ht="13.5">
      <c r="B5746" s="218"/>
      <c r="C5746" s="219"/>
      <c r="D5746" s="208" t="s">
        <v>247</v>
      </c>
      <c r="E5746" s="230" t="s">
        <v>20</v>
      </c>
      <c r="F5746" s="231" t="s">
        <v>5013</v>
      </c>
      <c r="G5746" s="219"/>
      <c r="H5746" s="232">
        <v>51.96</v>
      </c>
      <c r="I5746" s="224"/>
      <c r="J5746" s="219"/>
      <c r="K5746" s="219"/>
      <c r="L5746" s="225"/>
      <c r="M5746" s="226"/>
      <c r="N5746" s="227"/>
      <c r="O5746" s="227"/>
      <c r="P5746" s="227"/>
      <c r="Q5746" s="227"/>
      <c r="R5746" s="227"/>
      <c r="S5746" s="227"/>
      <c r="T5746" s="228"/>
      <c r="AT5746" s="229" t="s">
        <v>247</v>
      </c>
      <c r="AU5746" s="229" t="s">
        <v>81</v>
      </c>
      <c r="AV5746" s="13" t="s">
        <v>81</v>
      </c>
      <c r="AW5746" s="13" t="s">
        <v>37</v>
      </c>
      <c r="AX5746" s="13" t="s">
        <v>73</v>
      </c>
      <c r="AY5746" s="229" t="s">
        <v>238</v>
      </c>
    </row>
    <row r="5747" spans="2:65" s="13" customFormat="1" ht="13.5">
      <c r="B5747" s="218"/>
      <c r="C5747" s="219"/>
      <c r="D5747" s="208" t="s">
        <v>247</v>
      </c>
      <c r="E5747" s="230" t="s">
        <v>20</v>
      </c>
      <c r="F5747" s="231" t="s">
        <v>5014</v>
      </c>
      <c r="G5747" s="219"/>
      <c r="H5747" s="232">
        <v>39.42</v>
      </c>
      <c r="I5747" s="224"/>
      <c r="J5747" s="219"/>
      <c r="K5747" s="219"/>
      <c r="L5747" s="225"/>
      <c r="M5747" s="226"/>
      <c r="N5747" s="227"/>
      <c r="O5747" s="227"/>
      <c r="P5747" s="227"/>
      <c r="Q5747" s="227"/>
      <c r="R5747" s="227"/>
      <c r="S5747" s="227"/>
      <c r="T5747" s="228"/>
      <c r="AT5747" s="229" t="s">
        <v>247</v>
      </c>
      <c r="AU5747" s="229" t="s">
        <v>81</v>
      </c>
      <c r="AV5747" s="13" t="s">
        <v>81</v>
      </c>
      <c r="AW5747" s="13" t="s">
        <v>37</v>
      </c>
      <c r="AX5747" s="13" t="s">
        <v>73</v>
      </c>
      <c r="AY5747" s="229" t="s">
        <v>238</v>
      </c>
    </row>
    <row r="5748" spans="2:65" s="13" customFormat="1" ht="13.5">
      <c r="B5748" s="218"/>
      <c r="C5748" s="219"/>
      <c r="D5748" s="208" t="s">
        <v>247</v>
      </c>
      <c r="E5748" s="230" t="s">
        <v>20</v>
      </c>
      <c r="F5748" s="231" t="s">
        <v>5015</v>
      </c>
      <c r="G5748" s="219"/>
      <c r="H5748" s="232">
        <v>29.28</v>
      </c>
      <c r="I5748" s="224"/>
      <c r="J5748" s="219"/>
      <c r="K5748" s="219"/>
      <c r="L5748" s="225"/>
      <c r="M5748" s="226"/>
      <c r="N5748" s="227"/>
      <c r="O5748" s="227"/>
      <c r="P5748" s="227"/>
      <c r="Q5748" s="227"/>
      <c r="R5748" s="227"/>
      <c r="S5748" s="227"/>
      <c r="T5748" s="228"/>
      <c r="AT5748" s="229" t="s">
        <v>247</v>
      </c>
      <c r="AU5748" s="229" t="s">
        <v>81</v>
      </c>
      <c r="AV5748" s="13" t="s">
        <v>81</v>
      </c>
      <c r="AW5748" s="13" t="s">
        <v>37</v>
      </c>
      <c r="AX5748" s="13" t="s">
        <v>73</v>
      </c>
      <c r="AY5748" s="229" t="s">
        <v>238</v>
      </c>
    </row>
    <row r="5749" spans="2:65" s="13" customFormat="1" ht="13.5">
      <c r="B5749" s="218"/>
      <c r="C5749" s="219"/>
      <c r="D5749" s="208" t="s">
        <v>247</v>
      </c>
      <c r="E5749" s="230" t="s">
        <v>20</v>
      </c>
      <c r="F5749" s="231" t="s">
        <v>5016</v>
      </c>
      <c r="G5749" s="219"/>
      <c r="H5749" s="232">
        <v>24.11</v>
      </c>
      <c r="I5749" s="224"/>
      <c r="J5749" s="219"/>
      <c r="K5749" s="219"/>
      <c r="L5749" s="225"/>
      <c r="M5749" s="226"/>
      <c r="N5749" s="227"/>
      <c r="O5749" s="227"/>
      <c r="P5749" s="227"/>
      <c r="Q5749" s="227"/>
      <c r="R5749" s="227"/>
      <c r="S5749" s="227"/>
      <c r="T5749" s="228"/>
      <c r="AT5749" s="229" t="s">
        <v>247</v>
      </c>
      <c r="AU5749" s="229" t="s">
        <v>81</v>
      </c>
      <c r="AV5749" s="13" t="s">
        <v>81</v>
      </c>
      <c r="AW5749" s="13" t="s">
        <v>37</v>
      </c>
      <c r="AX5749" s="13" t="s">
        <v>73</v>
      </c>
      <c r="AY5749" s="229" t="s">
        <v>238</v>
      </c>
    </row>
    <row r="5750" spans="2:65" s="13" customFormat="1" ht="13.5">
      <c r="B5750" s="218"/>
      <c r="C5750" s="219"/>
      <c r="D5750" s="208" t="s">
        <v>247</v>
      </c>
      <c r="E5750" s="230" t="s">
        <v>20</v>
      </c>
      <c r="F5750" s="231" t="s">
        <v>5017</v>
      </c>
      <c r="G5750" s="219"/>
      <c r="H5750" s="232">
        <v>17.03</v>
      </c>
      <c r="I5750" s="224"/>
      <c r="J5750" s="219"/>
      <c r="K5750" s="219"/>
      <c r="L5750" s="225"/>
      <c r="M5750" s="226"/>
      <c r="N5750" s="227"/>
      <c r="O5750" s="227"/>
      <c r="P5750" s="227"/>
      <c r="Q5750" s="227"/>
      <c r="R5750" s="227"/>
      <c r="S5750" s="227"/>
      <c r="T5750" s="228"/>
      <c r="AT5750" s="229" t="s">
        <v>247</v>
      </c>
      <c r="AU5750" s="229" t="s">
        <v>81</v>
      </c>
      <c r="AV5750" s="13" t="s">
        <v>81</v>
      </c>
      <c r="AW5750" s="13" t="s">
        <v>37</v>
      </c>
      <c r="AX5750" s="13" t="s">
        <v>73</v>
      </c>
      <c r="AY5750" s="229" t="s">
        <v>238</v>
      </c>
    </row>
    <row r="5751" spans="2:65" s="13" customFormat="1" ht="27">
      <c r="B5751" s="218"/>
      <c r="C5751" s="219"/>
      <c r="D5751" s="208" t="s">
        <v>247</v>
      </c>
      <c r="E5751" s="230" t="s">
        <v>20</v>
      </c>
      <c r="F5751" s="231" t="s">
        <v>5018</v>
      </c>
      <c r="G5751" s="219"/>
      <c r="H5751" s="232">
        <v>92.305999999999997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13.5">
      <c r="B5752" s="218"/>
      <c r="C5752" s="219"/>
      <c r="D5752" s="208" t="s">
        <v>247</v>
      </c>
      <c r="E5752" s="230" t="s">
        <v>20</v>
      </c>
      <c r="F5752" s="231" t="s">
        <v>5019</v>
      </c>
      <c r="G5752" s="219"/>
      <c r="H5752" s="232">
        <v>46.034999999999997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3" customFormat="1" ht="13.5">
      <c r="B5753" s="218"/>
      <c r="C5753" s="219"/>
      <c r="D5753" s="208" t="s">
        <v>247</v>
      </c>
      <c r="E5753" s="230" t="s">
        <v>20</v>
      </c>
      <c r="F5753" s="231" t="s">
        <v>5020</v>
      </c>
      <c r="G5753" s="219"/>
      <c r="H5753" s="232">
        <v>49.814999999999998</v>
      </c>
      <c r="I5753" s="224"/>
      <c r="J5753" s="219"/>
      <c r="K5753" s="219"/>
      <c r="L5753" s="225"/>
      <c r="M5753" s="226"/>
      <c r="N5753" s="227"/>
      <c r="O5753" s="227"/>
      <c r="P5753" s="227"/>
      <c r="Q5753" s="227"/>
      <c r="R5753" s="227"/>
      <c r="S5753" s="227"/>
      <c r="T5753" s="228"/>
      <c r="AT5753" s="229" t="s">
        <v>247</v>
      </c>
      <c r="AU5753" s="229" t="s">
        <v>81</v>
      </c>
      <c r="AV5753" s="13" t="s">
        <v>81</v>
      </c>
      <c r="AW5753" s="13" t="s">
        <v>37</v>
      </c>
      <c r="AX5753" s="13" t="s">
        <v>73</v>
      </c>
      <c r="AY5753" s="229" t="s">
        <v>238</v>
      </c>
    </row>
    <row r="5754" spans="2:65" s="13" customFormat="1" ht="27">
      <c r="B5754" s="218"/>
      <c r="C5754" s="219"/>
      <c r="D5754" s="208" t="s">
        <v>247</v>
      </c>
      <c r="E5754" s="230" t="s">
        <v>20</v>
      </c>
      <c r="F5754" s="231" t="s">
        <v>5021</v>
      </c>
      <c r="G5754" s="219"/>
      <c r="H5754" s="232">
        <v>53.414000000000001</v>
      </c>
      <c r="I5754" s="224"/>
      <c r="J5754" s="219"/>
      <c r="K5754" s="219"/>
      <c r="L5754" s="225"/>
      <c r="M5754" s="226"/>
      <c r="N5754" s="227"/>
      <c r="O5754" s="227"/>
      <c r="P5754" s="227"/>
      <c r="Q5754" s="227"/>
      <c r="R5754" s="227"/>
      <c r="S5754" s="227"/>
      <c r="T5754" s="228"/>
      <c r="AT5754" s="229" t="s">
        <v>247</v>
      </c>
      <c r="AU5754" s="229" t="s">
        <v>81</v>
      </c>
      <c r="AV5754" s="13" t="s">
        <v>81</v>
      </c>
      <c r="AW5754" s="13" t="s">
        <v>37</v>
      </c>
      <c r="AX5754" s="13" t="s">
        <v>73</v>
      </c>
      <c r="AY5754" s="229" t="s">
        <v>238</v>
      </c>
    </row>
    <row r="5755" spans="2:65" s="13" customFormat="1" ht="13.5">
      <c r="B5755" s="218"/>
      <c r="C5755" s="219"/>
      <c r="D5755" s="208" t="s">
        <v>247</v>
      </c>
      <c r="E5755" s="230" t="s">
        <v>20</v>
      </c>
      <c r="F5755" s="231" t="s">
        <v>5022</v>
      </c>
      <c r="G5755" s="219"/>
      <c r="H5755" s="232">
        <v>27.39</v>
      </c>
      <c r="I5755" s="224"/>
      <c r="J5755" s="219"/>
      <c r="K5755" s="219"/>
      <c r="L5755" s="225"/>
      <c r="M5755" s="226"/>
      <c r="N5755" s="227"/>
      <c r="O5755" s="227"/>
      <c r="P5755" s="227"/>
      <c r="Q5755" s="227"/>
      <c r="R5755" s="227"/>
      <c r="S5755" s="227"/>
      <c r="T5755" s="228"/>
      <c r="AT5755" s="229" t="s">
        <v>247</v>
      </c>
      <c r="AU5755" s="229" t="s">
        <v>81</v>
      </c>
      <c r="AV5755" s="13" t="s">
        <v>81</v>
      </c>
      <c r="AW5755" s="13" t="s">
        <v>37</v>
      </c>
      <c r="AX5755" s="13" t="s">
        <v>73</v>
      </c>
      <c r="AY5755" s="229" t="s">
        <v>238</v>
      </c>
    </row>
    <row r="5756" spans="2:65" s="12" customFormat="1" ht="13.5">
      <c r="B5756" s="206"/>
      <c r="C5756" s="207"/>
      <c r="D5756" s="208" t="s">
        <v>247</v>
      </c>
      <c r="E5756" s="209" t="s">
        <v>20</v>
      </c>
      <c r="F5756" s="210" t="s">
        <v>249</v>
      </c>
      <c r="G5756" s="207"/>
      <c r="H5756" s="211" t="s">
        <v>20</v>
      </c>
      <c r="I5756" s="212"/>
      <c r="J5756" s="207"/>
      <c r="K5756" s="207"/>
      <c r="L5756" s="213"/>
      <c r="M5756" s="214"/>
      <c r="N5756" s="215"/>
      <c r="O5756" s="215"/>
      <c r="P5756" s="215"/>
      <c r="Q5756" s="215"/>
      <c r="R5756" s="215"/>
      <c r="S5756" s="215"/>
      <c r="T5756" s="216"/>
      <c r="AT5756" s="217" t="s">
        <v>247</v>
      </c>
      <c r="AU5756" s="217" t="s">
        <v>81</v>
      </c>
      <c r="AV5756" s="12" t="s">
        <v>22</v>
      </c>
      <c r="AW5756" s="12" t="s">
        <v>37</v>
      </c>
      <c r="AX5756" s="12" t="s">
        <v>73</v>
      </c>
      <c r="AY5756" s="217" t="s">
        <v>238</v>
      </c>
    </row>
    <row r="5757" spans="2:65" s="12" customFormat="1" ht="13.5">
      <c r="B5757" s="206"/>
      <c r="C5757" s="207"/>
      <c r="D5757" s="208" t="s">
        <v>247</v>
      </c>
      <c r="E5757" s="209" t="s">
        <v>20</v>
      </c>
      <c r="F5757" s="210" t="s">
        <v>5023</v>
      </c>
      <c r="G5757" s="207"/>
      <c r="H5757" s="211" t="s">
        <v>20</v>
      </c>
      <c r="I5757" s="212"/>
      <c r="J5757" s="207"/>
      <c r="K5757" s="207"/>
      <c r="L5757" s="213"/>
      <c r="M5757" s="214"/>
      <c r="N5757" s="215"/>
      <c r="O5757" s="215"/>
      <c r="P5757" s="215"/>
      <c r="Q5757" s="215"/>
      <c r="R5757" s="215"/>
      <c r="S5757" s="215"/>
      <c r="T5757" s="216"/>
      <c r="AT5757" s="217" t="s">
        <v>247</v>
      </c>
      <c r="AU5757" s="217" t="s">
        <v>81</v>
      </c>
      <c r="AV5757" s="12" t="s">
        <v>22</v>
      </c>
      <c r="AW5757" s="12" t="s">
        <v>37</v>
      </c>
      <c r="AX5757" s="12" t="s">
        <v>73</v>
      </c>
      <c r="AY5757" s="217" t="s">
        <v>238</v>
      </c>
    </row>
    <row r="5758" spans="2:65" s="13" customFormat="1" ht="13.5">
      <c r="B5758" s="218"/>
      <c r="C5758" s="219"/>
      <c r="D5758" s="208" t="s">
        <v>247</v>
      </c>
      <c r="E5758" s="230" t="s">
        <v>20</v>
      </c>
      <c r="F5758" s="231" t="s">
        <v>5024</v>
      </c>
      <c r="G5758" s="219"/>
      <c r="H5758" s="232">
        <v>-77.105999999999995</v>
      </c>
      <c r="I5758" s="224"/>
      <c r="J5758" s="219"/>
      <c r="K5758" s="219"/>
      <c r="L5758" s="225"/>
      <c r="M5758" s="226"/>
      <c r="N5758" s="227"/>
      <c r="O5758" s="227"/>
      <c r="P5758" s="227"/>
      <c r="Q5758" s="227"/>
      <c r="R5758" s="227"/>
      <c r="S5758" s="227"/>
      <c r="T5758" s="228"/>
      <c r="AT5758" s="229" t="s">
        <v>247</v>
      </c>
      <c r="AU5758" s="229" t="s">
        <v>81</v>
      </c>
      <c r="AV5758" s="13" t="s">
        <v>81</v>
      </c>
      <c r="AW5758" s="13" t="s">
        <v>37</v>
      </c>
      <c r="AX5758" s="13" t="s">
        <v>73</v>
      </c>
      <c r="AY5758" s="229" t="s">
        <v>238</v>
      </c>
    </row>
    <row r="5759" spans="2:65" s="13" customFormat="1" ht="13.5">
      <c r="B5759" s="218"/>
      <c r="C5759" s="219"/>
      <c r="D5759" s="220" t="s">
        <v>247</v>
      </c>
      <c r="E5759" s="221" t="s">
        <v>20</v>
      </c>
      <c r="F5759" s="222" t="s">
        <v>5025</v>
      </c>
      <c r="G5759" s="219"/>
      <c r="H5759" s="223">
        <v>-61.073999999999998</v>
      </c>
      <c r="I5759" s="224"/>
      <c r="J5759" s="219"/>
      <c r="K5759" s="219"/>
      <c r="L5759" s="225"/>
      <c r="M5759" s="226"/>
      <c r="N5759" s="227"/>
      <c r="O5759" s="227"/>
      <c r="P5759" s="227"/>
      <c r="Q5759" s="227"/>
      <c r="R5759" s="227"/>
      <c r="S5759" s="227"/>
      <c r="T5759" s="228"/>
      <c r="AT5759" s="229" t="s">
        <v>247</v>
      </c>
      <c r="AU5759" s="229" t="s">
        <v>81</v>
      </c>
      <c r="AV5759" s="13" t="s">
        <v>81</v>
      </c>
      <c r="AW5759" s="13" t="s">
        <v>37</v>
      </c>
      <c r="AX5759" s="13" t="s">
        <v>73</v>
      </c>
      <c r="AY5759" s="229" t="s">
        <v>238</v>
      </c>
    </row>
    <row r="5760" spans="2:65" s="1" customFormat="1" ht="22.5" customHeight="1">
      <c r="B5760" s="35"/>
      <c r="C5760" s="233" t="s">
        <v>5026</v>
      </c>
      <c r="D5760" s="233" t="s">
        <v>478</v>
      </c>
      <c r="E5760" s="234" t="s">
        <v>5027</v>
      </c>
      <c r="F5760" s="235" t="s">
        <v>5028</v>
      </c>
      <c r="G5760" s="236" t="s">
        <v>375</v>
      </c>
      <c r="H5760" s="237">
        <v>1447.9069999999999</v>
      </c>
      <c r="I5760" s="238"/>
      <c r="J5760" s="239">
        <f>ROUND(I5760*H5760,2)</f>
        <v>0</v>
      </c>
      <c r="K5760" s="235" t="s">
        <v>20</v>
      </c>
      <c r="L5760" s="240"/>
      <c r="M5760" s="241" t="s">
        <v>20</v>
      </c>
      <c r="N5760" s="242" t="s">
        <v>44</v>
      </c>
      <c r="O5760" s="36"/>
      <c r="P5760" s="203">
        <f>O5760*H5760</f>
        <v>0</v>
      </c>
      <c r="Q5760" s="203">
        <v>0</v>
      </c>
      <c r="R5760" s="203">
        <f>Q5760*H5760</f>
        <v>0</v>
      </c>
      <c r="S5760" s="203">
        <v>0</v>
      </c>
      <c r="T5760" s="204">
        <f>S5760*H5760</f>
        <v>0</v>
      </c>
      <c r="AR5760" s="18" t="s">
        <v>500</v>
      </c>
      <c r="AT5760" s="18" t="s">
        <v>478</v>
      </c>
      <c r="AU5760" s="18" t="s">
        <v>81</v>
      </c>
      <c r="AY5760" s="18" t="s">
        <v>238</v>
      </c>
      <c r="BE5760" s="205">
        <f>IF(N5760="základní",J5760,0)</f>
        <v>0</v>
      </c>
      <c r="BF5760" s="205">
        <f>IF(N5760="snížená",J5760,0)</f>
        <v>0</v>
      </c>
      <c r="BG5760" s="205">
        <f>IF(N5760="zákl. přenesená",J5760,0)</f>
        <v>0</v>
      </c>
      <c r="BH5760" s="205">
        <f>IF(N5760="sníž. přenesená",J5760,0)</f>
        <v>0</v>
      </c>
      <c r="BI5760" s="205">
        <f>IF(N5760="nulová",J5760,0)</f>
        <v>0</v>
      </c>
      <c r="BJ5760" s="18" t="s">
        <v>22</v>
      </c>
      <c r="BK5760" s="205">
        <f>ROUND(I5760*H5760,2)</f>
        <v>0</v>
      </c>
      <c r="BL5760" s="18" t="s">
        <v>372</v>
      </c>
      <c r="BM5760" s="18" t="s">
        <v>5029</v>
      </c>
    </row>
    <row r="5761" spans="2:65" s="13" customFormat="1" ht="13.5">
      <c r="B5761" s="218"/>
      <c r="C5761" s="219"/>
      <c r="D5761" s="220" t="s">
        <v>247</v>
      </c>
      <c r="E5761" s="219"/>
      <c r="F5761" s="222" t="s">
        <v>5030</v>
      </c>
      <c r="G5761" s="219"/>
      <c r="H5761" s="223">
        <v>1447.9069999999999</v>
      </c>
      <c r="I5761" s="224"/>
      <c r="J5761" s="219"/>
      <c r="K5761" s="219"/>
      <c r="L5761" s="225"/>
      <c r="M5761" s="226"/>
      <c r="N5761" s="227"/>
      <c r="O5761" s="227"/>
      <c r="P5761" s="227"/>
      <c r="Q5761" s="227"/>
      <c r="R5761" s="227"/>
      <c r="S5761" s="227"/>
      <c r="T5761" s="228"/>
      <c r="AT5761" s="229" t="s">
        <v>247</v>
      </c>
      <c r="AU5761" s="229" t="s">
        <v>81</v>
      </c>
      <c r="AV5761" s="13" t="s">
        <v>81</v>
      </c>
      <c r="AW5761" s="13" t="s">
        <v>4</v>
      </c>
      <c r="AX5761" s="13" t="s">
        <v>22</v>
      </c>
      <c r="AY5761" s="229" t="s">
        <v>238</v>
      </c>
    </row>
    <row r="5762" spans="2:65" s="1" customFormat="1" ht="31.5" customHeight="1">
      <c r="B5762" s="35"/>
      <c r="C5762" s="194" t="s">
        <v>5031</v>
      </c>
      <c r="D5762" s="194" t="s">
        <v>240</v>
      </c>
      <c r="E5762" s="195" t="s">
        <v>5032</v>
      </c>
      <c r="F5762" s="196" t="s">
        <v>5033</v>
      </c>
      <c r="G5762" s="197" t="s">
        <v>375</v>
      </c>
      <c r="H5762" s="198">
        <v>77.105999999999995</v>
      </c>
      <c r="I5762" s="199"/>
      <c r="J5762" s="200">
        <f>ROUND(I5762*H5762,2)</f>
        <v>0</v>
      </c>
      <c r="K5762" s="196" t="s">
        <v>244</v>
      </c>
      <c r="L5762" s="55"/>
      <c r="M5762" s="201" t="s">
        <v>20</v>
      </c>
      <c r="N5762" s="202" t="s">
        <v>44</v>
      </c>
      <c r="O5762" s="36"/>
      <c r="P5762" s="203">
        <f>O5762*H5762</f>
        <v>0</v>
      </c>
      <c r="Q5762" s="203">
        <v>3.2499999999999999E-3</v>
      </c>
      <c r="R5762" s="203">
        <f>Q5762*H5762</f>
        <v>0.2505945</v>
      </c>
      <c r="S5762" s="203">
        <v>0</v>
      </c>
      <c r="T5762" s="204">
        <f>S5762*H5762</f>
        <v>0</v>
      </c>
      <c r="AR5762" s="18" t="s">
        <v>372</v>
      </c>
      <c r="AT5762" s="18" t="s">
        <v>240</v>
      </c>
      <c r="AU5762" s="18" t="s">
        <v>81</v>
      </c>
      <c r="AY5762" s="18" t="s">
        <v>238</v>
      </c>
      <c r="BE5762" s="205">
        <f>IF(N5762="základní",J5762,0)</f>
        <v>0</v>
      </c>
      <c r="BF5762" s="205">
        <f>IF(N5762="snížená",J5762,0)</f>
        <v>0</v>
      </c>
      <c r="BG5762" s="205">
        <f>IF(N5762="zákl. přenesená",J5762,0)</f>
        <v>0</v>
      </c>
      <c r="BH5762" s="205">
        <f>IF(N5762="sníž. přenesená",J5762,0)</f>
        <v>0</v>
      </c>
      <c r="BI5762" s="205">
        <f>IF(N5762="nulová",J5762,0)</f>
        <v>0</v>
      </c>
      <c r="BJ5762" s="18" t="s">
        <v>22</v>
      </c>
      <c r="BK5762" s="205">
        <f>ROUND(I5762*H5762,2)</f>
        <v>0</v>
      </c>
      <c r="BL5762" s="18" t="s">
        <v>372</v>
      </c>
      <c r="BM5762" s="18" t="s">
        <v>5034</v>
      </c>
    </row>
    <row r="5763" spans="2:65" s="12" customFormat="1" ht="13.5">
      <c r="B5763" s="206"/>
      <c r="C5763" s="207"/>
      <c r="D5763" s="208" t="s">
        <v>247</v>
      </c>
      <c r="E5763" s="209" t="s">
        <v>20</v>
      </c>
      <c r="F5763" s="210" t="s">
        <v>4640</v>
      </c>
      <c r="G5763" s="207"/>
      <c r="H5763" s="211" t="s">
        <v>20</v>
      </c>
      <c r="I5763" s="212"/>
      <c r="J5763" s="207"/>
      <c r="K5763" s="207"/>
      <c r="L5763" s="213"/>
      <c r="M5763" s="214"/>
      <c r="N5763" s="215"/>
      <c r="O5763" s="215"/>
      <c r="P5763" s="215"/>
      <c r="Q5763" s="215"/>
      <c r="R5763" s="215"/>
      <c r="S5763" s="215"/>
      <c r="T5763" s="216"/>
      <c r="AT5763" s="217" t="s">
        <v>247</v>
      </c>
      <c r="AU5763" s="217" t="s">
        <v>81</v>
      </c>
      <c r="AV5763" s="12" t="s">
        <v>22</v>
      </c>
      <c r="AW5763" s="12" t="s">
        <v>37</v>
      </c>
      <c r="AX5763" s="12" t="s">
        <v>73</v>
      </c>
      <c r="AY5763" s="217" t="s">
        <v>238</v>
      </c>
    </row>
    <row r="5764" spans="2:65" s="12" customFormat="1" ht="13.5">
      <c r="B5764" s="206"/>
      <c r="C5764" s="207"/>
      <c r="D5764" s="208" t="s">
        <v>247</v>
      </c>
      <c r="E5764" s="209" t="s">
        <v>20</v>
      </c>
      <c r="F5764" s="210" t="s">
        <v>4943</v>
      </c>
      <c r="G5764" s="207"/>
      <c r="H5764" s="211" t="s">
        <v>20</v>
      </c>
      <c r="I5764" s="212"/>
      <c r="J5764" s="207"/>
      <c r="K5764" s="207"/>
      <c r="L5764" s="213"/>
      <c r="M5764" s="214"/>
      <c r="N5764" s="215"/>
      <c r="O5764" s="215"/>
      <c r="P5764" s="215"/>
      <c r="Q5764" s="215"/>
      <c r="R5764" s="215"/>
      <c r="S5764" s="215"/>
      <c r="T5764" s="216"/>
      <c r="AT5764" s="217" t="s">
        <v>247</v>
      </c>
      <c r="AU5764" s="217" t="s">
        <v>81</v>
      </c>
      <c r="AV5764" s="12" t="s">
        <v>22</v>
      </c>
      <c r="AW5764" s="12" t="s">
        <v>37</v>
      </c>
      <c r="AX5764" s="12" t="s">
        <v>73</v>
      </c>
      <c r="AY5764" s="217" t="s">
        <v>238</v>
      </c>
    </row>
    <row r="5765" spans="2:65" s="12" customFormat="1" ht="13.5">
      <c r="B5765" s="206"/>
      <c r="C5765" s="207"/>
      <c r="D5765" s="208" t="s">
        <v>247</v>
      </c>
      <c r="E5765" s="209" t="s">
        <v>20</v>
      </c>
      <c r="F5765" s="210" t="s">
        <v>249</v>
      </c>
      <c r="G5765" s="207"/>
      <c r="H5765" s="211" t="s">
        <v>20</v>
      </c>
      <c r="I5765" s="212"/>
      <c r="J5765" s="207"/>
      <c r="K5765" s="207"/>
      <c r="L5765" s="213"/>
      <c r="M5765" s="214"/>
      <c r="N5765" s="215"/>
      <c r="O5765" s="215"/>
      <c r="P5765" s="215"/>
      <c r="Q5765" s="215"/>
      <c r="R5765" s="215"/>
      <c r="S5765" s="215"/>
      <c r="T5765" s="216"/>
      <c r="AT5765" s="217" t="s">
        <v>247</v>
      </c>
      <c r="AU5765" s="217" t="s">
        <v>81</v>
      </c>
      <c r="AV5765" s="12" t="s">
        <v>22</v>
      </c>
      <c r="AW5765" s="12" t="s">
        <v>37</v>
      </c>
      <c r="AX5765" s="12" t="s">
        <v>73</v>
      </c>
      <c r="AY5765" s="217" t="s">
        <v>238</v>
      </c>
    </row>
    <row r="5766" spans="2:65" s="12" customFormat="1" ht="13.5">
      <c r="B5766" s="206"/>
      <c r="C5766" s="207"/>
      <c r="D5766" s="208" t="s">
        <v>247</v>
      </c>
      <c r="E5766" s="209" t="s">
        <v>20</v>
      </c>
      <c r="F5766" s="210" t="s">
        <v>5035</v>
      </c>
      <c r="G5766" s="207"/>
      <c r="H5766" s="211" t="s">
        <v>20</v>
      </c>
      <c r="I5766" s="212"/>
      <c r="J5766" s="207"/>
      <c r="K5766" s="207"/>
      <c r="L5766" s="213"/>
      <c r="M5766" s="214"/>
      <c r="N5766" s="215"/>
      <c r="O5766" s="215"/>
      <c r="P5766" s="215"/>
      <c r="Q5766" s="215"/>
      <c r="R5766" s="215"/>
      <c r="S5766" s="215"/>
      <c r="T5766" s="216"/>
      <c r="AT5766" s="217" t="s">
        <v>247</v>
      </c>
      <c r="AU5766" s="217" t="s">
        <v>81</v>
      </c>
      <c r="AV5766" s="12" t="s">
        <v>22</v>
      </c>
      <c r="AW5766" s="12" t="s">
        <v>37</v>
      </c>
      <c r="AX5766" s="12" t="s">
        <v>73</v>
      </c>
      <c r="AY5766" s="217" t="s">
        <v>238</v>
      </c>
    </row>
    <row r="5767" spans="2:65" s="12" customFormat="1" ht="13.5">
      <c r="B5767" s="206"/>
      <c r="C5767" s="207"/>
      <c r="D5767" s="208" t="s">
        <v>247</v>
      </c>
      <c r="E5767" s="209" t="s">
        <v>20</v>
      </c>
      <c r="F5767" s="210" t="s">
        <v>1523</v>
      </c>
      <c r="G5767" s="207"/>
      <c r="H5767" s="211" t="s">
        <v>20</v>
      </c>
      <c r="I5767" s="212"/>
      <c r="J5767" s="207"/>
      <c r="K5767" s="207"/>
      <c r="L5767" s="213"/>
      <c r="M5767" s="214"/>
      <c r="N5767" s="215"/>
      <c r="O5767" s="215"/>
      <c r="P5767" s="215"/>
      <c r="Q5767" s="215"/>
      <c r="R5767" s="215"/>
      <c r="S5767" s="215"/>
      <c r="T5767" s="216"/>
      <c r="AT5767" s="217" t="s">
        <v>247</v>
      </c>
      <c r="AU5767" s="217" t="s">
        <v>81</v>
      </c>
      <c r="AV5767" s="12" t="s">
        <v>22</v>
      </c>
      <c r="AW5767" s="12" t="s">
        <v>37</v>
      </c>
      <c r="AX5767" s="12" t="s">
        <v>73</v>
      </c>
      <c r="AY5767" s="217" t="s">
        <v>238</v>
      </c>
    </row>
    <row r="5768" spans="2:65" s="13" customFormat="1" ht="13.5">
      <c r="B5768" s="218"/>
      <c r="C5768" s="219"/>
      <c r="D5768" s="208" t="s">
        <v>247</v>
      </c>
      <c r="E5768" s="230" t="s">
        <v>20</v>
      </c>
      <c r="F5768" s="231" t="s">
        <v>5036</v>
      </c>
      <c r="G5768" s="219"/>
      <c r="H5768" s="232">
        <v>2.5910000000000002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65" s="13" customFormat="1" ht="13.5">
      <c r="B5769" s="218"/>
      <c r="C5769" s="219"/>
      <c r="D5769" s="208" t="s">
        <v>247</v>
      </c>
      <c r="E5769" s="230" t="s">
        <v>20</v>
      </c>
      <c r="F5769" s="231" t="s">
        <v>5037</v>
      </c>
      <c r="G5769" s="219"/>
      <c r="H5769" s="232">
        <v>0.82099999999999995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65" s="13" customFormat="1" ht="13.5">
      <c r="B5770" s="218"/>
      <c r="C5770" s="219"/>
      <c r="D5770" s="208" t="s">
        <v>247</v>
      </c>
      <c r="E5770" s="230" t="s">
        <v>20</v>
      </c>
      <c r="F5770" s="231" t="s">
        <v>5038</v>
      </c>
      <c r="G5770" s="219"/>
      <c r="H5770" s="232">
        <v>0.77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65" s="13" customFormat="1" ht="13.5">
      <c r="B5771" s="218"/>
      <c r="C5771" s="219"/>
      <c r="D5771" s="208" t="s">
        <v>247</v>
      </c>
      <c r="E5771" s="230" t="s">
        <v>20</v>
      </c>
      <c r="F5771" s="231" t="s">
        <v>5039</v>
      </c>
      <c r="G5771" s="219"/>
      <c r="H5771" s="232">
        <v>2.0289999999999999</v>
      </c>
      <c r="I5771" s="224"/>
      <c r="J5771" s="219"/>
      <c r="K5771" s="219"/>
      <c r="L5771" s="225"/>
      <c r="M5771" s="226"/>
      <c r="N5771" s="227"/>
      <c r="O5771" s="227"/>
      <c r="P5771" s="227"/>
      <c r="Q5771" s="227"/>
      <c r="R5771" s="227"/>
      <c r="S5771" s="227"/>
      <c r="T5771" s="228"/>
      <c r="AT5771" s="229" t="s">
        <v>247</v>
      </c>
      <c r="AU5771" s="229" t="s">
        <v>81</v>
      </c>
      <c r="AV5771" s="13" t="s">
        <v>81</v>
      </c>
      <c r="AW5771" s="13" t="s">
        <v>37</v>
      </c>
      <c r="AX5771" s="13" t="s">
        <v>73</v>
      </c>
      <c r="AY5771" s="229" t="s">
        <v>238</v>
      </c>
    </row>
    <row r="5772" spans="2:65" s="13" customFormat="1" ht="13.5">
      <c r="B5772" s="218"/>
      <c r="C5772" s="219"/>
      <c r="D5772" s="208" t="s">
        <v>247</v>
      </c>
      <c r="E5772" s="230" t="s">
        <v>20</v>
      </c>
      <c r="F5772" s="231" t="s">
        <v>5040</v>
      </c>
      <c r="G5772" s="219"/>
      <c r="H5772" s="232">
        <v>1.141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65" s="13" customFormat="1" ht="13.5">
      <c r="B5773" s="218"/>
      <c r="C5773" s="219"/>
      <c r="D5773" s="208" t="s">
        <v>247</v>
      </c>
      <c r="E5773" s="230" t="s">
        <v>20</v>
      </c>
      <c r="F5773" s="231" t="s">
        <v>5041</v>
      </c>
      <c r="G5773" s="219"/>
      <c r="H5773" s="232">
        <v>1.1830000000000001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65" s="13" customFormat="1" ht="27">
      <c r="B5774" s="218"/>
      <c r="C5774" s="219"/>
      <c r="D5774" s="208" t="s">
        <v>247</v>
      </c>
      <c r="E5774" s="230" t="s">
        <v>20</v>
      </c>
      <c r="F5774" s="231" t="s">
        <v>5042</v>
      </c>
      <c r="G5774" s="219"/>
      <c r="H5774" s="232">
        <v>3.044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65" s="13" customFormat="1" ht="13.5">
      <c r="B5775" s="218"/>
      <c r="C5775" s="219"/>
      <c r="D5775" s="208" t="s">
        <v>247</v>
      </c>
      <c r="E5775" s="230" t="s">
        <v>20</v>
      </c>
      <c r="F5775" s="231" t="s">
        <v>5043</v>
      </c>
      <c r="G5775" s="219"/>
      <c r="H5775" s="232">
        <v>1.321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65" s="13" customFormat="1" ht="13.5">
      <c r="B5776" s="218"/>
      <c r="C5776" s="219"/>
      <c r="D5776" s="208" t="s">
        <v>247</v>
      </c>
      <c r="E5776" s="230" t="s">
        <v>20</v>
      </c>
      <c r="F5776" s="231" t="s">
        <v>5044</v>
      </c>
      <c r="G5776" s="219"/>
      <c r="H5776" s="232">
        <v>1.5489999999999999</v>
      </c>
      <c r="I5776" s="224"/>
      <c r="J5776" s="219"/>
      <c r="K5776" s="219"/>
      <c r="L5776" s="225"/>
      <c r="M5776" s="226"/>
      <c r="N5776" s="227"/>
      <c r="O5776" s="227"/>
      <c r="P5776" s="227"/>
      <c r="Q5776" s="227"/>
      <c r="R5776" s="227"/>
      <c r="S5776" s="227"/>
      <c r="T5776" s="228"/>
      <c r="AT5776" s="229" t="s">
        <v>247</v>
      </c>
      <c r="AU5776" s="229" t="s">
        <v>81</v>
      </c>
      <c r="AV5776" s="13" t="s">
        <v>81</v>
      </c>
      <c r="AW5776" s="13" t="s">
        <v>37</v>
      </c>
      <c r="AX5776" s="13" t="s">
        <v>73</v>
      </c>
      <c r="AY5776" s="229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5045</v>
      </c>
      <c r="G5777" s="219"/>
      <c r="H5777" s="232">
        <v>2.141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2" customFormat="1" ht="13.5">
      <c r="B5778" s="206"/>
      <c r="C5778" s="207"/>
      <c r="D5778" s="208" t="s">
        <v>247</v>
      </c>
      <c r="E5778" s="209" t="s">
        <v>20</v>
      </c>
      <c r="F5778" s="210" t="s">
        <v>1527</v>
      </c>
      <c r="G5778" s="207"/>
      <c r="H5778" s="211" t="s">
        <v>20</v>
      </c>
      <c r="I5778" s="212"/>
      <c r="J5778" s="207"/>
      <c r="K5778" s="207"/>
      <c r="L5778" s="213"/>
      <c r="M5778" s="214"/>
      <c r="N5778" s="215"/>
      <c r="O5778" s="215"/>
      <c r="P5778" s="215"/>
      <c r="Q5778" s="215"/>
      <c r="R5778" s="215"/>
      <c r="S5778" s="215"/>
      <c r="T5778" s="216"/>
      <c r="AT5778" s="217" t="s">
        <v>247</v>
      </c>
      <c r="AU5778" s="217" t="s">
        <v>81</v>
      </c>
      <c r="AV5778" s="12" t="s">
        <v>22</v>
      </c>
      <c r="AW5778" s="12" t="s">
        <v>37</v>
      </c>
      <c r="AX5778" s="12" t="s">
        <v>73</v>
      </c>
      <c r="AY5778" s="217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5046</v>
      </c>
      <c r="G5779" s="219"/>
      <c r="H5779" s="232">
        <v>1.0860000000000001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5047</v>
      </c>
      <c r="G5780" s="219"/>
      <c r="H5780" s="232">
        <v>0.64300000000000002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5048</v>
      </c>
      <c r="G5781" s="219"/>
      <c r="H5781" s="232">
        <v>0.64300000000000002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5049</v>
      </c>
      <c r="G5782" s="219"/>
      <c r="H5782" s="232">
        <v>1.0649999999999999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13.5">
      <c r="B5783" s="218"/>
      <c r="C5783" s="219"/>
      <c r="D5783" s="208" t="s">
        <v>247</v>
      </c>
      <c r="E5783" s="230" t="s">
        <v>20</v>
      </c>
      <c r="F5783" s="231" t="s">
        <v>5050</v>
      </c>
      <c r="G5783" s="219"/>
      <c r="H5783" s="232">
        <v>1.004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5051</v>
      </c>
      <c r="G5784" s="219"/>
      <c r="H5784" s="232">
        <v>0.72099999999999997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5052</v>
      </c>
      <c r="G5785" s="219"/>
      <c r="H5785" s="232">
        <v>0.77800000000000002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5053</v>
      </c>
      <c r="G5786" s="219"/>
      <c r="H5786" s="232">
        <v>5.2160000000000002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5054</v>
      </c>
      <c r="G5787" s="219"/>
      <c r="H5787" s="232">
        <v>1.256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13.5">
      <c r="B5788" s="218"/>
      <c r="C5788" s="219"/>
      <c r="D5788" s="208" t="s">
        <v>247</v>
      </c>
      <c r="E5788" s="230" t="s">
        <v>20</v>
      </c>
      <c r="F5788" s="231" t="s">
        <v>5055</v>
      </c>
      <c r="G5788" s="219"/>
      <c r="H5788" s="232">
        <v>1.155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5056</v>
      </c>
      <c r="G5789" s="219"/>
      <c r="H5789" s="232">
        <v>1.397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27">
      <c r="B5790" s="218"/>
      <c r="C5790" s="219"/>
      <c r="D5790" s="208" t="s">
        <v>247</v>
      </c>
      <c r="E5790" s="230" t="s">
        <v>20</v>
      </c>
      <c r="F5790" s="231" t="s">
        <v>5057</v>
      </c>
      <c r="G5790" s="219"/>
      <c r="H5790" s="232">
        <v>2.5640000000000001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5058</v>
      </c>
      <c r="G5791" s="219"/>
      <c r="H5791" s="232">
        <v>1.821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5059</v>
      </c>
      <c r="G5792" s="219"/>
      <c r="H5792" s="232">
        <v>3.3660000000000001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51" s="13" customFormat="1" ht="13.5">
      <c r="B5793" s="218"/>
      <c r="C5793" s="219"/>
      <c r="D5793" s="208" t="s">
        <v>247</v>
      </c>
      <c r="E5793" s="230" t="s">
        <v>20</v>
      </c>
      <c r="F5793" s="231" t="s">
        <v>5060</v>
      </c>
      <c r="G5793" s="219"/>
      <c r="H5793" s="232">
        <v>2.5910000000000002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51" s="13" customFormat="1" ht="13.5">
      <c r="B5794" s="218"/>
      <c r="C5794" s="219"/>
      <c r="D5794" s="208" t="s">
        <v>247</v>
      </c>
      <c r="E5794" s="230" t="s">
        <v>20</v>
      </c>
      <c r="F5794" s="231" t="s">
        <v>5061</v>
      </c>
      <c r="G5794" s="219"/>
      <c r="H5794" s="232">
        <v>0.95799999999999996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51" s="13" customFormat="1" ht="13.5">
      <c r="B5795" s="218"/>
      <c r="C5795" s="219"/>
      <c r="D5795" s="208" t="s">
        <v>247</v>
      </c>
      <c r="E5795" s="230" t="s">
        <v>20</v>
      </c>
      <c r="F5795" s="231" t="s">
        <v>5062</v>
      </c>
      <c r="G5795" s="219"/>
      <c r="H5795" s="232">
        <v>2.464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51" s="13" customFormat="1" ht="13.5">
      <c r="B5796" s="218"/>
      <c r="C5796" s="219"/>
      <c r="D5796" s="208" t="s">
        <v>247</v>
      </c>
      <c r="E5796" s="230" t="s">
        <v>20</v>
      </c>
      <c r="F5796" s="231" t="s">
        <v>5063</v>
      </c>
      <c r="G5796" s="219"/>
      <c r="H5796" s="232">
        <v>2.464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51" s="13" customFormat="1" ht="13.5">
      <c r="B5797" s="218"/>
      <c r="C5797" s="219"/>
      <c r="D5797" s="208" t="s">
        <v>247</v>
      </c>
      <c r="E5797" s="230" t="s">
        <v>20</v>
      </c>
      <c r="F5797" s="231" t="s">
        <v>5064</v>
      </c>
      <c r="G5797" s="219"/>
      <c r="H5797" s="232">
        <v>2.1869999999999998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51" s="13" customFormat="1" ht="13.5">
      <c r="B5798" s="218"/>
      <c r="C5798" s="219"/>
      <c r="D5798" s="208" t="s">
        <v>247</v>
      </c>
      <c r="E5798" s="230" t="s">
        <v>20</v>
      </c>
      <c r="F5798" s="231" t="s">
        <v>5065</v>
      </c>
      <c r="G5798" s="219"/>
      <c r="H5798" s="232">
        <v>2.524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51" s="13" customFormat="1" ht="13.5">
      <c r="B5799" s="218"/>
      <c r="C5799" s="219"/>
      <c r="D5799" s="208" t="s">
        <v>247</v>
      </c>
      <c r="E5799" s="230" t="s">
        <v>20</v>
      </c>
      <c r="F5799" s="231" t="s">
        <v>5066</v>
      </c>
      <c r="G5799" s="219"/>
      <c r="H5799" s="232">
        <v>1.296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51" s="13" customFormat="1" ht="13.5">
      <c r="B5800" s="218"/>
      <c r="C5800" s="219"/>
      <c r="D5800" s="208" t="s">
        <v>247</v>
      </c>
      <c r="E5800" s="230" t="s">
        <v>20</v>
      </c>
      <c r="F5800" s="231" t="s">
        <v>5067</v>
      </c>
      <c r="G5800" s="219"/>
      <c r="H5800" s="232">
        <v>2.524</v>
      </c>
      <c r="I5800" s="224"/>
      <c r="J5800" s="219"/>
      <c r="K5800" s="219"/>
      <c r="L5800" s="225"/>
      <c r="M5800" s="226"/>
      <c r="N5800" s="227"/>
      <c r="O5800" s="227"/>
      <c r="P5800" s="227"/>
      <c r="Q5800" s="227"/>
      <c r="R5800" s="227"/>
      <c r="S5800" s="227"/>
      <c r="T5800" s="228"/>
      <c r="AT5800" s="229" t="s">
        <v>247</v>
      </c>
      <c r="AU5800" s="229" t="s">
        <v>81</v>
      </c>
      <c r="AV5800" s="13" t="s">
        <v>81</v>
      </c>
      <c r="AW5800" s="13" t="s">
        <v>37</v>
      </c>
      <c r="AX5800" s="13" t="s">
        <v>73</v>
      </c>
      <c r="AY5800" s="229" t="s">
        <v>238</v>
      </c>
    </row>
    <row r="5801" spans="2:51" s="13" customFormat="1" ht="13.5">
      <c r="B5801" s="218"/>
      <c r="C5801" s="219"/>
      <c r="D5801" s="208" t="s">
        <v>247</v>
      </c>
      <c r="E5801" s="230" t="s">
        <v>20</v>
      </c>
      <c r="F5801" s="231" t="s">
        <v>5068</v>
      </c>
      <c r="G5801" s="219"/>
      <c r="H5801" s="232">
        <v>2.1869999999999998</v>
      </c>
      <c r="I5801" s="224"/>
      <c r="J5801" s="219"/>
      <c r="K5801" s="219"/>
      <c r="L5801" s="225"/>
      <c r="M5801" s="226"/>
      <c r="N5801" s="227"/>
      <c r="O5801" s="227"/>
      <c r="P5801" s="227"/>
      <c r="Q5801" s="227"/>
      <c r="R5801" s="227"/>
      <c r="S5801" s="227"/>
      <c r="T5801" s="228"/>
      <c r="AT5801" s="229" t="s">
        <v>247</v>
      </c>
      <c r="AU5801" s="229" t="s">
        <v>81</v>
      </c>
      <c r="AV5801" s="13" t="s">
        <v>81</v>
      </c>
      <c r="AW5801" s="13" t="s">
        <v>37</v>
      </c>
      <c r="AX5801" s="13" t="s">
        <v>73</v>
      </c>
      <c r="AY5801" s="229" t="s">
        <v>238</v>
      </c>
    </row>
    <row r="5802" spans="2:51" s="13" customFormat="1" ht="13.5">
      <c r="B5802" s="218"/>
      <c r="C5802" s="219"/>
      <c r="D5802" s="208" t="s">
        <v>247</v>
      </c>
      <c r="E5802" s="230" t="s">
        <v>20</v>
      </c>
      <c r="F5802" s="231" t="s">
        <v>5069</v>
      </c>
      <c r="G5802" s="219"/>
      <c r="H5802" s="232">
        <v>0.51900000000000002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51" s="13" customFormat="1" ht="13.5">
      <c r="B5803" s="218"/>
      <c r="C5803" s="219"/>
      <c r="D5803" s="208" t="s">
        <v>247</v>
      </c>
      <c r="E5803" s="230" t="s">
        <v>20</v>
      </c>
      <c r="F5803" s="231" t="s">
        <v>5070</v>
      </c>
      <c r="G5803" s="219"/>
      <c r="H5803" s="232">
        <v>2.798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51" s="13" customFormat="1" ht="13.5">
      <c r="B5804" s="218"/>
      <c r="C5804" s="219"/>
      <c r="D5804" s="208" t="s">
        <v>247</v>
      </c>
      <c r="E5804" s="230" t="s">
        <v>20</v>
      </c>
      <c r="F5804" s="231" t="s">
        <v>5071</v>
      </c>
      <c r="G5804" s="219"/>
      <c r="H5804" s="232">
        <v>1.804</v>
      </c>
      <c r="I5804" s="224"/>
      <c r="J5804" s="219"/>
      <c r="K5804" s="219"/>
      <c r="L5804" s="225"/>
      <c r="M5804" s="226"/>
      <c r="N5804" s="227"/>
      <c r="O5804" s="227"/>
      <c r="P5804" s="227"/>
      <c r="Q5804" s="227"/>
      <c r="R5804" s="227"/>
      <c r="S5804" s="227"/>
      <c r="T5804" s="228"/>
      <c r="AT5804" s="229" t="s">
        <v>247</v>
      </c>
      <c r="AU5804" s="229" t="s">
        <v>81</v>
      </c>
      <c r="AV5804" s="13" t="s">
        <v>81</v>
      </c>
      <c r="AW5804" s="13" t="s">
        <v>37</v>
      </c>
      <c r="AX5804" s="13" t="s">
        <v>73</v>
      </c>
      <c r="AY5804" s="229" t="s">
        <v>238</v>
      </c>
    </row>
    <row r="5805" spans="2:51" s="13" customFormat="1" ht="13.5">
      <c r="B5805" s="218"/>
      <c r="C5805" s="219"/>
      <c r="D5805" s="208" t="s">
        <v>247</v>
      </c>
      <c r="E5805" s="230" t="s">
        <v>20</v>
      </c>
      <c r="F5805" s="231" t="s">
        <v>5072</v>
      </c>
      <c r="G5805" s="219"/>
      <c r="H5805" s="232">
        <v>1.0209999999999999</v>
      </c>
      <c r="I5805" s="224"/>
      <c r="J5805" s="219"/>
      <c r="K5805" s="219"/>
      <c r="L5805" s="225"/>
      <c r="M5805" s="226"/>
      <c r="N5805" s="227"/>
      <c r="O5805" s="227"/>
      <c r="P5805" s="227"/>
      <c r="Q5805" s="227"/>
      <c r="R5805" s="227"/>
      <c r="S5805" s="227"/>
      <c r="T5805" s="228"/>
      <c r="AT5805" s="229" t="s">
        <v>247</v>
      </c>
      <c r="AU5805" s="229" t="s">
        <v>81</v>
      </c>
      <c r="AV5805" s="13" t="s">
        <v>81</v>
      </c>
      <c r="AW5805" s="13" t="s">
        <v>37</v>
      </c>
      <c r="AX5805" s="13" t="s">
        <v>73</v>
      </c>
      <c r="AY5805" s="229" t="s">
        <v>238</v>
      </c>
    </row>
    <row r="5806" spans="2:51" s="13" customFormat="1" ht="13.5">
      <c r="B5806" s="218"/>
      <c r="C5806" s="219"/>
      <c r="D5806" s="208" t="s">
        <v>247</v>
      </c>
      <c r="E5806" s="230" t="s">
        <v>20</v>
      </c>
      <c r="F5806" s="231" t="s">
        <v>5073</v>
      </c>
      <c r="G5806" s="219"/>
      <c r="H5806" s="232">
        <v>1.0660000000000001</v>
      </c>
      <c r="I5806" s="224"/>
      <c r="J5806" s="219"/>
      <c r="K5806" s="219"/>
      <c r="L5806" s="225"/>
      <c r="M5806" s="226"/>
      <c r="N5806" s="227"/>
      <c r="O5806" s="227"/>
      <c r="P5806" s="227"/>
      <c r="Q5806" s="227"/>
      <c r="R5806" s="227"/>
      <c r="S5806" s="227"/>
      <c r="T5806" s="228"/>
      <c r="AT5806" s="229" t="s">
        <v>247</v>
      </c>
      <c r="AU5806" s="229" t="s">
        <v>81</v>
      </c>
      <c r="AV5806" s="13" t="s">
        <v>81</v>
      </c>
      <c r="AW5806" s="13" t="s">
        <v>37</v>
      </c>
      <c r="AX5806" s="13" t="s">
        <v>73</v>
      </c>
      <c r="AY5806" s="229" t="s">
        <v>238</v>
      </c>
    </row>
    <row r="5807" spans="2:51" s="13" customFormat="1" ht="13.5">
      <c r="B5807" s="218"/>
      <c r="C5807" s="219"/>
      <c r="D5807" s="208" t="s">
        <v>247</v>
      </c>
      <c r="E5807" s="230" t="s">
        <v>20</v>
      </c>
      <c r="F5807" s="231" t="s">
        <v>5074</v>
      </c>
      <c r="G5807" s="219"/>
      <c r="H5807" s="232">
        <v>1.1499999999999999</v>
      </c>
      <c r="I5807" s="224"/>
      <c r="J5807" s="219"/>
      <c r="K5807" s="219"/>
      <c r="L5807" s="225"/>
      <c r="M5807" s="226"/>
      <c r="N5807" s="227"/>
      <c r="O5807" s="227"/>
      <c r="P5807" s="227"/>
      <c r="Q5807" s="227"/>
      <c r="R5807" s="227"/>
      <c r="S5807" s="227"/>
      <c r="T5807" s="228"/>
      <c r="AT5807" s="229" t="s">
        <v>247</v>
      </c>
      <c r="AU5807" s="229" t="s">
        <v>81</v>
      </c>
      <c r="AV5807" s="13" t="s">
        <v>81</v>
      </c>
      <c r="AW5807" s="13" t="s">
        <v>37</v>
      </c>
      <c r="AX5807" s="13" t="s">
        <v>73</v>
      </c>
      <c r="AY5807" s="229" t="s">
        <v>238</v>
      </c>
    </row>
    <row r="5808" spans="2:51" s="13" customFormat="1" ht="13.5">
      <c r="B5808" s="218"/>
      <c r="C5808" s="219"/>
      <c r="D5808" s="208" t="s">
        <v>247</v>
      </c>
      <c r="E5808" s="230" t="s">
        <v>20</v>
      </c>
      <c r="F5808" s="231" t="s">
        <v>5075</v>
      </c>
      <c r="G5808" s="219"/>
      <c r="H5808" s="232">
        <v>3.3610000000000002</v>
      </c>
      <c r="I5808" s="224"/>
      <c r="J5808" s="219"/>
      <c r="K5808" s="219"/>
      <c r="L5808" s="225"/>
      <c r="M5808" s="226"/>
      <c r="N5808" s="227"/>
      <c r="O5808" s="227"/>
      <c r="P5808" s="227"/>
      <c r="Q5808" s="227"/>
      <c r="R5808" s="227"/>
      <c r="S5808" s="227"/>
      <c r="T5808" s="228"/>
      <c r="AT5808" s="229" t="s">
        <v>247</v>
      </c>
      <c r="AU5808" s="229" t="s">
        <v>81</v>
      </c>
      <c r="AV5808" s="13" t="s">
        <v>81</v>
      </c>
      <c r="AW5808" s="13" t="s">
        <v>37</v>
      </c>
      <c r="AX5808" s="13" t="s">
        <v>73</v>
      </c>
      <c r="AY5808" s="229" t="s">
        <v>238</v>
      </c>
    </row>
    <row r="5809" spans="2:65" s="13" customFormat="1" ht="13.5">
      <c r="B5809" s="218"/>
      <c r="C5809" s="219"/>
      <c r="D5809" s="208" t="s">
        <v>247</v>
      </c>
      <c r="E5809" s="230" t="s">
        <v>20</v>
      </c>
      <c r="F5809" s="231" t="s">
        <v>5076</v>
      </c>
      <c r="G5809" s="219"/>
      <c r="H5809" s="232">
        <v>2.2959999999999998</v>
      </c>
      <c r="I5809" s="224"/>
      <c r="J5809" s="219"/>
      <c r="K5809" s="219"/>
      <c r="L5809" s="225"/>
      <c r="M5809" s="226"/>
      <c r="N5809" s="227"/>
      <c r="O5809" s="227"/>
      <c r="P5809" s="227"/>
      <c r="Q5809" s="227"/>
      <c r="R5809" s="227"/>
      <c r="S5809" s="227"/>
      <c r="T5809" s="228"/>
      <c r="AT5809" s="229" t="s">
        <v>247</v>
      </c>
      <c r="AU5809" s="229" t="s">
        <v>81</v>
      </c>
      <c r="AV5809" s="13" t="s">
        <v>81</v>
      </c>
      <c r="AW5809" s="13" t="s">
        <v>37</v>
      </c>
      <c r="AX5809" s="13" t="s">
        <v>73</v>
      </c>
      <c r="AY5809" s="229" t="s">
        <v>238</v>
      </c>
    </row>
    <row r="5810" spans="2:65" s="13" customFormat="1" ht="13.5">
      <c r="B5810" s="218"/>
      <c r="C5810" s="219"/>
      <c r="D5810" s="208" t="s">
        <v>247</v>
      </c>
      <c r="E5810" s="230" t="s">
        <v>20</v>
      </c>
      <c r="F5810" s="231" t="s">
        <v>5077</v>
      </c>
      <c r="G5810" s="219"/>
      <c r="H5810" s="232">
        <v>1.7909999999999999</v>
      </c>
      <c r="I5810" s="224"/>
      <c r="J5810" s="219"/>
      <c r="K5810" s="219"/>
      <c r="L5810" s="225"/>
      <c r="M5810" s="226"/>
      <c r="N5810" s="227"/>
      <c r="O5810" s="227"/>
      <c r="P5810" s="227"/>
      <c r="Q5810" s="227"/>
      <c r="R5810" s="227"/>
      <c r="S5810" s="227"/>
      <c r="T5810" s="228"/>
      <c r="AT5810" s="229" t="s">
        <v>247</v>
      </c>
      <c r="AU5810" s="229" t="s">
        <v>81</v>
      </c>
      <c r="AV5810" s="13" t="s">
        <v>81</v>
      </c>
      <c r="AW5810" s="13" t="s">
        <v>37</v>
      </c>
      <c r="AX5810" s="13" t="s">
        <v>73</v>
      </c>
      <c r="AY5810" s="229" t="s">
        <v>238</v>
      </c>
    </row>
    <row r="5811" spans="2:65" s="13" customFormat="1" ht="13.5">
      <c r="B5811" s="218"/>
      <c r="C5811" s="219"/>
      <c r="D5811" s="208" t="s">
        <v>247</v>
      </c>
      <c r="E5811" s="230" t="s">
        <v>20</v>
      </c>
      <c r="F5811" s="231" t="s">
        <v>5078</v>
      </c>
      <c r="G5811" s="219"/>
      <c r="H5811" s="232">
        <v>2.8</v>
      </c>
      <c r="I5811" s="224"/>
      <c r="J5811" s="219"/>
      <c r="K5811" s="219"/>
      <c r="L5811" s="225"/>
      <c r="M5811" s="226"/>
      <c r="N5811" s="227"/>
      <c r="O5811" s="227"/>
      <c r="P5811" s="227"/>
      <c r="Q5811" s="227"/>
      <c r="R5811" s="227"/>
      <c r="S5811" s="227"/>
      <c r="T5811" s="228"/>
      <c r="AT5811" s="229" t="s">
        <v>247</v>
      </c>
      <c r="AU5811" s="229" t="s">
        <v>81</v>
      </c>
      <c r="AV5811" s="13" t="s">
        <v>81</v>
      </c>
      <c r="AW5811" s="13" t="s">
        <v>37</v>
      </c>
      <c r="AX5811" s="13" t="s">
        <v>73</v>
      </c>
      <c r="AY5811" s="229" t="s">
        <v>238</v>
      </c>
    </row>
    <row r="5812" spans="2:65" s="12" customFormat="1" ht="13.5">
      <c r="B5812" s="206"/>
      <c r="C5812" s="207"/>
      <c r="D5812" s="220" t="s">
        <v>247</v>
      </c>
      <c r="E5812" s="246" t="s">
        <v>20</v>
      </c>
      <c r="F5812" s="247" t="s">
        <v>5079</v>
      </c>
      <c r="G5812" s="207"/>
      <c r="H5812" s="248" t="s">
        <v>20</v>
      </c>
      <c r="I5812" s="212"/>
      <c r="J5812" s="207"/>
      <c r="K5812" s="207"/>
      <c r="L5812" s="213"/>
      <c r="M5812" s="214"/>
      <c r="N5812" s="215"/>
      <c r="O5812" s="215"/>
      <c r="P5812" s="215"/>
      <c r="Q5812" s="215"/>
      <c r="R5812" s="215"/>
      <c r="S5812" s="215"/>
      <c r="T5812" s="216"/>
      <c r="AT5812" s="217" t="s">
        <v>247</v>
      </c>
      <c r="AU5812" s="217" t="s">
        <v>81</v>
      </c>
      <c r="AV5812" s="12" t="s">
        <v>22</v>
      </c>
      <c r="AW5812" s="12" t="s">
        <v>37</v>
      </c>
      <c r="AX5812" s="12" t="s">
        <v>73</v>
      </c>
      <c r="AY5812" s="217" t="s">
        <v>238</v>
      </c>
    </row>
    <row r="5813" spans="2:65" s="1" customFormat="1" ht="22.5" customHeight="1">
      <c r="B5813" s="35"/>
      <c r="C5813" s="233" t="s">
        <v>5080</v>
      </c>
      <c r="D5813" s="233" t="s">
        <v>478</v>
      </c>
      <c r="E5813" s="234" t="s">
        <v>5081</v>
      </c>
      <c r="F5813" s="235" t="s">
        <v>5082</v>
      </c>
      <c r="G5813" s="236" t="s">
        <v>375</v>
      </c>
      <c r="H5813" s="237">
        <v>84.816999999999993</v>
      </c>
      <c r="I5813" s="238"/>
      <c r="J5813" s="239">
        <f>ROUND(I5813*H5813,2)</f>
        <v>0</v>
      </c>
      <c r="K5813" s="235" t="s">
        <v>20</v>
      </c>
      <c r="L5813" s="240"/>
      <c r="M5813" s="241" t="s">
        <v>20</v>
      </c>
      <c r="N5813" s="242" t="s">
        <v>44</v>
      </c>
      <c r="O5813" s="36"/>
      <c r="P5813" s="203">
        <f>O5813*H5813</f>
        <v>0</v>
      </c>
      <c r="Q5813" s="203">
        <v>0</v>
      </c>
      <c r="R5813" s="203">
        <f>Q5813*H5813</f>
        <v>0</v>
      </c>
      <c r="S5813" s="203">
        <v>0</v>
      </c>
      <c r="T5813" s="204">
        <f>S5813*H5813</f>
        <v>0</v>
      </c>
      <c r="AR5813" s="18" t="s">
        <v>500</v>
      </c>
      <c r="AT5813" s="18" t="s">
        <v>478</v>
      </c>
      <c r="AU5813" s="18" t="s">
        <v>81</v>
      </c>
      <c r="AY5813" s="18" t="s">
        <v>238</v>
      </c>
      <c r="BE5813" s="205">
        <f>IF(N5813="základní",J5813,0)</f>
        <v>0</v>
      </c>
      <c r="BF5813" s="205">
        <f>IF(N5813="snížená",J5813,0)</f>
        <v>0</v>
      </c>
      <c r="BG5813" s="205">
        <f>IF(N5813="zákl. přenesená",J5813,0)</f>
        <v>0</v>
      </c>
      <c r="BH5813" s="205">
        <f>IF(N5813="sníž. přenesená",J5813,0)</f>
        <v>0</v>
      </c>
      <c r="BI5813" s="205">
        <f>IF(N5813="nulová",J5813,0)</f>
        <v>0</v>
      </c>
      <c r="BJ5813" s="18" t="s">
        <v>22</v>
      </c>
      <c r="BK5813" s="205">
        <f>ROUND(I5813*H5813,2)</f>
        <v>0</v>
      </c>
      <c r="BL5813" s="18" t="s">
        <v>372</v>
      </c>
      <c r="BM5813" s="18" t="s">
        <v>5083</v>
      </c>
    </row>
    <row r="5814" spans="2:65" s="13" customFormat="1" ht="13.5">
      <c r="B5814" s="218"/>
      <c r="C5814" s="219"/>
      <c r="D5814" s="220" t="s">
        <v>247</v>
      </c>
      <c r="E5814" s="219"/>
      <c r="F5814" s="222" t="s">
        <v>5084</v>
      </c>
      <c r="G5814" s="219"/>
      <c r="H5814" s="223">
        <v>84.816999999999993</v>
      </c>
      <c r="I5814" s="224"/>
      <c r="J5814" s="219"/>
      <c r="K5814" s="219"/>
      <c r="L5814" s="225"/>
      <c r="M5814" s="226"/>
      <c r="N5814" s="227"/>
      <c r="O5814" s="227"/>
      <c r="P5814" s="227"/>
      <c r="Q5814" s="227"/>
      <c r="R5814" s="227"/>
      <c r="S5814" s="227"/>
      <c r="T5814" s="228"/>
      <c r="AT5814" s="229" t="s">
        <v>247</v>
      </c>
      <c r="AU5814" s="229" t="s">
        <v>81</v>
      </c>
      <c r="AV5814" s="13" t="s">
        <v>81</v>
      </c>
      <c r="AW5814" s="13" t="s">
        <v>4</v>
      </c>
      <c r="AX5814" s="13" t="s">
        <v>22</v>
      </c>
      <c r="AY5814" s="229" t="s">
        <v>238</v>
      </c>
    </row>
    <row r="5815" spans="2:65" s="1" customFormat="1" ht="22.5" customHeight="1">
      <c r="B5815" s="35"/>
      <c r="C5815" s="194" t="s">
        <v>5085</v>
      </c>
      <c r="D5815" s="194" t="s">
        <v>240</v>
      </c>
      <c r="E5815" s="195" t="s">
        <v>5086</v>
      </c>
      <c r="F5815" s="196" t="s">
        <v>5087</v>
      </c>
      <c r="G5815" s="197" t="s">
        <v>375</v>
      </c>
      <c r="H5815" s="198">
        <v>61.073999999999998</v>
      </c>
      <c r="I5815" s="199"/>
      <c r="J5815" s="200">
        <f>ROUND(I5815*H5815,2)</f>
        <v>0</v>
      </c>
      <c r="K5815" s="196" t="s">
        <v>20</v>
      </c>
      <c r="L5815" s="55"/>
      <c r="M5815" s="201" t="s">
        <v>20</v>
      </c>
      <c r="N5815" s="202" t="s">
        <v>44</v>
      </c>
      <c r="O5815" s="36"/>
      <c r="P5815" s="203">
        <f>O5815*H5815</f>
        <v>0</v>
      </c>
      <c r="Q5815" s="203">
        <v>6.0000000000000001E-3</v>
      </c>
      <c r="R5815" s="203">
        <f>Q5815*H5815</f>
        <v>0.36644399999999999</v>
      </c>
      <c r="S5815" s="203">
        <v>0</v>
      </c>
      <c r="T5815" s="204">
        <f>S5815*H5815</f>
        <v>0</v>
      </c>
      <c r="AR5815" s="18" t="s">
        <v>372</v>
      </c>
      <c r="AT5815" s="18" t="s">
        <v>240</v>
      </c>
      <c r="AU5815" s="18" t="s">
        <v>81</v>
      </c>
      <c r="AY5815" s="18" t="s">
        <v>238</v>
      </c>
      <c r="BE5815" s="205">
        <f>IF(N5815="základní",J5815,0)</f>
        <v>0</v>
      </c>
      <c r="BF5815" s="205">
        <f>IF(N5815="snížená",J5815,0)</f>
        <v>0</v>
      </c>
      <c r="BG5815" s="205">
        <f>IF(N5815="zákl. přenesená",J5815,0)</f>
        <v>0</v>
      </c>
      <c r="BH5815" s="205">
        <f>IF(N5815="sníž. přenesená",J5815,0)</f>
        <v>0</v>
      </c>
      <c r="BI5815" s="205">
        <f>IF(N5815="nulová",J5815,0)</f>
        <v>0</v>
      </c>
      <c r="BJ5815" s="18" t="s">
        <v>22</v>
      </c>
      <c r="BK5815" s="205">
        <f>ROUND(I5815*H5815,2)</f>
        <v>0</v>
      </c>
      <c r="BL5815" s="18" t="s">
        <v>372</v>
      </c>
      <c r="BM5815" s="18" t="s">
        <v>5088</v>
      </c>
    </row>
    <row r="5816" spans="2:65" s="12" customFormat="1" ht="13.5">
      <c r="B5816" s="206"/>
      <c r="C5816" s="207"/>
      <c r="D5816" s="208" t="s">
        <v>247</v>
      </c>
      <c r="E5816" s="209" t="s">
        <v>20</v>
      </c>
      <c r="F5816" s="210" t="s">
        <v>4640</v>
      </c>
      <c r="G5816" s="207"/>
      <c r="H5816" s="211" t="s">
        <v>20</v>
      </c>
      <c r="I5816" s="212"/>
      <c r="J5816" s="207"/>
      <c r="K5816" s="207"/>
      <c r="L5816" s="213"/>
      <c r="M5816" s="214"/>
      <c r="N5816" s="215"/>
      <c r="O5816" s="215"/>
      <c r="P5816" s="215"/>
      <c r="Q5816" s="215"/>
      <c r="R5816" s="215"/>
      <c r="S5816" s="215"/>
      <c r="T5816" s="216"/>
      <c r="AT5816" s="217" t="s">
        <v>247</v>
      </c>
      <c r="AU5816" s="217" t="s">
        <v>81</v>
      </c>
      <c r="AV5816" s="12" t="s">
        <v>22</v>
      </c>
      <c r="AW5816" s="12" t="s">
        <v>37</v>
      </c>
      <c r="AX5816" s="12" t="s">
        <v>73</v>
      </c>
      <c r="AY5816" s="217" t="s">
        <v>238</v>
      </c>
    </row>
    <row r="5817" spans="2:65" s="12" customFormat="1" ht="13.5">
      <c r="B5817" s="206"/>
      <c r="C5817" s="207"/>
      <c r="D5817" s="208" t="s">
        <v>247</v>
      </c>
      <c r="E5817" s="209" t="s">
        <v>20</v>
      </c>
      <c r="F5817" s="210" t="s">
        <v>4943</v>
      </c>
      <c r="G5817" s="207"/>
      <c r="H5817" s="211" t="s">
        <v>20</v>
      </c>
      <c r="I5817" s="212"/>
      <c r="J5817" s="207"/>
      <c r="K5817" s="207"/>
      <c r="L5817" s="213"/>
      <c r="M5817" s="214"/>
      <c r="N5817" s="215"/>
      <c r="O5817" s="215"/>
      <c r="P5817" s="215"/>
      <c r="Q5817" s="215"/>
      <c r="R5817" s="215"/>
      <c r="S5817" s="215"/>
      <c r="T5817" s="216"/>
      <c r="AT5817" s="217" t="s">
        <v>247</v>
      </c>
      <c r="AU5817" s="217" t="s">
        <v>81</v>
      </c>
      <c r="AV5817" s="12" t="s">
        <v>22</v>
      </c>
      <c r="AW5817" s="12" t="s">
        <v>37</v>
      </c>
      <c r="AX5817" s="12" t="s">
        <v>73</v>
      </c>
      <c r="AY5817" s="217" t="s">
        <v>238</v>
      </c>
    </row>
    <row r="5818" spans="2:65" s="12" customFormat="1" ht="13.5">
      <c r="B5818" s="206"/>
      <c r="C5818" s="207"/>
      <c r="D5818" s="208" t="s">
        <v>247</v>
      </c>
      <c r="E5818" s="209" t="s">
        <v>20</v>
      </c>
      <c r="F5818" s="210" t="s">
        <v>249</v>
      </c>
      <c r="G5818" s="207"/>
      <c r="H5818" s="211" t="s">
        <v>20</v>
      </c>
      <c r="I5818" s="212"/>
      <c r="J5818" s="207"/>
      <c r="K5818" s="207"/>
      <c r="L5818" s="213"/>
      <c r="M5818" s="214"/>
      <c r="N5818" s="215"/>
      <c r="O5818" s="215"/>
      <c r="P5818" s="215"/>
      <c r="Q5818" s="215"/>
      <c r="R5818" s="215"/>
      <c r="S5818" s="215"/>
      <c r="T5818" s="216"/>
      <c r="AT5818" s="217" t="s">
        <v>247</v>
      </c>
      <c r="AU5818" s="217" t="s">
        <v>81</v>
      </c>
      <c r="AV5818" s="12" t="s">
        <v>22</v>
      </c>
      <c r="AW5818" s="12" t="s">
        <v>37</v>
      </c>
      <c r="AX5818" s="12" t="s">
        <v>73</v>
      </c>
      <c r="AY5818" s="217" t="s">
        <v>238</v>
      </c>
    </row>
    <row r="5819" spans="2:65" s="12" customFormat="1" ht="13.5">
      <c r="B5819" s="206"/>
      <c r="C5819" s="207"/>
      <c r="D5819" s="208" t="s">
        <v>247</v>
      </c>
      <c r="E5819" s="209" t="s">
        <v>20</v>
      </c>
      <c r="F5819" s="210" t="s">
        <v>5089</v>
      </c>
      <c r="G5819" s="207"/>
      <c r="H5819" s="211" t="s">
        <v>20</v>
      </c>
      <c r="I5819" s="212"/>
      <c r="J5819" s="207"/>
      <c r="K5819" s="207"/>
      <c r="L5819" s="213"/>
      <c r="M5819" s="214"/>
      <c r="N5819" s="215"/>
      <c r="O5819" s="215"/>
      <c r="P5819" s="215"/>
      <c r="Q5819" s="215"/>
      <c r="R5819" s="215"/>
      <c r="S5819" s="215"/>
      <c r="T5819" s="216"/>
      <c r="AT5819" s="217" t="s">
        <v>247</v>
      </c>
      <c r="AU5819" s="217" t="s">
        <v>81</v>
      </c>
      <c r="AV5819" s="12" t="s">
        <v>22</v>
      </c>
      <c r="AW5819" s="12" t="s">
        <v>37</v>
      </c>
      <c r="AX5819" s="12" t="s">
        <v>73</v>
      </c>
      <c r="AY5819" s="217" t="s">
        <v>238</v>
      </c>
    </row>
    <row r="5820" spans="2:65" s="12" customFormat="1" ht="13.5">
      <c r="B5820" s="206"/>
      <c r="C5820" s="207"/>
      <c r="D5820" s="208" t="s">
        <v>247</v>
      </c>
      <c r="E5820" s="209" t="s">
        <v>20</v>
      </c>
      <c r="F5820" s="210" t="s">
        <v>249</v>
      </c>
      <c r="G5820" s="207"/>
      <c r="H5820" s="211" t="s">
        <v>20</v>
      </c>
      <c r="I5820" s="212"/>
      <c r="J5820" s="207"/>
      <c r="K5820" s="207"/>
      <c r="L5820" s="213"/>
      <c r="M5820" s="214"/>
      <c r="N5820" s="215"/>
      <c r="O5820" s="215"/>
      <c r="P5820" s="215"/>
      <c r="Q5820" s="215"/>
      <c r="R5820" s="215"/>
      <c r="S5820" s="215"/>
      <c r="T5820" s="216"/>
      <c r="AT5820" s="217" t="s">
        <v>247</v>
      </c>
      <c r="AU5820" s="217" t="s">
        <v>81</v>
      </c>
      <c r="AV5820" s="12" t="s">
        <v>22</v>
      </c>
      <c r="AW5820" s="12" t="s">
        <v>37</v>
      </c>
      <c r="AX5820" s="12" t="s">
        <v>73</v>
      </c>
      <c r="AY5820" s="217" t="s">
        <v>238</v>
      </c>
    </row>
    <row r="5821" spans="2:65" s="12" customFormat="1" ht="13.5">
      <c r="B5821" s="206"/>
      <c r="C5821" s="207"/>
      <c r="D5821" s="208" t="s">
        <v>247</v>
      </c>
      <c r="E5821" s="209" t="s">
        <v>20</v>
      </c>
      <c r="F5821" s="210" t="s">
        <v>1523</v>
      </c>
      <c r="G5821" s="207"/>
      <c r="H5821" s="211" t="s">
        <v>20</v>
      </c>
      <c r="I5821" s="212"/>
      <c r="J5821" s="207"/>
      <c r="K5821" s="207"/>
      <c r="L5821" s="213"/>
      <c r="M5821" s="214"/>
      <c r="N5821" s="215"/>
      <c r="O5821" s="215"/>
      <c r="P5821" s="215"/>
      <c r="Q5821" s="215"/>
      <c r="R5821" s="215"/>
      <c r="S5821" s="215"/>
      <c r="T5821" s="216"/>
      <c r="AT5821" s="217" t="s">
        <v>247</v>
      </c>
      <c r="AU5821" s="217" t="s">
        <v>81</v>
      </c>
      <c r="AV5821" s="12" t="s">
        <v>22</v>
      </c>
      <c r="AW5821" s="12" t="s">
        <v>37</v>
      </c>
      <c r="AX5821" s="12" t="s">
        <v>73</v>
      </c>
      <c r="AY5821" s="217" t="s">
        <v>238</v>
      </c>
    </row>
    <row r="5822" spans="2:65" s="13" customFormat="1" ht="13.5">
      <c r="B5822" s="218"/>
      <c r="C5822" s="219"/>
      <c r="D5822" s="208" t="s">
        <v>247</v>
      </c>
      <c r="E5822" s="230" t="s">
        <v>20</v>
      </c>
      <c r="F5822" s="231" t="s">
        <v>5090</v>
      </c>
      <c r="G5822" s="219"/>
      <c r="H5822" s="232">
        <v>2.0150000000000001</v>
      </c>
      <c r="I5822" s="224"/>
      <c r="J5822" s="219"/>
      <c r="K5822" s="219"/>
      <c r="L5822" s="225"/>
      <c r="M5822" s="226"/>
      <c r="N5822" s="227"/>
      <c r="O5822" s="227"/>
      <c r="P5822" s="227"/>
      <c r="Q5822" s="227"/>
      <c r="R5822" s="227"/>
      <c r="S5822" s="227"/>
      <c r="T5822" s="228"/>
      <c r="AT5822" s="229" t="s">
        <v>247</v>
      </c>
      <c r="AU5822" s="229" t="s">
        <v>81</v>
      </c>
      <c r="AV5822" s="13" t="s">
        <v>81</v>
      </c>
      <c r="AW5822" s="13" t="s">
        <v>37</v>
      </c>
      <c r="AX5822" s="13" t="s">
        <v>73</v>
      </c>
      <c r="AY5822" s="229" t="s">
        <v>238</v>
      </c>
    </row>
    <row r="5823" spans="2:65" s="13" customFormat="1" ht="13.5">
      <c r="B5823" s="218"/>
      <c r="C5823" s="219"/>
      <c r="D5823" s="208" t="s">
        <v>247</v>
      </c>
      <c r="E5823" s="230" t="s">
        <v>20</v>
      </c>
      <c r="F5823" s="231" t="s">
        <v>5091</v>
      </c>
      <c r="G5823" s="219"/>
      <c r="H5823" s="232">
        <v>0.63800000000000001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65" s="13" customFormat="1" ht="13.5">
      <c r="B5824" s="218"/>
      <c r="C5824" s="219"/>
      <c r="D5824" s="208" t="s">
        <v>247</v>
      </c>
      <c r="E5824" s="230" t="s">
        <v>20</v>
      </c>
      <c r="F5824" s="231" t="s">
        <v>5092</v>
      </c>
      <c r="G5824" s="219"/>
      <c r="H5824" s="232">
        <v>0.59899999999999998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3" customFormat="1" ht="13.5">
      <c r="B5825" s="218"/>
      <c r="C5825" s="219"/>
      <c r="D5825" s="208" t="s">
        <v>247</v>
      </c>
      <c r="E5825" s="230" t="s">
        <v>20</v>
      </c>
      <c r="F5825" s="231" t="s">
        <v>5093</v>
      </c>
      <c r="G5825" s="219"/>
      <c r="H5825" s="232">
        <v>1.5780000000000001</v>
      </c>
      <c r="I5825" s="224"/>
      <c r="J5825" s="219"/>
      <c r="K5825" s="219"/>
      <c r="L5825" s="225"/>
      <c r="M5825" s="226"/>
      <c r="N5825" s="227"/>
      <c r="O5825" s="227"/>
      <c r="P5825" s="227"/>
      <c r="Q5825" s="227"/>
      <c r="R5825" s="227"/>
      <c r="S5825" s="227"/>
      <c r="T5825" s="228"/>
      <c r="AT5825" s="229" t="s">
        <v>247</v>
      </c>
      <c r="AU5825" s="229" t="s">
        <v>81</v>
      </c>
      <c r="AV5825" s="13" t="s">
        <v>81</v>
      </c>
      <c r="AW5825" s="13" t="s">
        <v>37</v>
      </c>
      <c r="AX5825" s="13" t="s">
        <v>73</v>
      </c>
      <c r="AY5825" s="229" t="s">
        <v>238</v>
      </c>
    </row>
    <row r="5826" spans="2:51" s="13" customFormat="1" ht="13.5">
      <c r="B5826" s="218"/>
      <c r="C5826" s="219"/>
      <c r="D5826" s="208" t="s">
        <v>247</v>
      </c>
      <c r="E5826" s="230" t="s">
        <v>20</v>
      </c>
      <c r="F5826" s="231" t="s">
        <v>5094</v>
      </c>
      <c r="G5826" s="219"/>
      <c r="H5826" s="232">
        <v>0.88800000000000001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5095</v>
      </c>
      <c r="G5827" s="219"/>
      <c r="H5827" s="232">
        <v>0.92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27">
      <c r="B5828" s="218"/>
      <c r="C5828" s="219"/>
      <c r="D5828" s="208" t="s">
        <v>247</v>
      </c>
      <c r="E5828" s="230" t="s">
        <v>20</v>
      </c>
      <c r="F5828" s="231" t="s">
        <v>5096</v>
      </c>
      <c r="G5828" s="219"/>
      <c r="H5828" s="232">
        <v>2.367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5097</v>
      </c>
      <c r="G5829" s="219"/>
      <c r="H5829" s="232">
        <v>1.0269999999999999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3" customFormat="1" ht="13.5">
      <c r="B5830" s="218"/>
      <c r="C5830" s="219"/>
      <c r="D5830" s="208" t="s">
        <v>247</v>
      </c>
      <c r="E5830" s="230" t="s">
        <v>20</v>
      </c>
      <c r="F5830" s="231" t="s">
        <v>5098</v>
      </c>
      <c r="G5830" s="219"/>
      <c r="H5830" s="232">
        <v>1.2050000000000001</v>
      </c>
      <c r="I5830" s="224"/>
      <c r="J5830" s="219"/>
      <c r="K5830" s="219"/>
      <c r="L5830" s="225"/>
      <c r="M5830" s="226"/>
      <c r="N5830" s="227"/>
      <c r="O5830" s="227"/>
      <c r="P5830" s="227"/>
      <c r="Q5830" s="227"/>
      <c r="R5830" s="227"/>
      <c r="S5830" s="227"/>
      <c r="T5830" s="228"/>
      <c r="AT5830" s="229" t="s">
        <v>247</v>
      </c>
      <c r="AU5830" s="229" t="s">
        <v>81</v>
      </c>
      <c r="AV5830" s="13" t="s">
        <v>81</v>
      </c>
      <c r="AW5830" s="13" t="s">
        <v>37</v>
      </c>
      <c r="AX5830" s="13" t="s">
        <v>73</v>
      </c>
      <c r="AY5830" s="229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5099</v>
      </c>
      <c r="G5831" s="219"/>
      <c r="H5831" s="232">
        <v>1.665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2" customFormat="1" ht="13.5">
      <c r="B5832" s="206"/>
      <c r="C5832" s="207"/>
      <c r="D5832" s="208" t="s">
        <v>247</v>
      </c>
      <c r="E5832" s="209" t="s">
        <v>20</v>
      </c>
      <c r="F5832" s="210" t="s">
        <v>1527</v>
      </c>
      <c r="G5832" s="207"/>
      <c r="H5832" s="211" t="s">
        <v>20</v>
      </c>
      <c r="I5832" s="212"/>
      <c r="J5832" s="207"/>
      <c r="K5832" s="207"/>
      <c r="L5832" s="213"/>
      <c r="M5832" s="214"/>
      <c r="N5832" s="215"/>
      <c r="O5832" s="215"/>
      <c r="P5832" s="215"/>
      <c r="Q5832" s="215"/>
      <c r="R5832" s="215"/>
      <c r="S5832" s="215"/>
      <c r="T5832" s="216"/>
      <c r="AT5832" s="217" t="s">
        <v>247</v>
      </c>
      <c r="AU5832" s="217" t="s">
        <v>81</v>
      </c>
      <c r="AV5832" s="12" t="s">
        <v>22</v>
      </c>
      <c r="AW5832" s="12" t="s">
        <v>37</v>
      </c>
      <c r="AX5832" s="12" t="s">
        <v>73</v>
      </c>
      <c r="AY5832" s="217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5100</v>
      </c>
      <c r="G5833" s="219"/>
      <c r="H5833" s="232">
        <v>0.84499999999999997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13.5">
      <c r="B5834" s="218"/>
      <c r="C5834" s="219"/>
      <c r="D5834" s="208" t="s">
        <v>247</v>
      </c>
      <c r="E5834" s="230" t="s">
        <v>20</v>
      </c>
      <c r="F5834" s="231" t="s">
        <v>5101</v>
      </c>
      <c r="G5834" s="219"/>
      <c r="H5834" s="232">
        <v>0.5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5102</v>
      </c>
      <c r="G5835" s="219"/>
      <c r="H5835" s="232">
        <v>0.5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5103</v>
      </c>
      <c r="G5836" s="219"/>
      <c r="H5836" s="232">
        <v>0.82799999999999996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13.5">
      <c r="B5837" s="218"/>
      <c r="C5837" s="219"/>
      <c r="D5837" s="208" t="s">
        <v>247</v>
      </c>
      <c r="E5837" s="230" t="s">
        <v>20</v>
      </c>
      <c r="F5837" s="231" t="s">
        <v>5104</v>
      </c>
      <c r="G5837" s="219"/>
      <c r="H5837" s="232">
        <v>0.78100000000000003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5105</v>
      </c>
      <c r="G5838" s="219"/>
      <c r="H5838" s="232">
        <v>0.56100000000000005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5106</v>
      </c>
      <c r="G5839" s="219"/>
      <c r="H5839" s="232">
        <v>0.60499999999999998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5107</v>
      </c>
      <c r="G5840" s="219"/>
      <c r="H5840" s="232">
        <v>4.0570000000000004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5108</v>
      </c>
      <c r="G5841" s="219"/>
      <c r="H5841" s="232">
        <v>0.97699999999999998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13.5">
      <c r="B5842" s="218"/>
      <c r="C5842" s="219"/>
      <c r="D5842" s="208" t="s">
        <v>247</v>
      </c>
      <c r="E5842" s="230" t="s">
        <v>20</v>
      </c>
      <c r="F5842" s="231" t="s">
        <v>5109</v>
      </c>
      <c r="G5842" s="219"/>
      <c r="H5842" s="232">
        <v>0.89800000000000002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5110</v>
      </c>
      <c r="G5843" s="219"/>
      <c r="H5843" s="232">
        <v>1.0860000000000001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27">
      <c r="B5844" s="218"/>
      <c r="C5844" s="219"/>
      <c r="D5844" s="208" t="s">
        <v>247</v>
      </c>
      <c r="E5844" s="230" t="s">
        <v>20</v>
      </c>
      <c r="F5844" s="231" t="s">
        <v>5111</v>
      </c>
      <c r="G5844" s="219"/>
      <c r="H5844" s="232">
        <v>1.994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5112</v>
      </c>
      <c r="G5845" s="219"/>
      <c r="H5845" s="232">
        <v>1.417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5113</v>
      </c>
      <c r="G5846" s="219"/>
      <c r="H5846" s="232">
        <v>2.6179999999999999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5114</v>
      </c>
      <c r="G5847" s="219"/>
      <c r="H5847" s="232">
        <v>2.016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5115</v>
      </c>
      <c r="G5848" s="219"/>
      <c r="H5848" s="232">
        <v>0.745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5116</v>
      </c>
      <c r="G5849" s="219"/>
      <c r="H5849" s="232">
        <v>1.9159999999999999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5117</v>
      </c>
      <c r="G5850" s="219"/>
      <c r="H5850" s="232">
        <v>1.9159999999999999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5118</v>
      </c>
      <c r="G5851" s="219"/>
      <c r="H5851" s="232">
        <v>1.7010000000000001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5119</v>
      </c>
      <c r="G5852" s="219"/>
      <c r="H5852" s="232">
        <v>1.9630000000000001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5120</v>
      </c>
      <c r="G5853" s="219"/>
      <c r="H5853" s="232">
        <v>1.008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5121</v>
      </c>
      <c r="G5854" s="219"/>
      <c r="H5854" s="232">
        <v>1.9630000000000001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5122</v>
      </c>
      <c r="G5855" s="219"/>
      <c r="H5855" s="232">
        <v>1.7010000000000001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3" customFormat="1" ht="13.5">
      <c r="B5856" s="218"/>
      <c r="C5856" s="219"/>
      <c r="D5856" s="208" t="s">
        <v>247</v>
      </c>
      <c r="E5856" s="230" t="s">
        <v>20</v>
      </c>
      <c r="F5856" s="231" t="s">
        <v>5123</v>
      </c>
      <c r="G5856" s="219"/>
      <c r="H5856" s="232">
        <v>0.40400000000000003</v>
      </c>
      <c r="I5856" s="224"/>
      <c r="J5856" s="219"/>
      <c r="K5856" s="219"/>
      <c r="L5856" s="225"/>
      <c r="M5856" s="226"/>
      <c r="N5856" s="227"/>
      <c r="O5856" s="227"/>
      <c r="P5856" s="227"/>
      <c r="Q5856" s="227"/>
      <c r="R5856" s="227"/>
      <c r="S5856" s="227"/>
      <c r="T5856" s="228"/>
      <c r="AT5856" s="229" t="s">
        <v>247</v>
      </c>
      <c r="AU5856" s="229" t="s">
        <v>81</v>
      </c>
      <c r="AV5856" s="13" t="s">
        <v>81</v>
      </c>
      <c r="AW5856" s="13" t="s">
        <v>37</v>
      </c>
      <c r="AX5856" s="13" t="s">
        <v>73</v>
      </c>
      <c r="AY5856" s="229" t="s">
        <v>238</v>
      </c>
    </row>
    <row r="5857" spans="2:65" s="13" customFormat="1" ht="13.5">
      <c r="B5857" s="218"/>
      <c r="C5857" s="219"/>
      <c r="D5857" s="208" t="s">
        <v>247</v>
      </c>
      <c r="E5857" s="230" t="s">
        <v>20</v>
      </c>
      <c r="F5857" s="231" t="s">
        <v>5124</v>
      </c>
      <c r="G5857" s="219"/>
      <c r="H5857" s="232">
        <v>2.1760000000000002</v>
      </c>
      <c r="I5857" s="224"/>
      <c r="J5857" s="219"/>
      <c r="K5857" s="219"/>
      <c r="L5857" s="225"/>
      <c r="M5857" s="226"/>
      <c r="N5857" s="227"/>
      <c r="O5857" s="227"/>
      <c r="P5857" s="227"/>
      <c r="Q5857" s="227"/>
      <c r="R5857" s="227"/>
      <c r="S5857" s="227"/>
      <c r="T5857" s="228"/>
      <c r="AT5857" s="229" t="s">
        <v>247</v>
      </c>
      <c r="AU5857" s="229" t="s">
        <v>81</v>
      </c>
      <c r="AV5857" s="13" t="s">
        <v>81</v>
      </c>
      <c r="AW5857" s="13" t="s">
        <v>37</v>
      </c>
      <c r="AX5857" s="13" t="s">
        <v>73</v>
      </c>
      <c r="AY5857" s="229" t="s">
        <v>238</v>
      </c>
    </row>
    <row r="5858" spans="2:65" s="13" customFormat="1" ht="13.5">
      <c r="B5858" s="218"/>
      <c r="C5858" s="219"/>
      <c r="D5858" s="208" t="s">
        <v>247</v>
      </c>
      <c r="E5858" s="230" t="s">
        <v>20</v>
      </c>
      <c r="F5858" s="231" t="s">
        <v>5125</v>
      </c>
      <c r="G5858" s="219"/>
      <c r="H5858" s="232">
        <v>1.403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37</v>
      </c>
      <c r="AX5858" s="13" t="s">
        <v>73</v>
      </c>
      <c r="AY5858" s="229" t="s">
        <v>238</v>
      </c>
    </row>
    <row r="5859" spans="2:65" s="13" customFormat="1" ht="13.5">
      <c r="B5859" s="218"/>
      <c r="C5859" s="219"/>
      <c r="D5859" s="208" t="s">
        <v>247</v>
      </c>
      <c r="E5859" s="230" t="s">
        <v>20</v>
      </c>
      <c r="F5859" s="231" t="s">
        <v>5126</v>
      </c>
      <c r="G5859" s="219"/>
      <c r="H5859" s="232">
        <v>0.79400000000000004</v>
      </c>
      <c r="I5859" s="224"/>
      <c r="J5859" s="219"/>
      <c r="K5859" s="219"/>
      <c r="L5859" s="225"/>
      <c r="M5859" s="226"/>
      <c r="N5859" s="227"/>
      <c r="O5859" s="227"/>
      <c r="P5859" s="227"/>
      <c r="Q5859" s="227"/>
      <c r="R5859" s="227"/>
      <c r="S5859" s="227"/>
      <c r="T5859" s="228"/>
      <c r="AT5859" s="229" t="s">
        <v>247</v>
      </c>
      <c r="AU5859" s="229" t="s">
        <v>81</v>
      </c>
      <c r="AV5859" s="13" t="s">
        <v>81</v>
      </c>
      <c r="AW5859" s="13" t="s">
        <v>37</v>
      </c>
      <c r="AX5859" s="13" t="s">
        <v>73</v>
      </c>
      <c r="AY5859" s="229" t="s">
        <v>238</v>
      </c>
    </row>
    <row r="5860" spans="2:65" s="13" customFormat="1" ht="13.5">
      <c r="B5860" s="218"/>
      <c r="C5860" s="219"/>
      <c r="D5860" s="208" t="s">
        <v>247</v>
      </c>
      <c r="E5860" s="230" t="s">
        <v>20</v>
      </c>
      <c r="F5860" s="231" t="s">
        <v>5127</v>
      </c>
      <c r="G5860" s="219"/>
      <c r="H5860" s="232">
        <v>0.82899999999999996</v>
      </c>
      <c r="I5860" s="224"/>
      <c r="J5860" s="219"/>
      <c r="K5860" s="219"/>
      <c r="L5860" s="225"/>
      <c r="M5860" s="226"/>
      <c r="N5860" s="227"/>
      <c r="O5860" s="227"/>
      <c r="P5860" s="227"/>
      <c r="Q5860" s="227"/>
      <c r="R5860" s="227"/>
      <c r="S5860" s="227"/>
      <c r="T5860" s="228"/>
      <c r="AT5860" s="229" t="s">
        <v>247</v>
      </c>
      <c r="AU5860" s="229" t="s">
        <v>81</v>
      </c>
      <c r="AV5860" s="13" t="s">
        <v>81</v>
      </c>
      <c r="AW5860" s="13" t="s">
        <v>37</v>
      </c>
      <c r="AX5860" s="13" t="s">
        <v>73</v>
      </c>
      <c r="AY5860" s="229" t="s">
        <v>238</v>
      </c>
    </row>
    <row r="5861" spans="2:65" s="13" customFormat="1" ht="13.5">
      <c r="B5861" s="218"/>
      <c r="C5861" s="219"/>
      <c r="D5861" s="208" t="s">
        <v>247</v>
      </c>
      <c r="E5861" s="230" t="s">
        <v>20</v>
      </c>
      <c r="F5861" s="231" t="s">
        <v>5128</v>
      </c>
      <c r="G5861" s="219"/>
      <c r="H5861" s="232">
        <v>0.89400000000000002</v>
      </c>
      <c r="I5861" s="224"/>
      <c r="J5861" s="219"/>
      <c r="K5861" s="219"/>
      <c r="L5861" s="225"/>
      <c r="M5861" s="226"/>
      <c r="N5861" s="227"/>
      <c r="O5861" s="227"/>
      <c r="P5861" s="227"/>
      <c r="Q5861" s="227"/>
      <c r="R5861" s="227"/>
      <c r="S5861" s="227"/>
      <c r="T5861" s="228"/>
      <c r="AT5861" s="229" t="s">
        <v>247</v>
      </c>
      <c r="AU5861" s="229" t="s">
        <v>81</v>
      </c>
      <c r="AV5861" s="13" t="s">
        <v>81</v>
      </c>
      <c r="AW5861" s="13" t="s">
        <v>37</v>
      </c>
      <c r="AX5861" s="13" t="s">
        <v>73</v>
      </c>
      <c r="AY5861" s="229" t="s">
        <v>238</v>
      </c>
    </row>
    <row r="5862" spans="2:65" s="13" customFormat="1" ht="13.5">
      <c r="B5862" s="218"/>
      <c r="C5862" s="219"/>
      <c r="D5862" s="208" t="s">
        <v>247</v>
      </c>
      <c r="E5862" s="230" t="s">
        <v>20</v>
      </c>
      <c r="F5862" s="231" t="s">
        <v>5129</v>
      </c>
      <c r="G5862" s="219"/>
      <c r="H5862" s="232">
        <v>2.6139999999999999</v>
      </c>
      <c r="I5862" s="224"/>
      <c r="J5862" s="219"/>
      <c r="K5862" s="219"/>
      <c r="L5862" s="225"/>
      <c r="M5862" s="226"/>
      <c r="N5862" s="227"/>
      <c r="O5862" s="227"/>
      <c r="P5862" s="227"/>
      <c r="Q5862" s="227"/>
      <c r="R5862" s="227"/>
      <c r="S5862" s="227"/>
      <c r="T5862" s="228"/>
      <c r="AT5862" s="229" t="s">
        <v>247</v>
      </c>
      <c r="AU5862" s="229" t="s">
        <v>81</v>
      </c>
      <c r="AV5862" s="13" t="s">
        <v>81</v>
      </c>
      <c r="AW5862" s="13" t="s">
        <v>37</v>
      </c>
      <c r="AX5862" s="13" t="s">
        <v>73</v>
      </c>
      <c r="AY5862" s="229" t="s">
        <v>238</v>
      </c>
    </row>
    <row r="5863" spans="2:65" s="13" customFormat="1" ht="13.5">
      <c r="B5863" s="218"/>
      <c r="C5863" s="219"/>
      <c r="D5863" s="208" t="s">
        <v>247</v>
      </c>
      <c r="E5863" s="230" t="s">
        <v>20</v>
      </c>
      <c r="F5863" s="231" t="s">
        <v>5130</v>
      </c>
      <c r="G5863" s="219"/>
      <c r="H5863" s="232">
        <v>1.786</v>
      </c>
      <c r="I5863" s="224"/>
      <c r="J5863" s="219"/>
      <c r="K5863" s="219"/>
      <c r="L5863" s="225"/>
      <c r="M5863" s="226"/>
      <c r="N5863" s="227"/>
      <c r="O5863" s="227"/>
      <c r="P5863" s="227"/>
      <c r="Q5863" s="227"/>
      <c r="R5863" s="227"/>
      <c r="S5863" s="227"/>
      <c r="T5863" s="228"/>
      <c r="AT5863" s="229" t="s">
        <v>247</v>
      </c>
      <c r="AU5863" s="229" t="s">
        <v>81</v>
      </c>
      <c r="AV5863" s="13" t="s">
        <v>81</v>
      </c>
      <c r="AW5863" s="13" t="s">
        <v>37</v>
      </c>
      <c r="AX5863" s="13" t="s">
        <v>73</v>
      </c>
      <c r="AY5863" s="229" t="s">
        <v>238</v>
      </c>
    </row>
    <row r="5864" spans="2:65" s="13" customFormat="1" ht="13.5">
      <c r="B5864" s="218"/>
      <c r="C5864" s="219"/>
      <c r="D5864" s="208" t="s">
        <v>247</v>
      </c>
      <c r="E5864" s="230" t="s">
        <v>20</v>
      </c>
      <c r="F5864" s="231" t="s">
        <v>5131</v>
      </c>
      <c r="G5864" s="219"/>
      <c r="H5864" s="232">
        <v>1.393</v>
      </c>
      <c r="I5864" s="224"/>
      <c r="J5864" s="219"/>
      <c r="K5864" s="219"/>
      <c r="L5864" s="225"/>
      <c r="M5864" s="226"/>
      <c r="N5864" s="227"/>
      <c r="O5864" s="227"/>
      <c r="P5864" s="227"/>
      <c r="Q5864" s="227"/>
      <c r="R5864" s="227"/>
      <c r="S5864" s="227"/>
      <c r="T5864" s="228"/>
      <c r="AT5864" s="229" t="s">
        <v>247</v>
      </c>
      <c r="AU5864" s="229" t="s">
        <v>81</v>
      </c>
      <c r="AV5864" s="13" t="s">
        <v>81</v>
      </c>
      <c r="AW5864" s="13" t="s">
        <v>37</v>
      </c>
      <c r="AX5864" s="13" t="s">
        <v>73</v>
      </c>
      <c r="AY5864" s="229" t="s">
        <v>238</v>
      </c>
    </row>
    <row r="5865" spans="2:65" s="13" customFormat="1" ht="13.5">
      <c r="B5865" s="218"/>
      <c r="C5865" s="219"/>
      <c r="D5865" s="208" t="s">
        <v>247</v>
      </c>
      <c r="E5865" s="230" t="s">
        <v>20</v>
      </c>
      <c r="F5865" s="231" t="s">
        <v>5132</v>
      </c>
      <c r="G5865" s="219"/>
      <c r="H5865" s="232">
        <v>2.177</v>
      </c>
      <c r="I5865" s="224"/>
      <c r="J5865" s="219"/>
      <c r="K5865" s="219"/>
      <c r="L5865" s="225"/>
      <c r="M5865" s="226"/>
      <c r="N5865" s="227"/>
      <c r="O5865" s="227"/>
      <c r="P5865" s="227"/>
      <c r="Q5865" s="227"/>
      <c r="R5865" s="227"/>
      <c r="S5865" s="227"/>
      <c r="T5865" s="228"/>
      <c r="AT5865" s="229" t="s">
        <v>247</v>
      </c>
      <c r="AU5865" s="229" t="s">
        <v>81</v>
      </c>
      <c r="AV5865" s="13" t="s">
        <v>81</v>
      </c>
      <c r="AW5865" s="13" t="s">
        <v>37</v>
      </c>
      <c r="AX5865" s="13" t="s">
        <v>73</v>
      </c>
      <c r="AY5865" s="229" t="s">
        <v>238</v>
      </c>
    </row>
    <row r="5866" spans="2:65" s="13" customFormat="1" ht="13.5">
      <c r="B5866" s="218"/>
      <c r="C5866" s="219"/>
      <c r="D5866" s="220" t="s">
        <v>247</v>
      </c>
      <c r="E5866" s="221" t="s">
        <v>20</v>
      </c>
      <c r="F5866" s="222" t="s">
        <v>5133</v>
      </c>
      <c r="G5866" s="219"/>
      <c r="H5866" s="223">
        <v>1.1060000000000001</v>
      </c>
      <c r="I5866" s="224"/>
      <c r="J5866" s="219"/>
      <c r="K5866" s="219"/>
      <c r="L5866" s="225"/>
      <c r="M5866" s="226"/>
      <c r="N5866" s="227"/>
      <c r="O5866" s="227"/>
      <c r="P5866" s="227"/>
      <c r="Q5866" s="227"/>
      <c r="R5866" s="227"/>
      <c r="S5866" s="227"/>
      <c r="T5866" s="228"/>
      <c r="AT5866" s="229" t="s">
        <v>247</v>
      </c>
      <c r="AU5866" s="229" t="s">
        <v>81</v>
      </c>
      <c r="AV5866" s="13" t="s">
        <v>81</v>
      </c>
      <c r="AW5866" s="13" t="s">
        <v>37</v>
      </c>
      <c r="AX5866" s="13" t="s">
        <v>73</v>
      </c>
      <c r="AY5866" s="229" t="s">
        <v>238</v>
      </c>
    </row>
    <row r="5867" spans="2:65" s="1" customFormat="1" ht="31.5" customHeight="1">
      <c r="B5867" s="35"/>
      <c r="C5867" s="233" t="s">
        <v>5134</v>
      </c>
      <c r="D5867" s="233" t="s">
        <v>478</v>
      </c>
      <c r="E5867" s="234" t="s">
        <v>5135</v>
      </c>
      <c r="F5867" s="235" t="s">
        <v>5136</v>
      </c>
      <c r="G5867" s="236" t="s">
        <v>375</v>
      </c>
      <c r="H5867" s="237">
        <v>67.180999999999997</v>
      </c>
      <c r="I5867" s="238"/>
      <c r="J5867" s="239">
        <f>ROUND(I5867*H5867,2)</f>
        <v>0</v>
      </c>
      <c r="K5867" s="235" t="s">
        <v>20</v>
      </c>
      <c r="L5867" s="240"/>
      <c r="M5867" s="241" t="s">
        <v>20</v>
      </c>
      <c r="N5867" s="242" t="s">
        <v>44</v>
      </c>
      <c r="O5867" s="36"/>
      <c r="P5867" s="203">
        <f>O5867*H5867</f>
        <v>0</v>
      </c>
      <c r="Q5867" s="203">
        <v>1.55E-2</v>
      </c>
      <c r="R5867" s="203">
        <f>Q5867*H5867</f>
        <v>1.0413055</v>
      </c>
      <c r="S5867" s="203">
        <v>0</v>
      </c>
      <c r="T5867" s="204">
        <f>S5867*H5867</f>
        <v>0</v>
      </c>
      <c r="AR5867" s="18" t="s">
        <v>500</v>
      </c>
      <c r="AT5867" s="18" t="s">
        <v>478</v>
      </c>
      <c r="AU5867" s="18" t="s">
        <v>81</v>
      </c>
      <c r="AY5867" s="18" t="s">
        <v>238</v>
      </c>
      <c r="BE5867" s="205">
        <f>IF(N5867="základní",J5867,0)</f>
        <v>0</v>
      </c>
      <c r="BF5867" s="205">
        <f>IF(N5867="snížená",J5867,0)</f>
        <v>0</v>
      </c>
      <c r="BG5867" s="205">
        <f>IF(N5867="zákl. přenesená",J5867,0)</f>
        <v>0</v>
      </c>
      <c r="BH5867" s="205">
        <f>IF(N5867="sníž. přenesená",J5867,0)</f>
        <v>0</v>
      </c>
      <c r="BI5867" s="205">
        <f>IF(N5867="nulová",J5867,0)</f>
        <v>0</v>
      </c>
      <c r="BJ5867" s="18" t="s">
        <v>22</v>
      </c>
      <c r="BK5867" s="205">
        <f>ROUND(I5867*H5867,2)</f>
        <v>0</v>
      </c>
      <c r="BL5867" s="18" t="s">
        <v>372</v>
      </c>
      <c r="BM5867" s="18" t="s">
        <v>5137</v>
      </c>
    </row>
    <row r="5868" spans="2:65" s="13" customFormat="1" ht="13.5">
      <c r="B5868" s="218"/>
      <c r="C5868" s="219"/>
      <c r="D5868" s="220" t="s">
        <v>247</v>
      </c>
      <c r="E5868" s="219"/>
      <c r="F5868" s="222" t="s">
        <v>5138</v>
      </c>
      <c r="G5868" s="219"/>
      <c r="H5868" s="223">
        <v>67.180999999999997</v>
      </c>
      <c r="I5868" s="224"/>
      <c r="J5868" s="219"/>
      <c r="K5868" s="219"/>
      <c r="L5868" s="225"/>
      <c r="M5868" s="226"/>
      <c r="N5868" s="227"/>
      <c r="O5868" s="227"/>
      <c r="P5868" s="227"/>
      <c r="Q5868" s="227"/>
      <c r="R5868" s="227"/>
      <c r="S5868" s="227"/>
      <c r="T5868" s="228"/>
      <c r="AT5868" s="229" t="s">
        <v>247</v>
      </c>
      <c r="AU5868" s="229" t="s">
        <v>81</v>
      </c>
      <c r="AV5868" s="13" t="s">
        <v>81</v>
      </c>
      <c r="AW5868" s="13" t="s">
        <v>4</v>
      </c>
      <c r="AX5868" s="13" t="s">
        <v>22</v>
      </c>
      <c r="AY5868" s="229" t="s">
        <v>238</v>
      </c>
    </row>
    <row r="5869" spans="2:65" s="1" customFormat="1" ht="22.5" customHeight="1">
      <c r="B5869" s="35"/>
      <c r="C5869" s="194" t="s">
        <v>5139</v>
      </c>
      <c r="D5869" s="194" t="s">
        <v>240</v>
      </c>
      <c r="E5869" s="195" t="s">
        <v>5140</v>
      </c>
      <c r="F5869" s="196" t="s">
        <v>5141</v>
      </c>
      <c r="G5869" s="197" t="s">
        <v>375</v>
      </c>
      <c r="H5869" s="198">
        <v>34.884999999999998</v>
      </c>
      <c r="I5869" s="199"/>
      <c r="J5869" s="200">
        <f>ROUND(I5869*H5869,2)</f>
        <v>0</v>
      </c>
      <c r="K5869" s="196" t="s">
        <v>244</v>
      </c>
      <c r="L5869" s="55"/>
      <c r="M5869" s="201" t="s">
        <v>20</v>
      </c>
      <c r="N5869" s="202" t="s">
        <v>44</v>
      </c>
      <c r="O5869" s="36"/>
      <c r="P5869" s="203">
        <f>O5869*H5869</f>
        <v>0</v>
      </c>
      <c r="Q5869" s="203">
        <v>0</v>
      </c>
      <c r="R5869" s="203">
        <f>Q5869*H5869</f>
        <v>0</v>
      </c>
      <c r="S5869" s="203">
        <v>0</v>
      </c>
      <c r="T5869" s="204">
        <f>S5869*H5869</f>
        <v>0</v>
      </c>
      <c r="AR5869" s="18" t="s">
        <v>372</v>
      </c>
      <c r="AT5869" s="18" t="s">
        <v>240</v>
      </c>
      <c r="AU5869" s="18" t="s">
        <v>81</v>
      </c>
      <c r="AY5869" s="18" t="s">
        <v>238</v>
      </c>
      <c r="BE5869" s="205">
        <f>IF(N5869="základní",J5869,0)</f>
        <v>0</v>
      </c>
      <c r="BF5869" s="205">
        <f>IF(N5869="snížená",J5869,0)</f>
        <v>0</v>
      </c>
      <c r="BG5869" s="205">
        <f>IF(N5869="zákl. přenesená",J5869,0)</f>
        <v>0</v>
      </c>
      <c r="BH5869" s="205">
        <f>IF(N5869="sníž. přenesená",J5869,0)</f>
        <v>0</v>
      </c>
      <c r="BI5869" s="205">
        <f>IF(N5869="nulová",J5869,0)</f>
        <v>0</v>
      </c>
      <c r="BJ5869" s="18" t="s">
        <v>22</v>
      </c>
      <c r="BK5869" s="205">
        <f>ROUND(I5869*H5869,2)</f>
        <v>0</v>
      </c>
      <c r="BL5869" s="18" t="s">
        <v>372</v>
      </c>
      <c r="BM5869" s="18" t="s">
        <v>5142</v>
      </c>
    </row>
    <row r="5870" spans="2:65" s="12" customFormat="1" ht="13.5">
      <c r="B5870" s="206"/>
      <c r="C5870" s="207"/>
      <c r="D5870" s="208" t="s">
        <v>247</v>
      </c>
      <c r="E5870" s="209" t="s">
        <v>20</v>
      </c>
      <c r="F5870" s="210" t="s">
        <v>4640</v>
      </c>
      <c r="G5870" s="207"/>
      <c r="H5870" s="211" t="s">
        <v>20</v>
      </c>
      <c r="I5870" s="212"/>
      <c r="J5870" s="207"/>
      <c r="K5870" s="207"/>
      <c r="L5870" s="213"/>
      <c r="M5870" s="214"/>
      <c r="N5870" s="215"/>
      <c r="O5870" s="215"/>
      <c r="P5870" s="215"/>
      <c r="Q5870" s="215"/>
      <c r="R5870" s="215"/>
      <c r="S5870" s="215"/>
      <c r="T5870" s="216"/>
      <c r="AT5870" s="217" t="s">
        <v>247</v>
      </c>
      <c r="AU5870" s="217" t="s">
        <v>81</v>
      </c>
      <c r="AV5870" s="12" t="s">
        <v>22</v>
      </c>
      <c r="AW5870" s="12" t="s">
        <v>37</v>
      </c>
      <c r="AX5870" s="12" t="s">
        <v>73</v>
      </c>
      <c r="AY5870" s="217" t="s">
        <v>238</v>
      </c>
    </row>
    <row r="5871" spans="2:65" s="12" customFormat="1" ht="13.5">
      <c r="B5871" s="206"/>
      <c r="C5871" s="207"/>
      <c r="D5871" s="208" t="s">
        <v>247</v>
      </c>
      <c r="E5871" s="209" t="s">
        <v>20</v>
      </c>
      <c r="F5871" s="210" t="s">
        <v>4943</v>
      </c>
      <c r="G5871" s="207"/>
      <c r="H5871" s="211" t="s">
        <v>20</v>
      </c>
      <c r="I5871" s="212"/>
      <c r="J5871" s="207"/>
      <c r="K5871" s="207"/>
      <c r="L5871" s="213"/>
      <c r="M5871" s="214"/>
      <c r="N5871" s="215"/>
      <c r="O5871" s="215"/>
      <c r="P5871" s="215"/>
      <c r="Q5871" s="215"/>
      <c r="R5871" s="215"/>
      <c r="S5871" s="215"/>
      <c r="T5871" s="216"/>
      <c r="AT5871" s="217" t="s">
        <v>247</v>
      </c>
      <c r="AU5871" s="217" t="s">
        <v>81</v>
      </c>
      <c r="AV5871" s="12" t="s">
        <v>22</v>
      </c>
      <c r="AW5871" s="12" t="s">
        <v>37</v>
      </c>
      <c r="AX5871" s="12" t="s">
        <v>73</v>
      </c>
      <c r="AY5871" s="217" t="s">
        <v>238</v>
      </c>
    </row>
    <row r="5872" spans="2:65" s="12" customFormat="1" ht="13.5">
      <c r="B5872" s="206"/>
      <c r="C5872" s="207"/>
      <c r="D5872" s="208" t="s">
        <v>247</v>
      </c>
      <c r="E5872" s="209" t="s">
        <v>20</v>
      </c>
      <c r="F5872" s="210" t="s">
        <v>249</v>
      </c>
      <c r="G5872" s="207"/>
      <c r="H5872" s="211" t="s">
        <v>20</v>
      </c>
      <c r="I5872" s="212"/>
      <c r="J5872" s="207"/>
      <c r="K5872" s="207"/>
      <c r="L5872" s="213"/>
      <c r="M5872" s="214"/>
      <c r="N5872" s="215"/>
      <c r="O5872" s="215"/>
      <c r="P5872" s="215"/>
      <c r="Q5872" s="215"/>
      <c r="R5872" s="215"/>
      <c r="S5872" s="215"/>
      <c r="T5872" s="216"/>
      <c r="AT5872" s="217" t="s">
        <v>247</v>
      </c>
      <c r="AU5872" s="217" t="s">
        <v>81</v>
      </c>
      <c r="AV5872" s="12" t="s">
        <v>22</v>
      </c>
      <c r="AW5872" s="12" t="s">
        <v>37</v>
      </c>
      <c r="AX5872" s="12" t="s">
        <v>73</v>
      </c>
      <c r="AY5872" s="217" t="s">
        <v>238</v>
      </c>
    </row>
    <row r="5873" spans="2:65" s="12" customFormat="1" ht="13.5">
      <c r="B5873" s="206"/>
      <c r="C5873" s="207"/>
      <c r="D5873" s="208" t="s">
        <v>247</v>
      </c>
      <c r="E5873" s="209" t="s">
        <v>20</v>
      </c>
      <c r="F5873" s="210" t="s">
        <v>692</v>
      </c>
      <c r="G5873" s="207"/>
      <c r="H5873" s="211" t="s">
        <v>20</v>
      </c>
      <c r="I5873" s="212"/>
      <c r="J5873" s="207"/>
      <c r="K5873" s="207"/>
      <c r="L5873" s="213"/>
      <c r="M5873" s="214"/>
      <c r="N5873" s="215"/>
      <c r="O5873" s="215"/>
      <c r="P5873" s="215"/>
      <c r="Q5873" s="215"/>
      <c r="R5873" s="215"/>
      <c r="S5873" s="215"/>
      <c r="T5873" s="216"/>
      <c r="AT5873" s="217" t="s">
        <v>247</v>
      </c>
      <c r="AU5873" s="217" t="s">
        <v>81</v>
      </c>
      <c r="AV5873" s="12" t="s">
        <v>22</v>
      </c>
      <c r="AW5873" s="12" t="s">
        <v>37</v>
      </c>
      <c r="AX5873" s="12" t="s">
        <v>73</v>
      </c>
      <c r="AY5873" s="217" t="s">
        <v>238</v>
      </c>
    </row>
    <row r="5874" spans="2:65" s="13" customFormat="1" ht="13.5">
      <c r="B5874" s="218"/>
      <c r="C5874" s="219"/>
      <c r="D5874" s="208" t="s">
        <v>247</v>
      </c>
      <c r="E5874" s="230" t="s">
        <v>20</v>
      </c>
      <c r="F5874" s="231" t="s">
        <v>4986</v>
      </c>
      <c r="G5874" s="219"/>
      <c r="H5874" s="232">
        <v>1.5</v>
      </c>
      <c r="I5874" s="224"/>
      <c r="J5874" s="219"/>
      <c r="K5874" s="219"/>
      <c r="L5874" s="225"/>
      <c r="M5874" s="226"/>
      <c r="N5874" s="227"/>
      <c r="O5874" s="227"/>
      <c r="P5874" s="227"/>
      <c r="Q5874" s="227"/>
      <c r="R5874" s="227"/>
      <c r="S5874" s="227"/>
      <c r="T5874" s="228"/>
      <c r="AT5874" s="229" t="s">
        <v>247</v>
      </c>
      <c r="AU5874" s="229" t="s">
        <v>81</v>
      </c>
      <c r="AV5874" s="13" t="s">
        <v>81</v>
      </c>
      <c r="AW5874" s="13" t="s">
        <v>37</v>
      </c>
      <c r="AX5874" s="13" t="s">
        <v>73</v>
      </c>
      <c r="AY5874" s="229" t="s">
        <v>238</v>
      </c>
    </row>
    <row r="5875" spans="2:65" s="13" customFormat="1" ht="13.5">
      <c r="B5875" s="218"/>
      <c r="C5875" s="219"/>
      <c r="D5875" s="208" t="s">
        <v>247</v>
      </c>
      <c r="E5875" s="230" t="s">
        <v>20</v>
      </c>
      <c r="F5875" s="231" t="s">
        <v>5143</v>
      </c>
      <c r="G5875" s="219"/>
      <c r="H5875" s="232">
        <v>1.5</v>
      </c>
      <c r="I5875" s="224"/>
      <c r="J5875" s="219"/>
      <c r="K5875" s="219"/>
      <c r="L5875" s="225"/>
      <c r="M5875" s="226"/>
      <c r="N5875" s="227"/>
      <c r="O5875" s="227"/>
      <c r="P5875" s="227"/>
      <c r="Q5875" s="227"/>
      <c r="R5875" s="227"/>
      <c r="S5875" s="227"/>
      <c r="T5875" s="228"/>
      <c r="AT5875" s="229" t="s">
        <v>247</v>
      </c>
      <c r="AU5875" s="229" t="s">
        <v>81</v>
      </c>
      <c r="AV5875" s="13" t="s">
        <v>81</v>
      </c>
      <c r="AW5875" s="13" t="s">
        <v>37</v>
      </c>
      <c r="AX5875" s="13" t="s">
        <v>73</v>
      </c>
      <c r="AY5875" s="229" t="s">
        <v>238</v>
      </c>
    </row>
    <row r="5876" spans="2:65" s="12" customFormat="1" ht="13.5">
      <c r="B5876" s="206"/>
      <c r="C5876" s="207"/>
      <c r="D5876" s="208" t="s">
        <v>247</v>
      </c>
      <c r="E5876" s="209" t="s">
        <v>20</v>
      </c>
      <c r="F5876" s="210" t="s">
        <v>1527</v>
      </c>
      <c r="G5876" s="207"/>
      <c r="H5876" s="211" t="s">
        <v>20</v>
      </c>
      <c r="I5876" s="212"/>
      <c r="J5876" s="207"/>
      <c r="K5876" s="207"/>
      <c r="L5876" s="213"/>
      <c r="M5876" s="214"/>
      <c r="N5876" s="215"/>
      <c r="O5876" s="215"/>
      <c r="P5876" s="215"/>
      <c r="Q5876" s="215"/>
      <c r="R5876" s="215"/>
      <c r="S5876" s="215"/>
      <c r="T5876" s="216"/>
      <c r="AT5876" s="217" t="s">
        <v>247</v>
      </c>
      <c r="AU5876" s="217" t="s">
        <v>81</v>
      </c>
      <c r="AV5876" s="12" t="s">
        <v>22</v>
      </c>
      <c r="AW5876" s="12" t="s">
        <v>37</v>
      </c>
      <c r="AX5876" s="12" t="s">
        <v>73</v>
      </c>
      <c r="AY5876" s="217" t="s">
        <v>238</v>
      </c>
    </row>
    <row r="5877" spans="2:65" s="13" customFormat="1" ht="13.5">
      <c r="B5877" s="218"/>
      <c r="C5877" s="219"/>
      <c r="D5877" s="208" t="s">
        <v>247</v>
      </c>
      <c r="E5877" s="230" t="s">
        <v>20</v>
      </c>
      <c r="F5877" s="231" t="s">
        <v>4988</v>
      </c>
      <c r="G5877" s="219"/>
      <c r="H5877" s="232">
        <v>4.8</v>
      </c>
      <c r="I5877" s="224"/>
      <c r="J5877" s="219"/>
      <c r="K5877" s="219"/>
      <c r="L5877" s="225"/>
      <c r="M5877" s="226"/>
      <c r="N5877" s="227"/>
      <c r="O5877" s="227"/>
      <c r="P5877" s="227"/>
      <c r="Q5877" s="227"/>
      <c r="R5877" s="227"/>
      <c r="S5877" s="227"/>
      <c r="T5877" s="228"/>
      <c r="AT5877" s="229" t="s">
        <v>247</v>
      </c>
      <c r="AU5877" s="229" t="s">
        <v>81</v>
      </c>
      <c r="AV5877" s="13" t="s">
        <v>81</v>
      </c>
      <c r="AW5877" s="13" t="s">
        <v>37</v>
      </c>
      <c r="AX5877" s="13" t="s">
        <v>73</v>
      </c>
      <c r="AY5877" s="229" t="s">
        <v>238</v>
      </c>
    </row>
    <row r="5878" spans="2:65" s="13" customFormat="1" ht="13.5">
      <c r="B5878" s="218"/>
      <c r="C5878" s="219"/>
      <c r="D5878" s="208" t="s">
        <v>247</v>
      </c>
      <c r="E5878" s="230" t="s">
        <v>20</v>
      </c>
      <c r="F5878" s="231" t="s">
        <v>4990</v>
      </c>
      <c r="G5878" s="219"/>
      <c r="H5878" s="232">
        <v>9.5299999999999994</v>
      </c>
      <c r="I5878" s="224"/>
      <c r="J5878" s="219"/>
      <c r="K5878" s="219"/>
      <c r="L5878" s="225"/>
      <c r="M5878" s="226"/>
      <c r="N5878" s="227"/>
      <c r="O5878" s="227"/>
      <c r="P5878" s="227"/>
      <c r="Q5878" s="227"/>
      <c r="R5878" s="227"/>
      <c r="S5878" s="227"/>
      <c r="T5878" s="228"/>
      <c r="AT5878" s="229" t="s">
        <v>247</v>
      </c>
      <c r="AU5878" s="229" t="s">
        <v>81</v>
      </c>
      <c r="AV5878" s="13" t="s">
        <v>81</v>
      </c>
      <c r="AW5878" s="13" t="s">
        <v>37</v>
      </c>
      <c r="AX5878" s="13" t="s">
        <v>73</v>
      </c>
      <c r="AY5878" s="229" t="s">
        <v>238</v>
      </c>
    </row>
    <row r="5879" spans="2:65" s="13" customFormat="1" ht="13.5">
      <c r="B5879" s="218"/>
      <c r="C5879" s="219"/>
      <c r="D5879" s="208" t="s">
        <v>247</v>
      </c>
      <c r="E5879" s="230" t="s">
        <v>20</v>
      </c>
      <c r="F5879" s="231" t="s">
        <v>4991</v>
      </c>
      <c r="G5879" s="219"/>
      <c r="H5879" s="232">
        <v>9.5299999999999994</v>
      </c>
      <c r="I5879" s="224"/>
      <c r="J5879" s="219"/>
      <c r="K5879" s="219"/>
      <c r="L5879" s="225"/>
      <c r="M5879" s="226"/>
      <c r="N5879" s="227"/>
      <c r="O5879" s="227"/>
      <c r="P5879" s="227"/>
      <c r="Q5879" s="227"/>
      <c r="R5879" s="227"/>
      <c r="S5879" s="227"/>
      <c r="T5879" s="228"/>
      <c r="AT5879" s="229" t="s">
        <v>247</v>
      </c>
      <c r="AU5879" s="229" t="s">
        <v>81</v>
      </c>
      <c r="AV5879" s="13" t="s">
        <v>81</v>
      </c>
      <c r="AW5879" s="13" t="s">
        <v>37</v>
      </c>
      <c r="AX5879" s="13" t="s">
        <v>73</v>
      </c>
      <c r="AY5879" s="229" t="s">
        <v>238</v>
      </c>
    </row>
    <row r="5880" spans="2:65" s="13" customFormat="1" ht="13.5">
      <c r="B5880" s="218"/>
      <c r="C5880" s="219"/>
      <c r="D5880" s="208" t="s">
        <v>247</v>
      </c>
      <c r="E5880" s="230" t="s">
        <v>20</v>
      </c>
      <c r="F5880" s="231" t="s">
        <v>1680</v>
      </c>
      <c r="G5880" s="219"/>
      <c r="H5880" s="232">
        <v>3.8250000000000002</v>
      </c>
      <c r="I5880" s="224"/>
      <c r="J5880" s="219"/>
      <c r="K5880" s="219"/>
      <c r="L5880" s="225"/>
      <c r="M5880" s="226"/>
      <c r="N5880" s="227"/>
      <c r="O5880" s="227"/>
      <c r="P5880" s="227"/>
      <c r="Q5880" s="227"/>
      <c r="R5880" s="227"/>
      <c r="S5880" s="227"/>
      <c r="T5880" s="228"/>
      <c r="AT5880" s="229" t="s">
        <v>247</v>
      </c>
      <c r="AU5880" s="229" t="s">
        <v>81</v>
      </c>
      <c r="AV5880" s="13" t="s">
        <v>81</v>
      </c>
      <c r="AW5880" s="13" t="s">
        <v>37</v>
      </c>
      <c r="AX5880" s="13" t="s">
        <v>73</v>
      </c>
      <c r="AY5880" s="229" t="s">
        <v>238</v>
      </c>
    </row>
    <row r="5881" spans="2:65" s="13" customFormat="1" ht="13.5">
      <c r="B5881" s="218"/>
      <c r="C5881" s="219"/>
      <c r="D5881" s="220" t="s">
        <v>247</v>
      </c>
      <c r="E5881" s="221" t="s">
        <v>20</v>
      </c>
      <c r="F5881" s="222" t="s">
        <v>5144</v>
      </c>
      <c r="G5881" s="219"/>
      <c r="H5881" s="223">
        <v>4.2</v>
      </c>
      <c r="I5881" s="224"/>
      <c r="J5881" s="219"/>
      <c r="K5881" s="219"/>
      <c r="L5881" s="225"/>
      <c r="M5881" s="226"/>
      <c r="N5881" s="227"/>
      <c r="O5881" s="227"/>
      <c r="P5881" s="227"/>
      <c r="Q5881" s="227"/>
      <c r="R5881" s="227"/>
      <c r="S5881" s="227"/>
      <c r="T5881" s="228"/>
      <c r="AT5881" s="229" t="s">
        <v>247</v>
      </c>
      <c r="AU5881" s="229" t="s">
        <v>81</v>
      </c>
      <c r="AV5881" s="13" t="s">
        <v>81</v>
      </c>
      <c r="AW5881" s="13" t="s">
        <v>37</v>
      </c>
      <c r="AX5881" s="13" t="s">
        <v>73</v>
      </c>
      <c r="AY5881" s="229" t="s">
        <v>238</v>
      </c>
    </row>
    <row r="5882" spans="2:65" s="1" customFormat="1" ht="22.5" customHeight="1">
      <c r="B5882" s="35"/>
      <c r="C5882" s="194" t="s">
        <v>5145</v>
      </c>
      <c r="D5882" s="194" t="s">
        <v>240</v>
      </c>
      <c r="E5882" s="195" t="s">
        <v>5146</v>
      </c>
      <c r="F5882" s="196" t="s">
        <v>5147</v>
      </c>
      <c r="G5882" s="197" t="s">
        <v>517</v>
      </c>
      <c r="H5882" s="198">
        <v>179.17500000000001</v>
      </c>
      <c r="I5882" s="199"/>
      <c r="J5882" s="200">
        <f>ROUND(I5882*H5882,2)</f>
        <v>0</v>
      </c>
      <c r="K5882" s="196" t="s">
        <v>244</v>
      </c>
      <c r="L5882" s="55"/>
      <c r="M5882" s="201" t="s">
        <v>20</v>
      </c>
      <c r="N5882" s="202" t="s">
        <v>44</v>
      </c>
      <c r="O5882" s="36"/>
      <c r="P5882" s="203">
        <f>O5882*H5882</f>
        <v>0</v>
      </c>
      <c r="Q5882" s="203">
        <v>3.1E-4</v>
      </c>
      <c r="R5882" s="203">
        <f>Q5882*H5882</f>
        <v>5.5544250000000003E-2</v>
      </c>
      <c r="S5882" s="203">
        <v>0</v>
      </c>
      <c r="T5882" s="204">
        <f>S5882*H5882</f>
        <v>0</v>
      </c>
      <c r="AR5882" s="18" t="s">
        <v>372</v>
      </c>
      <c r="AT5882" s="18" t="s">
        <v>240</v>
      </c>
      <c r="AU5882" s="18" t="s">
        <v>81</v>
      </c>
      <c r="AY5882" s="18" t="s">
        <v>238</v>
      </c>
      <c r="BE5882" s="205">
        <f>IF(N5882="základní",J5882,0)</f>
        <v>0</v>
      </c>
      <c r="BF5882" s="205">
        <f>IF(N5882="snížená",J5882,0)</f>
        <v>0</v>
      </c>
      <c r="BG5882" s="205">
        <f>IF(N5882="zákl. přenesená",J5882,0)</f>
        <v>0</v>
      </c>
      <c r="BH5882" s="205">
        <f>IF(N5882="sníž. přenesená",J5882,0)</f>
        <v>0</v>
      </c>
      <c r="BI5882" s="205">
        <f>IF(N5882="nulová",J5882,0)</f>
        <v>0</v>
      </c>
      <c r="BJ5882" s="18" t="s">
        <v>22</v>
      </c>
      <c r="BK5882" s="205">
        <f>ROUND(I5882*H5882,2)</f>
        <v>0</v>
      </c>
      <c r="BL5882" s="18" t="s">
        <v>372</v>
      </c>
      <c r="BM5882" s="18" t="s">
        <v>5148</v>
      </c>
    </row>
    <row r="5883" spans="2:65" s="12" customFormat="1" ht="13.5">
      <c r="B5883" s="206"/>
      <c r="C5883" s="207"/>
      <c r="D5883" s="208" t="s">
        <v>247</v>
      </c>
      <c r="E5883" s="209" t="s">
        <v>20</v>
      </c>
      <c r="F5883" s="210" t="s">
        <v>4640</v>
      </c>
      <c r="G5883" s="207"/>
      <c r="H5883" s="211" t="s">
        <v>20</v>
      </c>
      <c r="I5883" s="212"/>
      <c r="J5883" s="207"/>
      <c r="K5883" s="207"/>
      <c r="L5883" s="213"/>
      <c r="M5883" s="214"/>
      <c r="N5883" s="215"/>
      <c r="O5883" s="215"/>
      <c r="P5883" s="215"/>
      <c r="Q5883" s="215"/>
      <c r="R5883" s="215"/>
      <c r="S5883" s="215"/>
      <c r="T5883" s="216"/>
      <c r="AT5883" s="217" t="s">
        <v>247</v>
      </c>
      <c r="AU5883" s="217" t="s">
        <v>81</v>
      </c>
      <c r="AV5883" s="12" t="s">
        <v>22</v>
      </c>
      <c r="AW5883" s="12" t="s">
        <v>37</v>
      </c>
      <c r="AX5883" s="12" t="s">
        <v>73</v>
      </c>
      <c r="AY5883" s="217" t="s">
        <v>238</v>
      </c>
    </row>
    <row r="5884" spans="2:65" s="12" customFormat="1" ht="13.5">
      <c r="B5884" s="206"/>
      <c r="C5884" s="207"/>
      <c r="D5884" s="208" t="s">
        <v>247</v>
      </c>
      <c r="E5884" s="209" t="s">
        <v>20</v>
      </c>
      <c r="F5884" s="210" t="s">
        <v>4943</v>
      </c>
      <c r="G5884" s="207"/>
      <c r="H5884" s="211" t="s">
        <v>20</v>
      </c>
      <c r="I5884" s="212"/>
      <c r="J5884" s="207"/>
      <c r="K5884" s="207"/>
      <c r="L5884" s="213"/>
      <c r="M5884" s="214"/>
      <c r="N5884" s="215"/>
      <c r="O5884" s="215"/>
      <c r="P5884" s="215"/>
      <c r="Q5884" s="215"/>
      <c r="R5884" s="215"/>
      <c r="S5884" s="215"/>
      <c r="T5884" s="216"/>
      <c r="AT5884" s="217" t="s">
        <v>247</v>
      </c>
      <c r="AU5884" s="217" t="s">
        <v>81</v>
      </c>
      <c r="AV5884" s="12" t="s">
        <v>22</v>
      </c>
      <c r="AW5884" s="12" t="s">
        <v>37</v>
      </c>
      <c r="AX5884" s="12" t="s">
        <v>73</v>
      </c>
      <c r="AY5884" s="217" t="s">
        <v>238</v>
      </c>
    </row>
    <row r="5885" spans="2:65" s="12" customFormat="1" ht="13.5">
      <c r="B5885" s="206"/>
      <c r="C5885" s="207"/>
      <c r="D5885" s="208" t="s">
        <v>247</v>
      </c>
      <c r="E5885" s="209" t="s">
        <v>20</v>
      </c>
      <c r="F5885" s="210" t="s">
        <v>249</v>
      </c>
      <c r="G5885" s="207"/>
      <c r="H5885" s="211" t="s">
        <v>20</v>
      </c>
      <c r="I5885" s="212"/>
      <c r="J5885" s="207"/>
      <c r="K5885" s="207"/>
      <c r="L5885" s="213"/>
      <c r="M5885" s="214"/>
      <c r="N5885" s="215"/>
      <c r="O5885" s="215"/>
      <c r="P5885" s="215"/>
      <c r="Q5885" s="215"/>
      <c r="R5885" s="215"/>
      <c r="S5885" s="215"/>
      <c r="T5885" s="216"/>
      <c r="AT5885" s="217" t="s">
        <v>247</v>
      </c>
      <c r="AU5885" s="217" t="s">
        <v>81</v>
      </c>
      <c r="AV5885" s="12" t="s">
        <v>22</v>
      </c>
      <c r="AW5885" s="12" t="s">
        <v>37</v>
      </c>
      <c r="AX5885" s="12" t="s">
        <v>73</v>
      </c>
      <c r="AY5885" s="217" t="s">
        <v>238</v>
      </c>
    </row>
    <row r="5886" spans="2:65" s="12" customFormat="1" ht="13.5">
      <c r="B5886" s="206"/>
      <c r="C5886" s="207"/>
      <c r="D5886" s="208" t="s">
        <v>247</v>
      </c>
      <c r="E5886" s="209" t="s">
        <v>20</v>
      </c>
      <c r="F5886" s="210" t="s">
        <v>1523</v>
      </c>
      <c r="G5886" s="207"/>
      <c r="H5886" s="211" t="s">
        <v>20</v>
      </c>
      <c r="I5886" s="212"/>
      <c r="J5886" s="207"/>
      <c r="K5886" s="207"/>
      <c r="L5886" s="213"/>
      <c r="M5886" s="214"/>
      <c r="N5886" s="215"/>
      <c r="O5886" s="215"/>
      <c r="P5886" s="215"/>
      <c r="Q5886" s="215"/>
      <c r="R5886" s="215"/>
      <c r="S5886" s="215"/>
      <c r="T5886" s="216"/>
      <c r="AT5886" s="217" t="s">
        <v>247</v>
      </c>
      <c r="AU5886" s="217" t="s">
        <v>81</v>
      </c>
      <c r="AV5886" s="12" t="s">
        <v>22</v>
      </c>
      <c r="AW5886" s="12" t="s">
        <v>37</v>
      </c>
      <c r="AX5886" s="12" t="s">
        <v>73</v>
      </c>
      <c r="AY5886" s="217" t="s">
        <v>238</v>
      </c>
    </row>
    <row r="5887" spans="2:65" s="13" customFormat="1" ht="13.5">
      <c r="B5887" s="218"/>
      <c r="C5887" s="219"/>
      <c r="D5887" s="208" t="s">
        <v>247</v>
      </c>
      <c r="E5887" s="230" t="s">
        <v>20</v>
      </c>
      <c r="F5887" s="231" t="s">
        <v>5149</v>
      </c>
      <c r="G5887" s="219"/>
      <c r="H5887" s="232">
        <v>53.6</v>
      </c>
      <c r="I5887" s="224"/>
      <c r="J5887" s="219"/>
      <c r="K5887" s="219"/>
      <c r="L5887" s="225"/>
      <c r="M5887" s="226"/>
      <c r="N5887" s="227"/>
      <c r="O5887" s="227"/>
      <c r="P5887" s="227"/>
      <c r="Q5887" s="227"/>
      <c r="R5887" s="227"/>
      <c r="S5887" s="227"/>
      <c r="T5887" s="228"/>
      <c r="AT5887" s="229" t="s">
        <v>247</v>
      </c>
      <c r="AU5887" s="229" t="s">
        <v>81</v>
      </c>
      <c r="AV5887" s="13" t="s">
        <v>81</v>
      </c>
      <c r="AW5887" s="13" t="s">
        <v>37</v>
      </c>
      <c r="AX5887" s="13" t="s">
        <v>73</v>
      </c>
      <c r="AY5887" s="229" t="s">
        <v>238</v>
      </c>
    </row>
    <row r="5888" spans="2:65" s="12" customFormat="1" ht="13.5">
      <c r="B5888" s="206"/>
      <c r="C5888" s="207"/>
      <c r="D5888" s="208" t="s">
        <v>247</v>
      </c>
      <c r="E5888" s="209" t="s">
        <v>20</v>
      </c>
      <c r="F5888" s="210" t="s">
        <v>1527</v>
      </c>
      <c r="G5888" s="207"/>
      <c r="H5888" s="211" t="s">
        <v>20</v>
      </c>
      <c r="I5888" s="212"/>
      <c r="J5888" s="207"/>
      <c r="K5888" s="207"/>
      <c r="L5888" s="213"/>
      <c r="M5888" s="214"/>
      <c r="N5888" s="215"/>
      <c r="O5888" s="215"/>
      <c r="P5888" s="215"/>
      <c r="Q5888" s="215"/>
      <c r="R5888" s="215"/>
      <c r="S5888" s="215"/>
      <c r="T5888" s="216"/>
      <c r="AT5888" s="217" t="s">
        <v>247</v>
      </c>
      <c r="AU5888" s="217" t="s">
        <v>81</v>
      </c>
      <c r="AV5888" s="12" t="s">
        <v>22</v>
      </c>
      <c r="AW5888" s="12" t="s">
        <v>37</v>
      </c>
      <c r="AX5888" s="12" t="s">
        <v>73</v>
      </c>
      <c r="AY5888" s="217" t="s">
        <v>238</v>
      </c>
    </row>
    <row r="5889" spans="2:65" s="13" customFormat="1" ht="13.5">
      <c r="B5889" s="218"/>
      <c r="C5889" s="219"/>
      <c r="D5889" s="220" t="s">
        <v>247</v>
      </c>
      <c r="E5889" s="221" t="s">
        <v>20</v>
      </c>
      <c r="F5889" s="222" t="s">
        <v>5150</v>
      </c>
      <c r="G5889" s="219"/>
      <c r="H5889" s="223">
        <v>125.575</v>
      </c>
      <c r="I5889" s="224"/>
      <c r="J5889" s="219"/>
      <c r="K5889" s="219"/>
      <c r="L5889" s="225"/>
      <c r="M5889" s="226"/>
      <c r="N5889" s="227"/>
      <c r="O5889" s="227"/>
      <c r="P5889" s="227"/>
      <c r="Q5889" s="227"/>
      <c r="R5889" s="227"/>
      <c r="S5889" s="227"/>
      <c r="T5889" s="228"/>
      <c r="AT5889" s="229" t="s">
        <v>247</v>
      </c>
      <c r="AU5889" s="229" t="s">
        <v>81</v>
      </c>
      <c r="AV5889" s="13" t="s">
        <v>81</v>
      </c>
      <c r="AW5889" s="13" t="s">
        <v>37</v>
      </c>
      <c r="AX5889" s="13" t="s">
        <v>73</v>
      </c>
      <c r="AY5889" s="229" t="s">
        <v>238</v>
      </c>
    </row>
    <row r="5890" spans="2:65" s="1" customFormat="1" ht="22.5" customHeight="1">
      <c r="B5890" s="35"/>
      <c r="C5890" s="194" t="s">
        <v>5151</v>
      </c>
      <c r="D5890" s="194" t="s">
        <v>240</v>
      </c>
      <c r="E5890" s="195" t="s">
        <v>5152</v>
      </c>
      <c r="F5890" s="196" t="s">
        <v>5153</v>
      </c>
      <c r="G5890" s="197" t="s">
        <v>517</v>
      </c>
      <c r="H5890" s="198">
        <v>27.9</v>
      </c>
      <c r="I5890" s="199"/>
      <c r="J5890" s="200">
        <f>ROUND(I5890*H5890,2)</f>
        <v>0</v>
      </c>
      <c r="K5890" s="196" t="s">
        <v>244</v>
      </c>
      <c r="L5890" s="55"/>
      <c r="M5890" s="201" t="s">
        <v>20</v>
      </c>
      <c r="N5890" s="202" t="s">
        <v>44</v>
      </c>
      <c r="O5890" s="36"/>
      <c r="P5890" s="203">
        <f>O5890*H5890</f>
        <v>0</v>
      </c>
      <c r="Q5890" s="203">
        <v>3.1E-4</v>
      </c>
      <c r="R5890" s="203">
        <f>Q5890*H5890</f>
        <v>8.6489999999999987E-3</v>
      </c>
      <c r="S5890" s="203">
        <v>0</v>
      </c>
      <c r="T5890" s="204">
        <f>S5890*H5890</f>
        <v>0</v>
      </c>
      <c r="AR5890" s="18" t="s">
        <v>372</v>
      </c>
      <c r="AT5890" s="18" t="s">
        <v>240</v>
      </c>
      <c r="AU5890" s="18" t="s">
        <v>81</v>
      </c>
      <c r="AY5890" s="18" t="s">
        <v>238</v>
      </c>
      <c r="BE5890" s="205">
        <f>IF(N5890="základní",J5890,0)</f>
        <v>0</v>
      </c>
      <c r="BF5890" s="205">
        <f>IF(N5890="snížená",J5890,0)</f>
        <v>0</v>
      </c>
      <c r="BG5890" s="205">
        <f>IF(N5890="zákl. přenesená",J5890,0)</f>
        <v>0</v>
      </c>
      <c r="BH5890" s="205">
        <f>IF(N5890="sníž. přenesená",J5890,0)</f>
        <v>0</v>
      </c>
      <c r="BI5890" s="205">
        <f>IF(N5890="nulová",J5890,0)</f>
        <v>0</v>
      </c>
      <c r="BJ5890" s="18" t="s">
        <v>22</v>
      </c>
      <c r="BK5890" s="205">
        <f>ROUND(I5890*H5890,2)</f>
        <v>0</v>
      </c>
      <c r="BL5890" s="18" t="s">
        <v>372</v>
      </c>
      <c r="BM5890" s="18" t="s">
        <v>5154</v>
      </c>
    </row>
    <row r="5891" spans="2:65" s="12" customFormat="1" ht="13.5">
      <c r="B5891" s="206"/>
      <c r="C5891" s="207"/>
      <c r="D5891" s="208" t="s">
        <v>247</v>
      </c>
      <c r="E5891" s="209" t="s">
        <v>20</v>
      </c>
      <c r="F5891" s="210" t="s">
        <v>4640</v>
      </c>
      <c r="G5891" s="207"/>
      <c r="H5891" s="211" t="s">
        <v>20</v>
      </c>
      <c r="I5891" s="212"/>
      <c r="J5891" s="207"/>
      <c r="K5891" s="207"/>
      <c r="L5891" s="213"/>
      <c r="M5891" s="214"/>
      <c r="N5891" s="215"/>
      <c r="O5891" s="215"/>
      <c r="P5891" s="215"/>
      <c r="Q5891" s="215"/>
      <c r="R5891" s="215"/>
      <c r="S5891" s="215"/>
      <c r="T5891" s="216"/>
      <c r="AT5891" s="217" t="s">
        <v>247</v>
      </c>
      <c r="AU5891" s="217" t="s">
        <v>81</v>
      </c>
      <c r="AV5891" s="12" t="s">
        <v>22</v>
      </c>
      <c r="AW5891" s="12" t="s">
        <v>37</v>
      </c>
      <c r="AX5891" s="12" t="s">
        <v>73</v>
      </c>
      <c r="AY5891" s="217" t="s">
        <v>238</v>
      </c>
    </row>
    <row r="5892" spans="2:65" s="12" customFormat="1" ht="13.5">
      <c r="B5892" s="206"/>
      <c r="C5892" s="207"/>
      <c r="D5892" s="208" t="s">
        <v>247</v>
      </c>
      <c r="E5892" s="209" t="s">
        <v>20</v>
      </c>
      <c r="F5892" s="210" t="s">
        <v>4943</v>
      </c>
      <c r="G5892" s="207"/>
      <c r="H5892" s="211" t="s">
        <v>20</v>
      </c>
      <c r="I5892" s="212"/>
      <c r="J5892" s="207"/>
      <c r="K5892" s="207"/>
      <c r="L5892" s="213"/>
      <c r="M5892" s="214"/>
      <c r="N5892" s="215"/>
      <c r="O5892" s="215"/>
      <c r="P5892" s="215"/>
      <c r="Q5892" s="215"/>
      <c r="R5892" s="215"/>
      <c r="S5892" s="215"/>
      <c r="T5892" s="216"/>
      <c r="AT5892" s="217" t="s">
        <v>247</v>
      </c>
      <c r="AU5892" s="217" t="s">
        <v>81</v>
      </c>
      <c r="AV5892" s="12" t="s">
        <v>22</v>
      </c>
      <c r="AW5892" s="12" t="s">
        <v>37</v>
      </c>
      <c r="AX5892" s="12" t="s">
        <v>73</v>
      </c>
      <c r="AY5892" s="217" t="s">
        <v>238</v>
      </c>
    </row>
    <row r="5893" spans="2:65" s="12" customFormat="1" ht="13.5">
      <c r="B5893" s="206"/>
      <c r="C5893" s="207"/>
      <c r="D5893" s="208" t="s">
        <v>247</v>
      </c>
      <c r="E5893" s="209" t="s">
        <v>20</v>
      </c>
      <c r="F5893" s="210" t="s">
        <v>249</v>
      </c>
      <c r="G5893" s="207"/>
      <c r="H5893" s="211" t="s">
        <v>20</v>
      </c>
      <c r="I5893" s="212"/>
      <c r="J5893" s="207"/>
      <c r="K5893" s="207"/>
      <c r="L5893" s="213"/>
      <c r="M5893" s="214"/>
      <c r="N5893" s="215"/>
      <c r="O5893" s="215"/>
      <c r="P5893" s="215"/>
      <c r="Q5893" s="215"/>
      <c r="R5893" s="215"/>
      <c r="S5893" s="215"/>
      <c r="T5893" s="216"/>
      <c r="AT5893" s="217" t="s">
        <v>247</v>
      </c>
      <c r="AU5893" s="217" t="s">
        <v>81</v>
      </c>
      <c r="AV5893" s="12" t="s">
        <v>22</v>
      </c>
      <c r="AW5893" s="12" t="s">
        <v>37</v>
      </c>
      <c r="AX5893" s="12" t="s">
        <v>73</v>
      </c>
      <c r="AY5893" s="217" t="s">
        <v>238</v>
      </c>
    </row>
    <row r="5894" spans="2:65" s="12" customFormat="1" ht="13.5">
      <c r="B5894" s="206"/>
      <c r="C5894" s="207"/>
      <c r="D5894" s="208" t="s">
        <v>247</v>
      </c>
      <c r="E5894" s="209" t="s">
        <v>20</v>
      </c>
      <c r="F5894" s="210" t="s">
        <v>5155</v>
      </c>
      <c r="G5894" s="207"/>
      <c r="H5894" s="211" t="s">
        <v>20</v>
      </c>
      <c r="I5894" s="212"/>
      <c r="J5894" s="207"/>
      <c r="K5894" s="207"/>
      <c r="L5894" s="213"/>
      <c r="M5894" s="214"/>
      <c r="N5894" s="215"/>
      <c r="O5894" s="215"/>
      <c r="P5894" s="215"/>
      <c r="Q5894" s="215"/>
      <c r="R5894" s="215"/>
      <c r="S5894" s="215"/>
      <c r="T5894" s="216"/>
      <c r="AT5894" s="217" t="s">
        <v>247</v>
      </c>
      <c r="AU5894" s="217" t="s">
        <v>81</v>
      </c>
      <c r="AV5894" s="12" t="s">
        <v>22</v>
      </c>
      <c r="AW5894" s="12" t="s">
        <v>37</v>
      </c>
      <c r="AX5894" s="12" t="s">
        <v>73</v>
      </c>
      <c r="AY5894" s="217" t="s">
        <v>238</v>
      </c>
    </row>
    <row r="5895" spans="2:65" s="12" customFormat="1" ht="13.5">
      <c r="B5895" s="206"/>
      <c r="C5895" s="207"/>
      <c r="D5895" s="208" t="s">
        <v>247</v>
      </c>
      <c r="E5895" s="209" t="s">
        <v>20</v>
      </c>
      <c r="F5895" s="210" t="s">
        <v>1523</v>
      </c>
      <c r="G5895" s="207"/>
      <c r="H5895" s="211" t="s">
        <v>20</v>
      </c>
      <c r="I5895" s="212"/>
      <c r="J5895" s="207"/>
      <c r="K5895" s="207"/>
      <c r="L5895" s="213"/>
      <c r="M5895" s="214"/>
      <c r="N5895" s="215"/>
      <c r="O5895" s="215"/>
      <c r="P5895" s="215"/>
      <c r="Q5895" s="215"/>
      <c r="R5895" s="215"/>
      <c r="S5895" s="215"/>
      <c r="T5895" s="216"/>
      <c r="AT5895" s="217" t="s">
        <v>247</v>
      </c>
      <c r="AU5895" s="217" t="s">
        <v>81</v>
      </c>
      <c r="AV5895" s="12" t="s">
        <v>22</v>
      </c>
      <c r="AW5895" s="12" t="s">
        <v>37</v>
      </c>
      <c r="AX5895" s="12" t="s">
        <v>73</v>
      </c>
      <c r="AY5895" s="217" t="s">
        <v>238</v>
      </c>
    </row>
    <row r="5896" spans="2:65" s="13" customFormat="1" ht="13.5">
      <c r="B5896" s="218"/>
      <c r="C5896" s="219"/>
      <c r="D5896" s="208" t="s">
        <v>247</v>
      </c>
      <c r="E5896" s="230" t="s">
        <v>20</v>
      </c>
      <c r="F5896" s="231" t="s">
        <v>5156</v>
      </c>
      <c r="G5896" s="219"/>
      <c r="H5896" s="232">
        <v>17.100000000000001</v>
      </c>
      <c r="I5896" s="224"/>
      <c r="J5896" s="219"/>
      <c r="K5896" s="219"/>
      <c r="L5896" s="225"/>
      <c r="M5896" s="226"/>
      <c r="N5896" s="227"/>
      <c r="O5896" s="227"/>
      <c r="P5896" s="227"/>
      <c r="Q5896" s="227"/>
      <c r="R5896" s="227"/>
      <c r="S5896" s="227"/>
      <c r="T5896" s="228"/>
      <c r="AT5896" s="229" t="s">
        <v>247</v>
      </c>
      <c r="AU5896" s="229" t="s">
        <v>81</v>
      </c>
      <c r="AV5896" s="13" t="s">
        <v>81</v>
      </c>
      <c r="AW5896" s="13" t="s">
        <v>37</v>
      </c>
      <c r="AX5896" s="13" t="s">
        <v>73</v>
      </c>
      <c r="AY5896" s="229" t="s">
        <v>238</v>
      </c>
    </row>
    <row r="5897" spans="2:65" s="12" customFormat="1" ht="13.5">
      <c r="B5897" s="206"/>
      <c r="C5897" s="207"/>
      <c r="D5897" s="208" t="s">
        <v>247</v>
      </c>
      <c r="E5897" s="209" t="s">
        <v>20</v>
      </c>
      <c r="F5897" s="210" t="s">
        <v>811</v>
      </c>
      <c r="G5897" s="207"/>
      <c r="H5897" s="211" t="s">
        <v>20</v>
      </c>
      <c r="I5897" s="212"/>
      <c r="J5897" s="207"/>
      <c r="K5897" s="207"/>
      <c r="L5897" s="213"/>
      <c r="M5897" s="214"/>
      <c r="N5897" s="215"/>
      <c r="O5897" s="215"/>
      <c r="P5897" s="215"/>
      <c r="Q5897" s="215"/>
      <c r="R5897" s="215"/>
      <c r="S5897" s="215"/>
      <c r="T5897" s="216"/>
      <c r="AT5897" s="217" t="s">
        <v>247</v>
      </c>
      <c r="AU5897" s="217" t="s">
        <v>81</v>
      </c>
      <c r="AV5897" s="12" t="s">
        <v>22</v>
      </c>
      <c r="AW5897" s="12" t="s">
        <v>37</v>
      </c>
      <c r="AX5897" s="12" t="s">
        <v>73</v>
      </c>
      <c r="AY5897" s="217" t="s">
        <v>238</v>
      </c>
    </row>
    <row r="5898" spans="2:65" s="13" customFormat="1" ht="13.5">
      <c r="B5898" s="218"/>
      <c r="C5898" s="219"/>
      <c r="D5898" s="220" t="s">
        <v>247</v>
      </c>
      <c r="E5898" s="221" t="s">
        <v>20</v>
      </c>
      <c r="F5898" s="222" t="s">
        <v>5157</v>
      </c>
      <c r="G5898" s="219"/>
      <c r="H5898" s="223">
        <v>10.8</v>
      </c>
      <c r="I5898" s="224"/>
      <c r="J5898" s="219"/>
      <c r="K5898" s="219"/>
      <c r="L5898" s="225"/>
      <c r="M5898" s="226"/>
      <c r="N5898" s="227"/>
      <c r="O5898" s="227"/>
      <c r="P5898" s="227"/>
      <c r="Q5898" s="227"/>
      <c r="R5898" s="227"/>
      <c r="S5898" s="227"/>
      <c r="T5898" s="228"/>
      <c r="AT5898" s="229" t="s">
        <v>247</v>
      </c>
      <c r="AU5898" s="229" t="s">
        <v>81</v>
      </c>
      <c r="AV5898" s="13" t="s">
        <v>81</v>
      </c>
      <c r="AW5898" s="13" t="s">
        <v>37</v>
      </c>
      <c r="AX5898" s="13" t="s">
        <v>73</v>
      </c>
      <c r="AY5898" s="229" t="s">
        <v>238</v>
      </c>
    </row>
    <row r="5899" spans="2:65" s="1" customFormat="1" ht="22.5" customHeight="1">
      <c r="B5899" s="35"/>
      <c r="C5899" s="194" t="s">
        <v>5158</v>
      </c>
      <c r="D5899" s="194" t="s">
        <v>240</v>
      </c>
      <c r="E5899" s="195" t="s">
        <v>5159</v>
      </c>
      <c r="F5899" s="196" t="s">
        <v>5160</v>
      </c>
      <c r="G5899" s="197" t="s">
        <v>517</v>
      </c>
      <c r="H5899" s="198">
        <v>82.125</v>
      </c>
      <c r="I5899" s="199"/>
      <c r="J5899" s="200">
        <f>ROUND(I5899*H5899,2)</f>
        <v>0</v>
      </c>
      <c r="K5899" s="196" t="s">
        <v>244</v>
      </c>
      <c r="L5899" s="55"/>
      <c r="M5899" s="201" t="s">
        <v>20</v>
      </c>
      <c r="N5899" s="202" t="s">
        <v>44</v>
      </c>
      <c r="O5899" s="36"/>
      <c r="P5899" s="203">
        <f>O5899*H5899</f>
        <v>0</v>
      </c>
      <c r="Q5899" s="203">
        <v>2.5999999999999998E-4</v>
      </c>
      <c r="R5899" s="203">
        <f>Q5899*H5899</f>
        <v>2.1352499999999996E-2</v>
      </c>
      <c r="S5899" s="203">
        <v>0</v>
      </c>
      <c r="T5899" s="204">
        <f>S5899*H5899</f>
        <v>0</v>
      </c>
      <c r="AR5899" s="18" t="s">
        <v>372</v>
      </c>
      <c r="AT5899" s="18" t="s">
        <v>240</v>
      </c>
      <c r="AU5899" s="18" t="s">
        <v>81</v>
      </c>
      <c r="AY5899" s="18" t="s">
        <v>238</v>
      </c>
      <c r="BE5899" s="205">
        <f>IF(N5899="základní",J5899,0)</f>
        <v>0</v>
      </c>
      <c r="BF5899" s="205">
        <f>IF(N5899="snížená",J5899,0)</f>
        <v>0</v>
      </c>
      <c r="BG5899" s="205">
        <f>IF(N5899="zákl. přenesená",J5899,0)</f>
        <v>0</v>
      </c>
      <c r="BH5899" s="205">
        <f>IF(N5899="sníž. přenesená",J5899,0)</f>
        <v>0</v>
      </c>
      <c r="BI5899" s="205">
        <f>IF(N5899="nulová",J5899,0)</f>
        <v>0</v>
      </c>
      <c r="BJ5899" s="18" t="s">
        <v>22</v>
      </c>
      <c r="BK5899" s="205">
        <f>ROUND(I5899*H5899,2)</f>
        <v>0</v>
      </c>
      <c r="BL5899" s="18" t="s">
        <v>372</v>
      </c>
      <c r="BM5899" s="18" t="s">
        <v>5161</v>
      </c>
    </row>
    <row r="5900" spans="2:65" s="12" customFormat="1" ht="13.5">
      <c r="B5900" s="206"/>
      <c r="C5900" s="207"/>
      <c r="D5900" s="208" t="s">
        <v>247</v>
      </c>
      <c r="E5900" s="209" t="s">
        <v>20</v>
      </c>
      <c r="F5900" s="210" t="s">
        <v>4640</v>
      </c>
      <c r="G5900" s="207"/>
      <c r="H5900" s="211" t="s">
        <v>20</v>
      </c>
      <c r="I5900" s="212"/>
      <c r="J5900" s="207"/>
      <c r="K5900" s="207"/>
      <c r="L5900" s="213"/>
      <c r="M5900" s="214"/>
      <c r="N5900" s="215"/>
      <c r="O5900" s="215"/>
      <c r="P5900" s="215"/>
      <c r="Q5900" s="215"/>
      <c r="R5900" s="215"/>
      <c r="S5900" s="215"/>
      <c r="T5900" s="216"/>
      <c r="AT5900" s="217" t="s">
        <v>247</v>
      </c>
      <c r="AU5900" s="217" t="s">
        <v>81</v>
      </c>
      <c r="AV5900" s="12" t="s">
        <v>22</v>
      </c>
      <c r="AW5900" s="12" t="s">
        <v>37</v>
      </c>
      <c r="AX5900" s="12" t="s">
        <v>73</v>
      </c>
      <c r="AY5900" s="217" t="s">
        <v>238</v>
      </c>
    </row>
    <row r="5901" spans="2:65" s="12" customFormat="1" ht="13.5">
      <c r="B5901" s="206"/>
      <c r="C5901" s="207"/>
      <c r="D5901" s="208" t="s">
        <v>247</v>
      </c>
      <c r="E5901" s="209" t="s">
        <v>20</v>
      </c>
      <c r="F5901" s="210" t="s">
        <v>4943</v>
      </c>
      <c r="G5901" s="207"/>
      <c r="H5901" s="211" t="s">
        <v>20</v>
      </c>
      <c r="I5901" s="212"/>
      <c r="J5901" s="207"/>
      <c r="K5901" s="207"/>
      <c r="L5901" s="213"/>
      <c r="M5901" s="214"/>
      <c r="N5901" s="215"/>
      <c r="O5901" s="215"/>
      <c r="P5901" s="215"/>
      <c r="Q5901" s="215"/>
      <c r="R5901" s="215"/>
      <c r="S5901" s="215"/>
      <c r="T5901" s="216"/>
      <c r="AT5901" s="217" t="s">
        <v>247</v>
      </c>
      <c r="AU5901" s="217" t="s">
        <v>81</v>
      </c>
      <c r="AV5901" s="12" t="s">
        <v>22</v>
      </c>
      <c r="AW5901" s="12" t="s">
        <v>37</v>
      </c>
      <c r="AX5901" s="12" t="s">
        <v>73</v>
      </c>
      <c r="AY5901" s="217" t="s">
        <v>238</v>
      </c>
    </row>
    <row r="5902" spans="2:65" s="12" customFormat="1" ht="13.5">
      <c r="B5902" s="206"/>
      <c r="C5902" s="207"/>
      <c r="D5902" s="208" t="s">
        <v>247</v>
      </c>
      <c r="E5902" s="209" t="s">
        <v>20</v>
      </c>
      <c r="F5902" s="210" t="s">
        <v>249</v>
      </c>
      <c r="G5902" s="207"/>
      <c r="H5902" s="211" t="s">
        <v>20</v>
      </c>
      <c r="I5902" s="212"/>
      <c r="J5902" s="207"/>
      <c r="K5902" s="207"/>
      <c r="L5902" s="213"/>
      <c r="M5902" s="214"/>
      <c r="N5902" s="215"/>
      <c r="O5902" s="215"/>
      <c r="P5902" s="215"/>
      <c r="Q5902" s="215"/>
      <c r="R5902" s="215"/>
      <c r="S5902" s="215"/>
      <c r="T5902" s="216"/>
      <c r="AT5902" s="217" t="s">
        <v>247</v>
      </c>
      <c r="AU5902" s="217" t="s">
        <v>81</v>
      </c>
      <c r="AV5902" s="12" t="s">
        <v>22</v>
      </c>
      <c r="AW5902" s="12" t="s">
        <v>37</v>
      </c>
      <c r="AX5902" s="12" t="s">
        <v>73</v>
      </c>
      <c r="AY5902" s="217" t="s">
        <v>238</v>
      </c>
    </row>
    <row r="5903" spans="2:65" s="12" customFormat="1" ht="13.5">
      <c r="B5903" s="206"/>
      <c r="C5903" s="207"/>
      <c r="D5903" s="208" t="s">
        <v>247</v>
      </c>
      <c r="E5903" s="209" t="s">
        <v>20</v>
      </c>
      <c r="F5903" s="210" t="s">
        <v>692</v>
      </c>
      <c r="G5903" s="207"/>
      <c r="H5903" s="211" t="s">
        <v>20</v>
      </c>
      <c r="I5903" s="212"/>
      <c r="J5903" s="207"/>
      <c r="K5903" s="207"/>
      <c r="L5903" s="213"/>
      <c r="M5903" s="214"/>
      <c r="N5903" s="215"/>
      <c r="O5903" s="215"/>
      <c r="P5903" s="215"/>
      <c r="Q5903" s="215"/>
      <c r="R5903" s="215"/>
      <c r="S5903" s="215"/>
      <c r="T5903" s="216"/>
      <c r="AT5903" s="217" t="s">
        <v>247</v>
      </c>
      <c r="AU5903" s="217" t="s">
        <v>81</v>
      </c>
      <c r="AV5903" s="12" t="s">
        <v>22</v>
      </c>
      <c r="AW5903" s="12" t="s">
        <v>37</v>
      </c>
      <c r="AX5903" s="12" t="s">
        <v>73</v>
      </c>
      <c r="AY5903" s="217" t="s">
        <v>238</v>
      </c>
    </row>
    <row r="5904" spans="2:65" s="13" customFormat="1" ht="13.5">
      <c r="B5904" s="218"/>
      <c r="C5904" s="219"/>
      <c r="D5904" s="208" t="s">
        <v>247</v>
      </c>
      <c r="E5904" s="230" t="s">
        <v>20</v>
      </c>
      <c r="F5904" s="231" t="s">
        <v>5162</v>
      </c>
      <c r="G5904" s="219"/>
      <c r="H5904" s="232">
        <v>4</v>
      </c>
      <c r="I5904" s="224"/>
      <c r="J5904" s="219"/>
      <c r="K5904" s="219"/>
      <c r="L5904" s="225"/>
      <c r="M5904" s="226"/>
      <c r="N5904" s="227"/>
      <c r="O5904" s="227"/>
      <c r="P5904" s="227"/>
      <c r="Q5904" s="227"/>
      <c r="R5904" s="227"/>
      <c r="S5904" s="227"/>
      <c r="T5904" s="228"/>
      <c r="AT5904" s="229" t="s">
        <v>247</v>
      </c>
      <c r="AU5904" s="229" t="s">
        <v>81</v>
      </c>
      <c r="AV5904" s="13" t="s">
        <v>81</v>
      </c>
      <c r="AW5904" s="13" t="s">
        <v>37</v>
      </c>
      <c r="AX5904" s="13" t="s">
        <v>73</v>
      </c>
      <c r="AY5904" s="229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5163</v>
      </c>
      <c r="G5905" s="219"/>
      <c r="H5905" s="232">
        <v>4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2" customFormat="1" ht="13.5">
      <c r="B5906" s="206"/>
      <c r="C5906" s="207"/>
      <c r="D5906" s="208" t="s">
        <v>247</v>
      </c>
      <c r="E5906" s="209" t="s">
        <v>20</v>
      </c>
      <c r="F5906" s="210" t="s">
        <v>1527</v>
      </c>
      <c r="G5906" s="207"/>
      <c r="H5906" s="211" t="s">
        <v>20</v>
      </c>
      <c r="I5906" s="212"/>
      <c r="J5906" s="207"/>
      <c r="K5906" s="207"/>
      <c r="L5906" s="213"/>
      <c r="M5906" s="214"/>
      <c r="N5906" s="215"/>
      <c r="O5906" s="215"/>
      <c r="P5906" s="215"/>
      <c r="Q5906" s="215"/>
      <c r="R5906" s="215"/>
      <c r="S5906" s="215"/>
      <c r="T5906" s="216"/>
      <c r="AT5906" s="217" t="s">
        <v>247</v>
      </c>
      <c r="AU5906" s="217" t="s">
        <v>81</v>
      </c>
      <c r="AV5906" s="12" t="s">
        <v>22</v>
      </c>
      <c r="AW5906" s="12" t="s">
        <v>37</v>
      </c>
      <c r="AX5906" s="12" t="s">
        <v>73</v>
      </c>
      <c r="AY5906" s="217" t="s">
        <v>238</v>
      </c>
    </row>
    <row r="5907" spans="2:65" s="13" customFormat="1" ht="13.5">
      <c r="B5907" s="218"/>
      <c r="C5907" s="219"/>
      <c r="D5907" s="208" t="s">
        <v>247</v>
      </c>
      <c r="E5907" s="230" t="s">
        <v>20</v>
      </c>
      <c r="F5907" s="231" t="s">
        <v>5164</v>
      </c>
      <c r="G5907" s="219"/>
      <c r="H5907" s="232">
        <v>9.4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3" customFormat="1" ht="13.5">
      <c r="B5908" s="218"/>
      <c r="C5908" s="219"/>
      <c r="D5908" s="208" t="s">
        <v>247</v>
      </c>
      <c r="E5908" s="230" t="s">
        <v>20</v>
      </c>
      <c r="F5908" s="231" t="s">
        <v>5165</v>
      </c>
      <c r="G5908" s="219"/>
      <c r="H5908" s="232">
        <v>7.15</v>
      </c>
      <c r="I5908" s="224"/>
      <c r="J5908" s="219"/>
      <c r="K5908" s="219"/>
      <c r="L5908" s="225"/>
      <c r="M5908" s="226"/>
      <c r="N5908" s="227"/>
      <c r="O5908" s="227"/>
      <c r="P5908" s="227"/>
      <c r="Q5908" s="227"/>
      <c r="R5908" s="227"/>
      <c r="S5908" s="227"/>
      <c r="T5908" s="228"/>
      <c r="AT5908" s="229" t="s">
        <v>247</v>
      </c>
      <c r="AU5908" s="229" t="s">
        <v>81</v>
      </c>
      <c r="AV5908" s="13" t="s">
        <v>81</v>
      </c>
      <c r="AW5908" s="13" t="s">
        <v>37</v>
      </c>
      <c r="AX5908" s="13" t="s">
        <v>73</v>
      </c>
      <c r="AY5908" s="229" t="s">
        <v>238</v>
      </c>
    </row>
    <row r="5909" spans="2:65" s="13" customFormat="1" ht="13.5">
      <c r="B5909" s="218"/>
      <c r="C5909" s="219"/>
      <c r="D5909" s="208" t="s">
        <v>247</v>
      </c>
      <c r="E5909" s="230" t="s">
        <v>20</v>
      </c>
      <c r="F5909" s="231" t="s">
        <v>5166</v>
      </c>
      <c r="G5909" s="219"/>
      <c r="H5909" s="232">
        <v>5.4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3" customFormat="1" ht="13.5">
      <c r="B5910" s="218"/>
      <c r="C5910" s="219"/>
      <c r="D5910" s="208" t="s">
        <v>247</v>
      </c>
      <c r="E5910" s="230" t="s">
        <v>20</v>
      </c>
      <c r="F5910" s="231" t="s">
        <v>5167</v>
      </c>
      <c r="G5910" s="219"/>
      <c r="H5910" s="232">
        <v>8.1</v>
      </c>
      <c r="I5910" s="224"/>
      <c r="J5910" s="219"/>
      <c r="K5910" s="219"/>
      <c r="L5910" s="225"/>
      <c r="M5910" s="226"/>
      <c r="N5910" s="227"/>
      <c r="O5910" s="227"/>
      <c r="P5910" s="227"/>
      <c r="Q5910" s="227"/>
      <c r="R5910" s="227"/>
      <c r="S5910" s="227"/>
      <c r="T5910" s="228"/>
      <c r="AT5910" s="229" t="s">
        <v>247</v>
      </c>
      <c r="AU5910" s="229" t="s">
        <v>81</v>
      </c>
      <c r="AV5910" s="13" t="s">
        <v>81</v>
      </c>
      <c r="AW5910" s="13" t="s">
        <v>37</v>
      </c>
      <c r="AX5910" s="13" t="s">
        <v>73</v>
      </c>
      <c r="AY5910" s="229" t="s">
        <v>238</v>
      </c>
    </row>
    <row r="5911" spans="2:65" s="13" customFormat="1" ht="13.5">
      <c r="B5911" s="218"/>
      <c r="C5911" s="219"/>
      <c r="D5911" s="208" t="s">
        <v>247</v>
      </c>
      <c r="E5911" s="230" t="s">
        <v>20</v>
      </c>
      <c r="F5911" s="231" t="s">
        <v>5168</v>
      </c>
      <c r="G5911" s="219"/>
      <c r="H5911" s="232">
        <v>8.6</v>
      </c>
      <c r="I5911" s="224"/>
      <c r="J5911" s="219"/>
      <c r="K5911" s="219"/>
      <c r="L5911" s="225"/>
      <c r="M5911" s="226"/>
      <c r="N5911" s="227"/>
      <c r="O5911" s="227"/>
      <c r="P5911" s="227"/>
      <c r="Q5911" s="227"/>
      <c r="R5911" s="227"/>
      <c r="S5911" s="227"/>
      <c r="T5911" s="228"/>
      <c r="AT5911" s="229" t="s">
        <v>247</v>
      </c>
      <c r="AU5911" s="229" t="s">
        <v>81</v>
      </c>
      <c r="AV5911" s="13" t="s">
        <v>81</v>
      </c>
      <c r="AW5911" s="13" t="s">
        <v>37</v>
      </c>
      <c r="AX5911" s="13" t="s">
        <v>73</v>
      </c>
      <c r="AY5911" s="229" t="s">
        <v>238</v>
      </c>
    </row>
    <row r="5912" spans="2:65" s="13" customFormat="1" ht="13.5">
      <c r="B5912" s="218"/>
      <c r="C5912" s="219"/>
      <c r="D5912" s="208" t="s">
        <v>247</v>
      </c>
      <c r="E5912" s="230" t="s">
        <v>20</v>
      </c>
      <c r="F5912" s="231" t="s">
        <v>5169</v>
      </c>
      <c r="G5912" s="219"/>
      <c r="H5912" s="232">
        <v>3.2250000000000001</v>
      </c>
      <c r="I5912" s="224"/>
      <c r="J5912" s="219"/>
      <c r="K5912" s="219"/>
      <c r="L5912" s="225"/>
      <c r="M5912" s="226"/>
      <c r="N5912" s="227"/>
      <c r="O5912" s="227"/>
      <c r="P5912" s="227"/>
      <c r="Q5912" s="227"/>
      <c r="R5912" s="227"/>
      <c r="S5912" s="227"/>
      <c r="T5912" s="228"/>
      <c r="AT5912" s="229" t="s">
        <v>247</v>
      </c>
      <c r="AU5912" s="229" t="s">
        <v>81</v>
      </c>
      <c r="AV5912" s="13" t="s">
        <v>81</v>
      </c>
      <c r="AW5912" s="13" t="s">
        <v>37</v>
      </c>
      <c r="AX5912" s="13" t="s">
        <v>73</v>
      </c>
      <c r="AY5912" s="229" t="s">
        <v>238</v>
      </c>
    </row>
    <row r="5913" spans="2:65" s="13" customFormat="1" ht="13.5">
      <c r="B5913" s="218"/>
      <c r="C5913" s="219"/>
      <c r="D5913" s="208" t="s">
        <v>247</v>
      </c>
      <c r="E5913" s="230" t="s">
        <v>20</v>
      </c>
      <c r="F5913" s="231" t="s">
        <v>5170</v>
      </c>
      <c r="G5913" s="219"/>
      <c r="H5913" s="232">
        <v>28.574999999999999</v>
      </c>
      <c r="I5913" s="224"/>
      <c r="J5913" s="219"/>
      <c r="K5913" s="219"/>
      <c r="L5913" s="225"/>
      <c r="M5913" s="226"/>
      <c r="N5913" s="227"/>
      <c r="O5913" s="227"/>
      <c r="P5913" s="227"/>
      <c r="Q5913" s="227"/>
      <c r="R5913" s="227"/>
      <c r="S5913" s="227"/>
      <c r="T5913" s="228"/>
      <c r="AT5913" s="229" t="s">
        <v>247</v>
      </c>
      <c r="AU5913" s="229" t="s">
        <v>81</v>
      </c>
      <c r="AV5913" s="13" t="s">
        <v>81</v>
      </c>
      <c r="AW5913" s="13" t="s">
        <v>37</v>
      </c>
      <c r="AX5913" s="13" t="s">
        <v>73</v>
      </c>
      <c r="AY5913" s="229" t="s">
        <v>238</v>
      </c>
    </row>
    <row r="5914" spans="2:65" s="13" customFormat="1" ht="13.5">
      <c r="B5914" s="218"/>
      <c r="C5914" s="219"/>
      <c r="D5914" s="220" t="s">
        <v>247</v>
      </c>
      <c r="E5914" s="221" t="s">
        <v>20</v>
      </c>
      <c r="F5914" s="222" t="s">
        <v>5171</v>
      </c>
      <c r="G5914" s="219"/>
      <c r="H5914" s="223">
        <v>3.6749999999999998</v>
      </c>
      <c r="I5914" s="224"/>
      <c r="J5914" s="219"/>
      <c r="K5914" s="219"/>
      <c r="L5914" s="225"/>
      <c r="M5914" s="226"/>
      <c r="N5914" s="227"/>
      <c r="O5914" s="227"/>
      <c r="P5914" s="227"/>
      <c r="Q5914" s="227"/>
      <c r="R5914" s="227"/>
      <c r="S5914" s="227"/>
      <c r="T5914" s="228"/>
      <c r="AT5914" s="229" t="s">
        <v>247</v>
      </c>
      <c r="AU5914" s="229" t="s">
        <v>81</v>
      </c>
      <c r="AV5914" s="13" t="s">
        <v>81</v>
      </c>
      <c r="AW5914" s="13" t="s">
        <v>37</v>
      </c>
      <c r="AX5914" s="13" t="s">
        <v>73</v>
      </c>
      <c r="AY5914" s="229" t="s">
        <v>238</v>
      </c>
    </row>
    <row r="5915" spans="2:65" s="1" customFormat="1" ht="22.5" customHeight="1">
      <c r="B5915" s="35"/>
      <c r="C5915" s="194" t="s">
        <v>5172</v>
      </c>
      <c r="D5915" s="194" t="s">
        <v>240</v>
      </c>
      <c r="E5915" s="195" t="s">
        <v>5173</v>
      </c>
      <c r="F5915" s="196" t="s">
        <v>5174</v>
      </c>
      <c r="G5915" s="197" t="s">
        <v>375</v>
      </c>
      <c r="H5915" s="198">
        <v>1454.4590000000001</v>
      </c>
      <c r="I5915" s="199"/>
      <c r="J5915" s="200">
        <f>ROUND(I5915*H5915,2)</f>
        <v>0</v>
      </c>
      <c r="K5915" s="196" t="s">
        <v>244</v>
      </c>
      <c r="L5915" s="55"/>
      <c r="M5915" s="201" t="s">
        <v>20</v>
      </c>
      <c r="N5915" s="202" t="s">
        <v>44</v>
      </c>
      <c r="O5915" s="36"/>
      <c r="P5915" s="203">
        <f>O5915*H5915</f>
        <v>0</v>
      </c>
      <c r="Q5915" s="203">
        <v>2.9999999999999997E-4</v>
      </c>
      <c r="R5915" s="203">
        <f>Q5915*H5915</f>
        <v>0.4363377</v>
      </c>
      <c r="S5915" s="203">
        <v>0</v>
      </c>
      <c r="T5915" s="204">
        <f>S5915*H5915</f>
        <v>0</v>
      </c>
      <c r="AR5915" s="18" t="s">
        <v>372</v>
      </c>
      <c r="AT5915" s="18" t="s">
        <v>240</v>
      </c>
      <c r="AU5915" s="18" t="s">
        <v>81</v>
      </c>
      <c r="AY5915" s="18" t="s">
        <v>238</v>
      </c>
      <c r="BE5915" s="205">
        <f>IF(N5915="základní",J5915,0)</f>
        <v>0</v>
      </c>
      <c r="BF5915" s="205">
        <f>IF(N5915="snížená",J5915,0)</f>
        <v>0</v>
      </c>
      <c r="BG5915" s="205">
        <f>IF(N5915="zákl. přenesená",J5915,0)</f>
        <v>0</v>
      </c>
      <c r="BH5915" s="205">
        <f>IF(N5915="sníž. přenesená",J5915,0)</f>
        <v>0</v>
      </c>
      <c r="BI5915" s="205">
        <f>IF(N5915="nulová",J5915,0)</f>
        <v>0</v>
      </c>
      <c r="BJ5915" s="18" t="s">
        <v>22</v>
      </c>
      <c r="BK5915" s="205">
        <f>ROUND(I5915*H5915,2)</f>
        <v>0</v>
      </c>
      <c r="BL5915" s="18" t="s">
        <v>372</v>
      </c>
      <c r="BM5915" s="18" t="s">
        <v>5175</v>
      </c>
    </row>
    <row r="5916" spans="2:65" s="13" customFormat="1" ht="13.5">
      <c r="B5916" s="218"/>
      <c r="C5916" s="219"/>
      <c r="D5916" s="220" t="s">
        <v>247</v>
      </c>
      <c r="E5916" s="221" t="s">
        <v>20</v>
      </c>
      <c r="F5916" s="222" t="s">
        <v>5176</v>
      </c>
      <c r="G5916" s="219"/>
      <c r="H5916" s="223">
        <v>1454.4590000000001</v>
      </c>
      <c r="I5916" s="224"/>
      <c r="J5916" s="219"/>
      <c r="K5916" s="219"/>
      <c r="L5916" s="225"/>
      <c r="M5916" s="226"/>
      <c r="N5916" s="227"/>
      <c r="O5916" s="227"/>
      <c r="P5916" s="227"/>
      <c r="Q5916" s="227"/>
      <c r="R5916" s="227"/>
      <c r="S5916" s="227"/>
      <c r="T5916" s="228"/>
      <c r="AT5916" s="229" t="s">
        <v>247</v>
      </c>
      <c r="AU5916" s="229" t="s">
        <v>81</v>
      </c>
      <c r="AV5916" s="13" t="s">
        <v>81</v>
      </c>
      <c r="AW5916" s="13" t="s">
        <v>37</v>
      </c>
      <c r="AX5916" s="13" t="s">
        <v>73</v>
      </c>
      <c r="AY5916" s="229" t="s">
        <v>238</v>
      </c>
    </row>
    <row r="5917" spans="2:65" s="1" customFormat="1" ht="22.5" customHeight="1">
      <c r="B5917" s="35"/>
      <c r="C5917" s="194" t="s">
        <v>5177</v>
      </c>
      <c r="D5917" s="194" t="s">
        <v>240</v>
      </c>
      <c r="E5917" s="195" t="s">
        <v>5178</v>
      </c>
      <c r="F5917" s="196" t="s">
        <v>5179</v>
      </c>
      <c r="G5917" s="197" t="s">
        <v>2797</v>
      </c>
      <c r="H5917" s="245"/>
      <c r="I5917" s="199"/>
      <c r="J5917" s="200">
        <f>ROUND(I5917*H5917,2)</f>
        <v>0</v>
      </c>
      <c r="K5917" s="196" t="s">
        <v>244</v>
      </c>
      <c r="L5917" s="55"/>
      <c r="M5917" s="201" t="s">
        <v>20</v>
      </c>
      <c r="N5917" s="202" t="s">
        <v>44</v>
      </c>
      <c r="O5917" s="36"/>
      <c r="P5917" s="203">
        <f>O5917*H5917</f>
        <v>0</v>
      </c>
      <c r="Q5917" s="203">
        <v>0</v>
      </c>
      <c r="R5917" s="203">
        <f>Q5917*H5917</f>
        <v>0</v>
      </c>
      <c r="S5917" s="203">
        <v>0</v>
      </c>
      <c r="T5917" s="204">
        <f>S5917*H5917</f>
        <v>0</v>
      </c>
      <c r="AR5917" s="18" t="s">
        <v>372</v>
      </c>
      <c r="AT5917" s="18" t="s">
        <v>240</v>
      </c>
      <c r="AU5917" s="18" t="s">
        <v>81</v>
      </c>
      <c r="AY5917" s="18" t="s">
        <v>238</v>
      </c>
      <c r="BE5917" s="205">
        <f>IF(N5917="základní",J5917,0)</f>
        <v>0</v>
      </c>
      <c r="BF5917" s="205">
        <f>IF(N5917="snížená",J5917,0)</f>
        <v>0</v>
      </c>
      <c r="BG5917" s="205">
        <f>IF(N5917="zákl. přenesená",J5917,0)</f>
        <v>0</v>
      </c>
      <c r="BH5917" s="205">
        <f>IF(N5917="sníž. přenesená",J5917,0)</f>
        <v>0</v>
      </c>
      <c r="BI5917" s="205">
        <f>IF(N5917="nulová",J5917,0)</f>
        <v>0</v>
      </c>
      <c r="BJ5917" s="18" t="s">
        <v>22</v>
      </c>
      <c r="BK5917" s="205">
        <f>ROUND(I5917*H5917,2)</f>
        <v>0</v>
      </c>
      <c r="BL5917" s="18" t="s">
        <v>372</v>
      </c>
      <c r="BM5917" s="18" t="s">
        <v>5180</v>
      </c>
    </row>
    <row r="5918" spans="2:65" s="11" customFormat="1" ht="29.85" customHeight="1">
      <c r="B5918" s="177"/>
      <c r="C5918" s="178"/>
      <c r="D5918" s="191" t="s">
        <v>72</v>
      </c>
      <c r="E5918" s="192" t="s">
        <v>5181</v>
      </c>
      <c r="F5918" s="192" t="s">
        <v>5182</v>
      </c>
      <c r="G5918" s="178"/>
      <c r="H5918" s="178"/>
      <c r="I5918" s="181"/>
      <c r="J5918" s="193">
        <f>BK5918</f>
        <v>0</v>
      </c>
      <c r="K5918" s="178"/>
      <c r="L5918" s="183"/>
      <c r="M5918" s="184"/>
      <c r="N5918" s="185"/>
      <c r="O5918" s="185"/>
      <c r="P5918" s="186">
        <f>SUM(P5919:P5933)</f>
        <v>0</v>
      </c>
      <c r="Q5918" s="185"/>
      <c r="R5918" s="186">
        <f>SUM(R5919:R5933)</f>
        <v>1.2010300000000002E-2</v>
      </c>
      <c r="S5918" s="185"/>
      <c r="T5918" s="187">
        <f>SUM(T5919:T5933)</f>
        <v>0</v>
      </c>
      <c r="AR5918" s="188" t="s">
        <v>81</v>
      </c>
      <c r="AT5918" s="189" t="s">
        <v>72</v>
      </c>
      <c r="AU5918" s="189" t="s">
        <v>22</v>
      </c>
      <c r="AY5918" s="188" t="s">
        <v>238</v>
      </c>
      <c r="BK5918" s="190">
        <f>SUM(BK5919:BK5933)</f>
        <v>0</v>
      </c>
    </row>
    <row r="5919" spans="2:65" s="1" customFormat="1" ht="22.5" customHeight="1">
      <c r="B5919" s="35"/>
      <c r="C5919" s="194" t="s">
        <v>5183</v>
      </c>
      <c r="D5919" s="194" t="s">
        <v>240</v>
      </c>
      <c r="E5919" s="195" t="s">
        <v>5184</v>
      </c>
      <c r="F5919" s="196" t="s">
        <v>5185</v>
      </c>
      <c r="G5919" s="197" t="s">
        <v>375</v>
      </c>
      <c r="H5919" s="198">
        <v>29.292999999999999</v>
      </c>
      <c r="I5919" s="199"/>
      <c r="J5919" s="200">
        <f>ROUND(I5919*H5919,2)</f>
        <v>0</v>
      </c>
      <c r="K5919" s="196" t="s">
        <v>244</v>
      </c>
      <c r="L5919" s="55"/>
      <c r="M5919" s="201" t="s">
        <v>20</v>
      </c>
      <c r="N5919" s="202" t="s">
        <v>44</v>
      </c>
      <c r="O5919" s="36"/>
      <c r="P5919" s="203">
        <f>O5919*H5919</f>
        <v>0</v>
      </c>
      <c r="Q5919" s="203">
        <v>6.9999999999999994E-5</v>
      </c>
      <c r="R5919" s="203">
        <f>Q5919*H5919</f>
        <v>2.0505099999999997E-3</v>
      </c>
      <c r="S5919" s="203">
        <v>0</v>
      </c>
      <c r="T5919" s="204">
        <f>S5919*H5919</f>
        <v>0</v>
      </c>
      <c r="AR5919" s="18" t="s">
        <v>372</v>
      </c>
      <c r="AT5919" s="18" t="s">
        <v>240</v>
      </c>
      <c r="AU5919" s="18" t="s">
        <v>81</v>
      </c>
      <c r="AY5919" s="18" t="s">
        <v>238</v>
      </c>
      <c r="BE5919" s="205">
        <f>IF(N5919="základní",J5919,0)</f>
        <v>0</v>
      </c>
      <c r="BF5919" s="205">
        <f>IF(N5919="snížená",J5919,0)</f>
        <v>0</v>
      </c>
      <c r="BG5919" s="205">
        <f>IF(N5919="zákl. přenesená",J5919,0)</f>
        <v>0</v>
      </c>
      <c r="BH5919" s="205">
        <f>IF(N5919="sníž. přenesená",J5919,0)</f>
        <v>0</v>
      </c>
      <c r="BI5919" s="205">
        <f>IF(N5919="nulová",J5919,0)</f>
        <v>0</v>
      </c>
      <c r="BJ5919" s="18" t="s">
        <v>22</v>
      </c>
      <c r="BK5919" s="205">
        <f>ROUND(I5919*H5919,2)</f>
        <v>0</v>
      </c>
      <c r="BL5919" s="18" t="s">
        <v>372</v>
      </c>
      <c r="BM5919" s="18" t="s">
        <v>5186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4640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2" customFormat="1" ht="13.5">
      <c r="B5921" s="206"/>
      <c r="C5921" s="207"/>
      <c r="D5921" s="208" t="s">
        <v>247</v>
      </c>
      <c r="E5921" s="209" t="s">
        <v>20</v>
      </c>
      <c r="F5921" s="210" t="s">
        <v>249</v>
      </c>
      <c r="G5921" s="207"/>
      <c r="H5921" s="211" t="s">
        <v>20</v>
      </c>
      <c r="I5921" s="212"/>
      <c r="J5921" s="207"/>
      <c r="K5921" s="207"/>
      <c r="L5921" s="213"/>
      <c r="M5921" s="214"/>
      <c r="N5921" s="215"/>
      <c r="O5921" s="215"/>
      <c r="P5921" s="215"/>
      <c r="Q5921" s="215"/>
      <c r="R5921" s="215"/>
      <c r="S5921" s="215"/>
      <c r="T5921" s="216"/>
      <c r="AT5921" s="217" t="s">
        <v>247</v>
      </c>
      <c r="AU5921" s="217" t="s">
        <v>81</v>
      </c>
      <c r="AV5921" s="12" t="s">
        <v>22</v>
      </c>
      <c r="AW5921" s="12" t="s">
        <v>37</v>
      </c>
      <c r="AX5921" s="12" t="s">
        <v>73</v>
      </c>
      <c r="AY5921" s="217" t="s">
        <v>238</v>
      </c>
    </row>
    <row r="5922" spans="2:65" s="12" customFormat="1" ht="13.5">
      <c r="B5922" s="206"/>
      <c r="C5922" s="207"/>
      <c r="D5922" s="208" t="s">
        <v>247</v>
      </c>
      <c r="E5922" s="209" t="s">
        <v>20</v>
      </c>
      <c r="F5922" s="210" t="s">
        <v>5187</v>
      </c>
      <c r="G5922" s="207"/>
      <c r="H5922" s="211" t="s">
        <v>20</v>
      </c>
      <c r="I5922" s="212"/>
      <c r="J5922" s="207"/>
      <c r="K5922" s="207"/>
      <c r="L5922" s="213"/>
      <c r="M5922" s="214"/>
      <c r="N5922" s="215"/>
      <c r="O5922" s="215"/>
      <c r="P5922" s="215"/>
      <c r="Q5922" s="215"/>
      <c r="R5922" s="215"/>
      <c r="S5922" s="215"/>
      <c r="T5922" s="216"/>
      <c r="AT5922" s="217" t="s">
        <v>247</v>
      </c>
      <c r="AU5922" s="217" t="s">
        <v>81</v>
      </c>
      <c r="AV5922" s="12" t="s">
        <v>22</v>
      </c>
      <c r="AW5922" s="12" t="s">
        <v>37</v>
      </c>
      <c r="AX5922" s="12" t="s">
        <v>73</v>
      </c>
      <c r="AY5922" s="217" t="s">
        <v>238</v>
      </c>
    </row>
    <row r="5923" spans="2:65" s="12" customFormat="1" ht="13.5">
      <c r="B5923" s="206"/>
      <c r="C5923" s="207"/>
      <c r="D5923" s="208" t="s">
        <v>247</v>
      </c>
      <c r="E5923" s="209" t="s">
        <v>20</v>
      </c>
      <c r="F5923" s="210" t="s">
        <v>5188</v>
      </c>
      <c r="G5923" s="207"/>
      <c r="H5923" s="211" t="s">
        <v>20</v>
      </c>
      <c r="I5923" s="212"/>
      <c r="J5923" s="207"/>
      <c r="K5923" s="207"/>
      <c r="L5923" s="213"/>
      <c r="M5923" s="214"/>
      <c r="N5923" s="215"/>
      <c r="O5923" s="215"/>
      <c r="P5923" s="215"/>
      <c r="Q5923" s="215"/>
      <c r="R5923" s="215"/>
      <c r="S5923" s="215"/>
      <c r="T5923" s="216"/>
      <c r="AT5923" s="217" t="s">
        <v>247</v>
      </c>
      <c r="AU5923" s="217" t="s">
        <v>81</v>
      </c>
      <c r="AV5923" s="12" t="s">
        <v>22</v>
      </c>
      <c r="AW5923" s="12" t="s">
        <v>37</v>
      </c>
      <c r="AX5923" s="12" t="s">
        <v>73</v>
      </c>
      <c r="AY5923" s="217" t="s">
        <v>238</v>
      </c>
    </row>
    <row r="5924" spans="2:65" s="13" customFormat="1" ht="13.5">
      <c r="B5924" s="218"/>
      <c r="C5924" s="219"/>
      <c r="D5924" s="208" t="s">
        <v>247</v>
      </c>
      <c r="E5924" s="230" t="s">
        <v>20</v>
      </c>
      <c r="F5924" s="231" t="s">
        <v>5189</v>
      </c>
      <c r="G5924" s="219"/>
      <c r="H5924" s="232">
        <v>14.317</v>
      </c>
      <c r="I5924" s="224"/>
      <c r="J5924" s="219"/>
      <c r="K5924" s="219"/>
      <c r="L5924" s="225"/>
      <c r="M5924" s="226"/>
      <c r="N5924" s="227"/>
      <c r="O5924" s="227"/>
      <c r="P5924" s="227"/>
      <c r="Q5924" s="227"/>
      <c r="R5924" s="227"/>
      <c r="S5924" s="227"/>
      <c r="T5924" s="228"/>
      <c r="AT5924" s="229" t="s">
        <v>247</v>
      </c>
      <c r="AU5924" s="229" t="s">
        <v>81</v>
      </c>
      <c r="AV5924" s="13" t="s">
        <v>81</v>
      </c>
      <c r="AW5924" s="13" t="s">
        <v>37</v>
      </c>
      <c r="AX5924" s="13" t="s">
        <v>73</v>
      </c>
      <c r="AY5924" s="229" t="s">
        <v>238</v>
      </c>
    </row>
    <row r="5925" spans="2:65" s="13" customFormat="1" ht="13.5">
      <c r="B5925" s="218"/>
      <c r="C5925" s="219"/>
      <c r="D5925" s="220" t="s">
        <v>247</v>
      </c>
      <c r="E5925" s="221" t="s">
        <v>20</v>
      </c>
      <c r="F5925" s="222" t="s">
        <v>5190</v>
      </c>
      <c r="G5925" s="219"/>
      <c r="H5925" s="223">
        <v>14.976000000000001</v>
      </c>
      <c r="I5925" s="224"/>
      <c r="J5925" s="219"/>
      <c r="K5925" s="219"/>
      <c r="L5925" s="225"/>
      <c r="M5925" s="226"/>
      <c r="N5925" s="227"/>
      <c r="O5925" s="227"/>
      <c r="P5925" s="227"/>
      <c r="Q5925" s="227"/>
      <c r="R5925" s="227"/>
      <c r="S5925" s="227"/>
      <c r="T5925" s="228"/>
      <c r="AT5925" s="229" t="s">
        <v>247</v>
      </c>
      <c r="AU5925" s="229" t="s">
        <v>81</v>
      </c>
      <c r="AV5925" s="13" t="s">
        <v>81</v>
      </c>
      <c r="AW5925" s="13" t="s">
        <v>37</v>
      </c>
      <c r="AX5925" s="13" t="s">
        <v>73</v>
      </c>
      <c r="AY5925" s="229" t="s">
        <v>238</v>
      </c>
    </row>
    <row r="5926" spans="2:65" s="1" customFormat="1" ht="31.5" customHeight="1">
      <c r="B5926" s="35"/>
      <c r="C5926" s="194" t="s">
        <v>5191</v>
      </c>
      <c r="D5926" s="194" t="s">
        <v>240</v>
      </c>
      <c r="E5926" s="195" t="s">
        <v>5192</v>
      </c>
      <c r="F5926" s="196" t="s">
        <v>5193</v>
      </c>
      <c r="G5926" s="197" t="s">
        <v>375</v>
      </c>
      <c r="H5926" s="198">
        <v>58.587000000000003</v>
      </c>
      <c r="I5926" s="199"/>
      <c r="J5926" s="200">
        <f>ROUND(I5926*H5926,2)</f>
        <v>0</v>
      </c>
      <c r="K5926" s="196" t="s">
        <v>244</v>
      </c>
      <c r="L5926" s="55"/>
      <c r="M5926" s="201" t="s">
        <v>20</v>
      </c>
      <c r="N5926" s="202" t="s">
        <v>44</v>
      </c>
      <c r="O5926" s="36"/>
      <c r="P5926" s="203">
        <f>O5926*H5926</f>
        <v>0</v>
      </c>
      <c r="Q5926" s="203">
        <v>1.7000000000000001E-4</v>
      </c>
      <c r="R5926" s="203">
        <f>Q5926*H5926</f>
        <v>9.9597900000000014E-3</v>
      </c>
      <c r="S5926" s="203">
        <v>0</v>
      </c>
      <c r="T5926" s="204">
        <f>S5926*H5926</f>
        <v>0</v>
      </c>
      <c r="AR5926" s="18" t="s">
        <v>372</v>
      </c>
      <c r="AT5926" s="18" t="s">
        <v>240</v>
      </c>
      <c r="AU5926" s="18" t="s">
        <v>81</v>
      </c>
      <c r="AY5926" s="18" t="s">
        <v>238</v>
      </c>
      <c r="BE5926" s="205">
        <f>IF(N5926="základní",J5926,0)</f>
        <v>0</v>
      </c>
      <c r="BF5926" s="205">
        <f>IF(N5926="snížená",J5926,0)</f>
        <v>0</v>
      </c>
      <c r="BG5926" s="205">
        <f>IF(N5926="zákl. přenesená",J5926,0)</f>
        <v>0</v>
      </c>
      <c r="BH5926" s="205">
        <f>IF(N5926="sníž. přenesená",J5926,0)</f>
        <v>0</v>
      </c>
      <c r="BI5926" s="205">
        <f>IF(N5926="nulová",J5926,0)</f>
        <v>0</v>
      </c>
      <c r="BJ5926" s="18" t="s">
        <v>22</v>
      </c>
      <c r="BK5926" s="205">
        <f>ROUND(I5926*H5926,2)</f>
        <v>0</v>
      </c>
      <c r="BL5926" s="18" t="s">
        <v>372</v>
      </c>
      <c r="BM5926" s="18" t="s">
        <v>5194</v>
      </c>
    </row>
    <row r="5927" spans="2:65" s="12" customFormat="1" ht="13.5">
      <c r="B5927" s="206"/>
      <c r="C5927" s="207"/>
      <c r="D5927" s="208" t="s">
        <v>247</v>
      </c>
      <c r="E5927" s="209" t="s">
        <v>20</v>
      </c>
      <c r="F5927" s="210" t="s">
        <v>4640</v>
      </c>
      <c r="G5927" s="207"/>
      <c r="H5927" s="211" t="s">
        <v>20</v>
      </c>
      <c r="I5927" s="212"/>
      <c r="J5927" s="207"/>
      <c r="K5927" s="207"/>
      <c r="L5927" s="213"/>
      <c r="M5927" s="214"/>
      <c r="N5927" s="215"/>
      <c r="O5927" s="215"/>
      <c r="P5927" s="215"/>
      <c r="Q5927" s="215"/>
      <c r="R5927" s="215"/>
      <c r="S5927" s="215"/>
      <c r="T5927" s="216"/>
      <c r="AT5927" s="217" t="s">
        <v>247</v>
      </c>
      <c r="AU5927" s="217" t="s">
        <v>81</v>
      </c>
      <c r="AV5927" s="12" t="s">
        <v>22</v>
      </c>
      <c r="AW5927" s="12" t="s">
        <v>37</v>
      </c>
      <c r="AX5927" s="12" t="s">
        <v>73</v>
      </c>
      <c r="AY5927" s="217" t="s">
        <v>238</v>
      </c>
    </row>
    <row r="5928" spans="2:65" s="12" customFormat="1" ht="13.5">
      <c r="B5928" s="206"/>
      <c r="C5928" s="207"/>
      <c r="D5928" s="208" t="s">
        <v>247</v>
      </c>
      <c r="E5928" s="209" t="s">
        <v>20</v>
      </c>
      <c r="F5928" s="210" t="s">
        <v>249</v>
      </c>
      <c r="G5928" s="207"/>
      <c r="H5928" s="211" t="s">
        <v>20</v>
      </c>
      <c r="I5928" s="212"/>
      <c r="J5928" s="207"/>
      <c r="K5928" s="207"/>
      <c r="L5928" s="213"/>
      <c r="M5928" s="214"/>
      <c r="N5928" s="215"/>
      <c r="O5928" s="215"/>
      <c r="P5928" s="215"/>
      <c r="Q5928" s="215"/>
      <c r="R5928" s="215"/>
      <c r="S5928" s="215"/>
      <c r="T5928" s="216"/>
      <c r="AT5928" s="217" t="s">
        <v>247</v>
      </c>
      <c r="AU5928" s="217" t="s">
        <v>81</v>
      </c>
      <c r="AV5928" s="12" t="s">
        <v>22</v>
      </c>
      <c r="AW5928" s="12" t="s">
        <v>37</v>
      </c>
      <c r="AX5928" s="12" t="s">
        <v>73</v>
      </c>
      <c r="AY5928" s="217" t="s">
        <v>238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5195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2" customFormat="1" ht="13.5">
      <c r="B5930" s="206"/>
      <c r="C5930" s="207"/>
      <c r="D5930" s="208" t="s">
        <v>247</v>
      </c>
      <c r="E5930" s="209" t="s">
        <v>20</v>
      </c>
      <c r="F5930" s="210" t="s">
        <v>5187</v>
      </c>
      <c r="G5930" s="207"/>
      <c r="H5930" s="211" t="s">
        <v>20</v>
      </c>
      <c r="I5930" s="212"/>
      <c r="J5930" s="207"/>
      <c r="K5930" s="207"/>
      <c r="L5930" s="213"/>
      <c r="M5930" s="214"/>
      <c r="N5930" s="215"/>
      <c r="O5930" s="215"/>
      <c r="P5930" s="215"/>
      <c r="Q5930" s="215"/>
      <c r="R5930" s="215"/>
      <c r="S5930" s="215"/>
      <c r="T5930" s="216"/>
      <c r="AT5930" s="217" t="s">
        <v>247</v>
      </c>
      <c r="AU5930" s="217" t="s">
        <v>81</v>
      </c>
      <c r="AV5930" s="12" t="s">
        <v>22</v>
      </c>
      <c r="AW5930" s="12" t="s">
        <v>37</v>
      </c>
      <c r="AX5930" s="12" t="s">
        <v>73</v>
      </c>
      <c r="AY5930" s="217" t="s">
        <v>238</v>
      </c>
    </row>
    <row r="5931" spans="2:65" s="12" customFormat="1" ht="13.5">
      <c r="B5931" s="206"/>
      <c r="C5931" s="207"/>
      <c r="D5931" s="208" t="s">
        <v>247</v>
      </c>
      <c r="E5931" s="209" t="s">
        <v>20</v>
      </c>
      <c r="F5931" s="210" t="s">
        <v>5188</v>
      </c>
      <c r="G5931" s="207"/>
      <c r="H5931" s="211" t="s">
        <v>20</v>
      </c>
      <c r="I5931" s="212"/>
      <c r="J5931" s="207"/>
      <c r="K5931" s="207"/>
      <c r="L5931" s="213"/>
      <c r="M5931" s="214"/>
      <c r="N5931" s="215"/>
      <c r="O5931" s="215"/>
      <c r="P5931" s="215"/>
      <c r="Q5931" s="215"/>
      <c r="R5931" s="215"/>
      <c r="S5931" s="215"/>
      <c r="T5931" s="216"/>
      <c r="AT5931" s="217" t="s">
        <v>247</v>
      </c>
      <c r="AU5931" s="217" t="s">
        <v>81</v>
      </c>
      <c r="AV5931" s="12" t="s">
        <v>22</v>
      </c>
      <c r="AW5931" s="12" t="s">
        <v>37</v>
      </c>
      <c r="AX5931" s="12" t="s">
        <v>73</v>
      </c>
      <c r="AY5931" s="217" t="s">
        <v>238</v>
      </c>
    </row>
    <row r="5932" spans="2:65" s="13" customFormat="1" ht="13.5">
      <c r="B5932" s="218"/>
      <c r="C5932" s="219"/>
      <c r="D5932" s="208" t="s">
        <v>247</v>
      </c>
      <c r="E5932" s="230" t="s">
        <v>20</v>
      </c>
      <c r="F5932" s="231" t="s">
        <v>5196</v>
      </c>
      <c r="G5932" s="219"/>
      <c r="H5932" s="232">
        <v>28.634</v>
      </c>
      <c r="I5932" s="224"/>
      <c r="J5932" s="219"/>
      <c r="K5932" s="219"/>
      <c r="L5932" s="225"/>
      <c r="M5932" s="226"/>
      <c r="N5932" s="227"/>
      <c r="O5932" s="227"/>
      <c r="P5932" s="227"/>
      <c r="Q5932" s="227"/>
      <c r="R5932" s="227"/>
      <c r="S5932" s="227"/>
      <c r="T5932" s="228"/>
      <c r="AT5932" s="229" t="s">
        <v>247</v>
      </c>
      <c r="AU5932" s="229" t="s">
        <v>81</v>
      </c>
      <c r="AV5932" s="13" t="s">
        <v>81</v>
      </c>
      <c r="AW5932" s="13" t="s">
        <v>37</v>
      </c>
      <c r="AX5932" s="13" t="s">
        <v>73</v>
      </c>
      <c r="AY5932" s="229" t="s">
        <v>238</v>
      </c>
    </row>
    <row r="5933" spans="2:65" s="13" customFormat="1" ht="13.5">
      <c r="B5933" s="218"/>
      <c r="C5933" s="219"/>
      <c r="D5933" s="208" t="s">
        <v>247</v>
      </c>
      <c r="E5933" s="230" t="s">
        <v>20</v>
      </c>
      <c r="F5933" s="231" t="s">
        <v>5197</v>
      </c>
      <c r="G5933" s="219"/>
      <c r="H5933" s="232">
        <v>29.952999999999999</v>
      </c>
      <c r="I5933" s="224"/>
      <c r="J5933" s="219"/>
      <c r="K5933" s="219"/>
      <c r="L5933" s="225"/>
      <c r="M5933" s="226"/>
      <c r="N5933" s="227"/>
      <c r="O5933" s="227"/>
      <c r="P5933" s="227"/>
      <c r="Q5933" s="227"/>
      <c r="R5933" s="227"/>
      <c r="S5933" s="227"/>
      <c r="T5933" s="228"/>
      <c r="AT5933" s="229" t="s">
        <v>247</v>
      </c>
      <c r="AU5933" s="229" t="s">
        <v>81</v>
      </c>
      <c r="AV5933" s="13" t="s">
        <v>81</v>
      </c>
      <c r="AW5933" s="13" t="s">
        <v>37</v>
      </c>
      <c r="AX5933" s="13" t="s">
        <v>73</v>
      </c>
      <c r="AY5933" s="229" t="s">
        <v>238</v>
      </c>
    </row>
    <row r="5934" spans="2:65" s="11" customFormat="1" ht="29.85" customHeight="1">
      <c r="B5934" s="177"/>
      <c r="C5934" s="178"/>
      <c r="D5934" s="191" t="s">
        <v>72</v>
      </c>
      <c r="E5934" s="192" t="s">
        <v>5198</v>
      </c>
      <c r="F5934" s="192" t="s">
        <v>5199</v>
      </c>
      <c r="G5934" s="178"/>
      <c r="H5934" s="178"/>
      <c r="I5934" s="181"/>
      <c r="J5934" s="193">
        <f>BK5934</f>
        <v>0</v>
      </c>
      <c r="K5934" s="178"/>
      <c r="L5934" s="183"/>
      <c r="M5934" s="184"/>
      <c r="N5934" s="185"/>
      <c r="O5934" s="185"/>
      <c r="P5934" s="186">
        <f>SUM(P5935:P6113)</f>
        <v>0</v>
      </c>
      <c r="Q5934" s="185"/>
      <c r="R5934" s="186">
        <f>SUM(R5935:R6113)</f>
        <v>0.13875530300000002</v>
      </c>
      <c r="S5934" s="185"/>
      <c r="T5934" s="187">
        <f>SUM(T5935:T6113)</f>
        <v>0</v>
      </c>
      <c r="AR5934" s="188" t="s">
        <v>81</v>
      </c>
      <c r="AT5934" s="189" t="s">
        <v>72</v>
      </c>
      <c r="AU5934" s="189" t="s">
        <v>22</v>
      </c>
      <c r="AY5934" s="188" t="s">
        <v>238</v>
      </c>
      <c r="BK5934" s="190">
        <f>SUM(BK5935:BK6113)</f>
        <v>0</v>
      </c>
    </row>
    <row r="5935" spans="2:65" s="1" customFormat="1" ht="22.5" customHeight="1">
      <c r="B5935" s="35"/>
      <c r="C5935" s="194" t="s">
        <v>5200</v>
      </c>
      <c r="D5935" s="194" t="s">
        <v>240</v>
      </c>
      <c r="E5935" s="195" t="s">
        <v>5201</v>
      </c>
      <c r="F5935" s="196" t="s">
        <v>5202</v>
      </c>
      <c r="G5935" s="197" t="s">
        <v>517</v>
      </c>
      <c r="H5935" s="198">
        <v>3082.36</v>
      </c>
      <c r="I5935" s="199"/>
      <c r="J5935" s="200">
        <f>ROUND(I5935*H5935,2)</f>
        <v>0</v>
      </c>
      <c r="K5935" s="196" t="s">
        <v>244</v>
      </c>
      <c r="L5935" s="55"/>
      <c r="M5935" s="201" t="s">
        <v>20</v>
      </c>
      <c r="N5935" s="202" t="s">
        <v>44</v>
      </c>
      <c r="O5935" s="36"/>
      <c r="P5935" s="203">
        <f>O5935*H5935</f>
        <v>0</v>
      </c>
      <c r="Q5935" s="203">
        <v>0</v>
      </c>
      <c r="R5935" s="203">
        <f>Q5935*H5935</f>
        <v>0</v>
      </c>
      <c r="S5935" s="203">
        <v>0</v>
      </c>
      <c r="T5935" s="204">
        <f>S5935*H5935</f>
        <v>0</v>
      </c>
      <c r="AR5935" s="18" t="s">
        <v>372</v>
      </c>
      <c r="AT5935" s="18" t="s">
        <v>240</v>
      </c>
      <c r="AU5935" s="18" t="s">
        <v>81</v>
      </c>
      <c r="AY5935" s="18" t="s">
        <v>238</v>
      </c>
      <c r="BE5935" s="205">
        <f>IF(N5935="základní",J5935,0)</f>
        <v>0</v>
      </c>
      <c r="BF5935" s="205">
        <f>IF(N5935="snížená",J5935,0)</f>
        <v>0</v>
      </c>
      <c r="BG5935" s="205">
        <f>IF(N5935="zákl. přenesená",J5935,0)</f>
        <v>0</v>
      </c>
      <c r="BH5935" s="205">
        <f>IF(N5935="sníž. přenesená",J5935,0)</f>
        <v>0</v>
      </c>
      <c r="BI5935" s="205">
        <f>IF(N5935="nulová",J5935,0)</f>
        <v>0</v>
      </c>
      <c r="BJ5935" s="18" t="s">
        <v>22</v>
      </c>
      <c r="BK5935" s="205">
        <f>ROUND(I5935*H5935,2)</f>
        <v>0</v>
      </c>
      <c r="BL5935" s="18" t="s">
        <v>372</v>
      </c>
      <c r="BM5935" s="18" t="s">
        <v>5203</v>
      </c>
    </row>
    <row r="5936" spans="2:65" s="12" customFormat="1" ht="13.5">
      <c r="B5936" s="206"/>
      <c r="C5936" s="207"/>
      <c r="D5936" s="208" t="s">
        <v>247</v>
      </c>
      <c r="E5936" s="209" t="s">
        <v>20</v>
      </c>
      <c r="F5936" s="210" t="s">
        <v>4640</v>
      </c>
      <c r="G5936" s="207"/>
      <c r="H5936" s="211" t="s">
        <v>20</v>
      </c>
      <c r="I5936" s="212"/>
      <c r="J5936" s="207"/>
      <c r="K5936" s="207"/>
      <c r="L5936" s="213"/>
      <c r="M5936" s="214"/>
      <c r="N5936" s="215"/>
      <c r="O5936" s="215"/>
      <c r="P5936" s="215"/>
      <c r="Q5936" s="215"/>
      <c r="R5936" s="215"/>
      <c r="S5936" s="215"/>
      <c r="T5936" s="216"/>
      <c r="AT5936" s="217" t="s">
        <v>247</v>
      </c>
      <c r="AU5936" s="217" t="s">
        <v>81</v>
      </c>
      <c r="AV5936" s="12" t="s">
        <v>22</v>
      </c>
      <c r="AW5936" s="12" t="s">
        <v>37</v>
      </c>
      <c r="AX5936" s="12" t="s">
        <v>73</v>
      </c>
      <c r="AY5936" s="217" t="s">
        <v>238</v>
      </c>
    </row>
    <row r="5937" spans="2:51" s="12" customFormat="1" ht="13.5">
      <c r="B5937" s="206"/>
      <c r="C5937" s="207"/>
      <c r="D5937" s="208" t="s">
        <v>247</v>
      </c>
      <c r="E5937" s="209" t="s">
        <v>20</v>
      </c>
      <c r="F5937" s="210" t="s">
        <v>249</v>
      </c>
      <c r="G5937" s="207"/>
      <c r="H5937" s="211" t="s">
        <v>20</v>
      </c>
      <c r="I5937" s="212"/>
      <c r="J5937" s="207"/>
      <c r="K5937" s="207"/>
      <c r="L5937" s="213"/>
      <c r="M5937" s="214"/>
      <c r="N5937" s="215"/>
      <c r="O5937" s="215"/>
      <c r="P5937" s="215"/>
      <c r="Q5937" s="215"/>
      <c r="R5937" s="215"/>
      <c r="S5937" s="215"/>
      <c r="T5937" s="216"/>
      <c r="AT5937" s="217" t="s">
        <v>247</v>
      </c>
      <c r="AU5937" s="217" t="s">
        <v>81</v>
      </c>
      <c r="AV5937" s="12" t="s">
        <v>22</v>
      </c>
      <c r="AW5937" s="12" t="s">
        <v>37</v>
      </c>
      <c r="AX5937" s="12" t="s">
        <v>73</v>
      </c>
      <c r="AY5937" s="217" t="s">
        <v>238</v>
      </c>
    </row>
    <row r="5938" spans="2:51" s="12" customFormat="1" ht="13.5">
      <c r="B5938" s="206"/>
      <c r="C5938" s="207"/>
      <c r="D5938" s="208" t="s">
        <v>247</v>
      </c>
      <c r="E5938" s="209" t="s">
        <v>20</v>
      </c>
      <c r="F5938" s="210" t="s">
        <v>5204</v>
      </c>
      <c r="G5938" s="207"/>
      <c r="H5938" s="211" t="s">
        <v>20</v>
      </c>
      <c r="I5938" s="212"/>
      <c r="J5938" s="207"/>
      <c r="K5938" s="207"/>
      <c r="L5938" s="213"/>
      <c r="M5938" s="214"/>
      <c r="N5938" s="215"/>
      <c r="O5938" s="215"/>
      <c r="P5938" s="215"/>
      <c r="Q5938" s="215"/>
      <c r="R5938" s="215"/>
      <c r="S5938" s="215"/>
      <c r="T5938" s="216"/>
      <c r="AT5938" s="217" t="s">
        <v>247</v>
      </c>
      <c r="AU5938" s="217" t="s">
        <v>81</v>
      </c>
      <c r="AV5938" s="12" t="s">
        <v>22</v>
      </c>
      <c r="AW5938" s="12" t="s">
        <v>37</v>
      </c>
      <c r="AX5938" s="12" t="s">
        <v>73</v>
      </c>
      <c r="AY5938" s="217" t="s">
        <v>238</v>
      </c>
    </row>
    <row r="5939" spans="2:51" s="13" customFormat="1" ht="13.5">
      <c r="B5939" s="218"/>
      <c r="C5939" s="219"/>
      <c r="D5939" s="208" t="s">
        <v>247</v>
      </c>
      <c r="E5939" s="230" t="s">
        <v>20</v>
      </c>
      <c r="F5939" s="231" t="s">
        <v>5205</v>
      </c>
      <c r="G5939" s="219"/>
      <c r="H5939" s="232">
        <v>2294.21</v>
      </c>
      <c r="I5939" s="224"/>
      <c r="J5939" s="219"/>
      <c r="K5939" s="219"/>
      <c r="L5939" s="225"/>
      <c r="M5939" s="226"/>
      <c r="N5939" s="227"/>
      <c r="O5939" s="227"/>
      <c r="P5939" s="227"/>
      <c r="Q5939" s="227"/>
      <c r="R5939" s="227"/>
      <c r="S5939" s="227"/>
      <c r="T5939" s="228"/>
      <c r="AT5939" s="229" t="s">
        <v>247</v>
      </c>
      <c r="AU5939" s="229" t="s">
        <v>81</v>
      </c>
      <c r="AV5939" s="13" t="s">
        <v>81</v>
      </c>
      <c r="AW5939" s="13" t="s">
        <v>37</v>
      </c>
      <c r="AX5939" s="13" t="s">
        <v>73</v>
      </c>
      <c r="AY5939" s="229" t="s">
        <v>238</v>
      </c>
    </row>
    <row r="5940" spans="2:51" s="12" customFormat="1" ht="13.5">
      <c r="B5940" s="206"/>
      <c r="C5940" s="207"/>
      <c r="D5940" s="208" t="s">
        <v>247</v>
      </c>
      <c r="E5940" s="209" t="s">
        <v>20</v>
      </c>
      <c r="F5940" s="210" t="s">
        <v>1722</v>
      </c>
      <c r="G5940" s="207"/>
      <c r="H5940" s="211" t="s">
        <v>20</v>
      </c>
      <c r="I5940" s="212"/>
      <c r="J5940" s="207"/>
      <c r="K5940" s="207"/>
      <c r="L5940" s="213"/>
      <c r="M5940" s="214"/>
      <c r="N5940" s="215"/>
      <c r="O5940" s="215"/>
      <c r="P5940" s="215"/>
      <c r="Q5940" s="215"/>
      <c r="R5940" s="215"/>
      <c r="S5940" s="215"/>
      <c r="T5940" s="216"/>
      <c r="AT5940" s="217" t="s">
        <v>247</v>
      </c>
      <c r="AU5940" s="217" t="s">
        <v>81</v>
      </c>
      <c r="AV5940" s="12" t="s">
        <v>22</v>
      </c>
      <c r="AW5940" s="12" t="s">
        <v>37</v>
      </c>
      <c r="AX5940" s="12" t="s">
        <v>73</v>
      </c>
      <c r="AY5940" s="217" t="s">
        <v>238</v>
      </c>
    </row>
    <row r="5941" spans="2:51" s="12" customFormat="1" ht="13.5">
      <c r="B5941" s="206"/>
      <c r="C5941" s="207"/>
      <c r="D5941" s="208" t="s">
        <v>247</v>
      </c>
      <c r="E5941" s="209" t="s">
        <v>20</v>
      </c>
      <c r="F5941" s="210" t="s">
        <v>1523</v>
      </c>
      <c r="G5941" s="207"/>
      <c r="H5941" s="211" t="s">
        <v>20</v>
      </c>
      <c r="I5941" s="212"/>
      <c r="J5941" s="207"/>
      <c r="K5941" s="207"/>
      <c r="L5941" s="213"/>
      <c r="M5941" s="214"/>
      <c r="N5941" s="215"/>
      <c r="O5941" s="215"/>
      <c r="P5941" s="215"/>
      <c r="Q5941" s="215"/>
      <c r="R5941" s="215"/>
      <c r="S5941" s="215"/>
      <c r="T5941" s="216"/>
      <c r="AT5941" s="217" t="s">
        <v>247</v>
      </c>
      <c r="AU5941" s="217" t="s">
        <v>81</v>
      </c>
      <c r="AV5941" s="12" t="s">
        <v>22</v>
      </c>
      <c r="AW5941" s="12" t="s">
        <v>37</v>
      </c>
      <c r="AX5941" s="12" t="s">
        <v>73</v>
      </c>
      <c r="AY5941" s="217" t="s">
        <v>238</v>
      </c>
    </row>
    <row r="5942" spans="2:51" s="13" customFormat="1" ht="13.5">
      <c r="B5942" s="218"/>
      <c r="C5942" s="219"/>
      <c r="D5942" s="208" t="s">
        <v>247</v>
      </c>
      <c r="E5942" s="230" t="s">
        <v>20</v>
      </c>
      <c r="F5942" s="231" t="s">
        <v>5206</v>
      </c>
      <c r="G5942" s="219"/>
      <c r="H5942" s="232">
        <v>45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51" s="13" customFormat="1" ht="13.5">
      <c r="B5943" s="218"/>
      <c r="C5943" s="219"/>
      <c r="D5943" s="208" t="s">
        <v>247</v>
      </c>
      <c r="E5943" s="230" t="s">
        <v>20</v>
      </c>
      <c r="F5943" s="231" t="s">
        <v>5207</v>
      </c>
      <c r="G5943" s="219"/>
      <c r="H5943" s="232">
        <v>21.6</v>
      </c>
      <c r="I5943" s="224"/>
      <c r="J5943" s="219"/>
      <c r="K5943" s="219"/>
      <c r="L5943" s="225"/>
      <c r="M5943" s="226"/>
      <c r="N5943" s="227"/>
      <c r="O5943" s="227"/>
      <c r="P5943" s="227"/>
      <c r="Q5943" s="227"/>
      <c r="R5943" s="227"/>
      <c r="S5943" s="227"/>
      <c r="T5943" s="228"/>
      <c r="AT5943" s="229" t="s">
        <v>247</v>
      </c>
      <c r="AU5943" s="229" t="s">
        <v>81</v>
      </c>
      <c r="AV5943" s="13" t="s">
        <v>81</v>
      </c>
      <c r="AW5943" s="13" t="s">
        <v>37</v>
      </c>
      <c r="AX5943" s="13" t="s">
        <v>73</v>
      </c>
      <c r="AY5943" s="229" t="s">
        <v>238</v>
      </c>
    </row>
    <row r="5944" spans="2:51" s="13" customFormat="1" ht="13.5">
      <c r="B5944" s="218"/>
      <c r="C5944" s="219"/>
      <c r="D5944" s="208" t="s">
        <v>247</v>
      </c>
      <c r="E5944" s="230" t="s">
        <v>20</v>
      </c>
      <c r="F5944" s="231" t="s">
        <v>5208</v>
      </c>
      <c r="G5944" s="219"/>
      <c r="H5944" s="232">
        <v>87.21</v>
      </c>
      <c r="I5944" s="224"/>
      <c r="J5944" s="219"/>
      <c r="K5944" s="219"/>
      <c r="L5944" s="225"/>
      <c r="M5944" s="226"/>
      <c r="N5944" s="227"/>
      <c r="O5944" s="227"/>
      <c r="P5944" s="227"/>
      <c r="Q5944" s="227"/>
      <c r="R5944" s="227"/>
      <c r="S5944" s="227"/>
      <c r="T5944" s="228"/>
      <c r="AT5944" s="229" t="s">
        <v>247</v>
      </c>
      <c r="AU5944" s="229" t="s">
        <v>81</v>
      </c>
      <c r="AV5944" s="13" t="s">
        <v>81</v>
      </c>
      <c r="AW5944" s="13" t="s">
        <v>37</v>
      </c>
      <c r="AX5944" s="13" t="s">
        <v>73</v>
      </c>
      <c r="AY5944" s="229" t="s">
        <v>238</v>
      </c>
    </row>
    <row r="5945" spans="2:51" s="13" customFormat="1" ht="13.5">
      <c r="B5945" s="218"/>
      <c r="C5945" s="219"/>
      <c r="D5945" s="208" t="s">
        <v>247</v>
      </c>
      <c r="E5945" s="230" t="s">
        <v>20</v>
      </c>
      <c r="F5945" s="231" t="s">
        <v>5209</v>
      </c>
      <c r="G5945" s="219"/>
      <c r="H5945" s="232">
        <v>7.7</v>
      </c>
      <c r="I5945" s="224"/>
      <c r="J5945" s="219"/>
      <c r="K5945" s="219"/>
      <c r="L5945" s="225"/>
      <c r="M5945" s="226"/>
      <c r="N5945" s="227"/>
      <c r="O5945" s="227"/>
      <c r="P5945" s="227"/>
      <c r="Q5945" s="227"/>
      <c r="R5945" s="227"/>
      <c r="S5945" s="227"/>
      <c r="T5945" s="228"/>
      <c r="AT5945" s="229" t="s">
        <v>247</v>
      </c>
      <c r="AU5945" s="229" t="s">
        <v>81</v>
      </c>
      <c r="AV5945" s="13" t="s">
        <v>81</v>
      </c>
      <c r="AW5945" s="13" t="s">
        <v>37</v>
      </c>
      <c r="AX5945" s="13" t="s">
        <v>73</v>
      </c>
      <c r="AY5945" s="229" t="s">
        <v>238</v>
      </c>
    </row>
    <row r="5946" spans="2:51" s="13" customFormat="1" ht="13.5">
      <c r="B5946" s="218"/>
      <c r="C5946" s="219"/>
      <c r="D5946" s="208" t="s">
        <v>247</v>
      </c>
      <c r="E5946" s="230" t="s">
        <v>20</v>
      </c>
      <c r="F5946" s="231" t="s">
        <v>5210</v>
      </c>
      <c r="G5946" s="219"/>
      <c r="H5946" s="232">
        <v>7.5</v>
      </c>
      <c r="I5946" s="224"/>
      <c r="J5946" s="219"/>
      <c r="K5946" s="219"/>
      <c r="L5946" s="225"/>
      <c r="M5946" s="226"/>
      <c r="N5946" s="227"/>
      <c r="O5946" s="227"/>
      <c r="P5946" s="227"/>
      <c r="Q5946" s="227"/>
      <c r="R5946" s="227"/>
      <c r="S5946" s="227"/>
      <c r="T5946" s="228"/>
      <c r="AT5946" s="229" t="s">
        <v>247</v>
      </c>
      <c r="AU5946" s="229" t="s">
        <v>81</v>
      </c>
      <c r="AV5946" s="13" t="s">
        <v>81</v>
      </c>
      <c r="AW5946" s="13" t="s">
        <v>37</v>
      </c>
      <c r="AX5946" s="13" t="s">
        <v>73</v>
      </c>
      <c r="AY5946" s="229" t="s">
        <v>238</v>
      </c>
    </row>
    <row r="5947" spans="2:51" s="13" customFormat="1" ht="13.5">
      <c r="B5947" s="218"/>
      <c r="C5947" s="219"/>
      <c r="D5947" s="208" t="s">
        <v>247</v>
      </c>
      <c r="E5947" s="230" t="s">
        <v>20</v>
      </c>
      <c r="F5947" s="231" t="s">
        <v>5211</v>
      </c>
      <c r="G5947" s="219"/>
      <c r="H5947" s="232">
        <v>9.1999999999999993</v>
      </c>
      <c r="I5947" s="224"/>
      <c r="J5947" s="219"/>
      <c r="K5947" s="219"/>
      <c r="L5947" s="225"/>
      <c r="M5947" s="226"/>
      <c r="N5947" s="227"/>
      <c r="O5947" s="227"/>
      <c r="P5947" s="227"/>
      <c r="Q5947" s="227"/>
      <c r="R5947" s="227"/>
      <c r="S5947" s="227"/>
      <c r="T5947" s="228"/>
      <c r="AT5947" s="229" t="s">
        <v>247</v>
      </c>
      <c r="AU5947" s="229" t="s">
        <v>81</v>
      </c>
      <c r="AV5947" s="13" t="s">
        <v>81</v>
      </c>
      <c r="AW5947" s="13" t="s">
        <v>37</v>
      </c>
      <c r="AX5947" s="13" t="s">
        <v>73</v>
      </c>
      <c r="AY5947" s="229" t="s">
        <v>238</v>
      </c>
    </row>
    <row r="5948" spans="2:51" s="13" customFormat="1" ht="13.5">
      <c r="B5948" s="218"/>
      <c r="C5948" s="219"/>
      <c r="D5948" s="208" t="s">
        <v>247</v>
      </c>
      <c r="E5948" s="230" t="s">
        <v>20</v>
      </c>
      <c r="F5948" s="231" t="s">
        <v>5212</v>
      </c>
      <c r="G5948" s="219"/>
      <c r="H5948" s="232">
        <v>11.1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51" s="13" customFormat="1" ht="13.5">
      <c r="B5949" s="218"/>
      <c r="C5949" s="219"/>
      <c r="D5949" s="208" t="s">
        <v>247</v>
      </c>
      <c r="E5949" s="230" t="s">
        <v>20</v>
      </c>
      <c r="F5949" s="231" t="s">
        <v>5213</v>
      </c>
      <c r="G5949" s="219"/>
      <c r="H5949" s="232">
        <v>7.4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51" s="13" customFormat="1" ht="13.5">
      <c r="B5950" s="218"/>
      <c r="C5950" s="219"/>
      <c r="D5950" s="208" t="s">
        <v>247</v>
      </c>
      <c r="E5950" s="230" t="s">
        <v>20</v>
      </c>
      <c r="F5950" s="231" t="s">
        <v>5214</v>
      </c>
      <c r="G5950" s="219"/>
      <c r="H5950" s="232">
        <v>9.6</v>
      </c>
      <c r="I5950" s="224"/>
      <c r="J5950" s="219"/>
      <c r="K5950" s="219"/>
      <c r="L5950" s="225"/>
      <c r="M5950" s="226"/>
      <c r="N5950" s="227"/>
      <c r="O5950" s="227"/>
      <c r="P5950" s="227"/>
      <c r="Q5950" s="227"/>
      <c r="R5950" s="227"/>
      <c r="S5950" s="227"/>
      <c r="T5950" s="228"/>
      <c r="AT5950" s="229" t="s">
        <v>247</v>
      </c>
      <c r="AU5950" s="229" t="s">
        <v>81</v>
      </c>
      <c r="AV5950" s="13" t="s">
        <v>81</v>
      </c>
      <c r="AW5950" s="13" t="s">
        <v>37</v>
      </c>
      <c r="AX5950" s="13" t="s">
        <v>73</v>
      </c>
      <c r="AY5950" s="229" t="s">
        <v>238</v>
      </c>
    </row>
    <row r="5951" spans="2:51" s="13" customFormat="1" ht="13.5">
      <c r="B5951" s="218"/>
      <c r="C5951" s="219"/>
      <c r="D5951" s="208" t="s">
        <v>247</v>
      </c>
      <c r="E5951" s="230" t="s">
        <v>20</v>
      </c>
      <c r="F5951" s="231" t="s">
        <v>5215</v>
      </c>
      <c r="G5951" s="219"/>
      <c r="H5951" s="232">
        <v>19.8</v>
      </c>
      <c r="I5951" s="224"/>
      <c r="J5951" s="219"/>
      <c r="K5951" s="219"/>
      <c r="L5951" s="225"/>
      <c r="M5951" s="226"/>
      <c r="N5951" s="227"/>
      <c r="O5951" s="227"/>
      <c r="P5951" s="227"/>
      <c r="Q5951" s="227"/>
      <c r="R5951" s="227"/>
      <c r="S5951" s="227"/>
      <c r="T5951" s="228"/>
      <c r="AT5951" s="229" t="s">
        <v>247</v>
      </c>
      <c r="AU5951" s="229" t="s">
        <v>81</v>
      </c>
      <c r="AV5951" s="13" t="s">
        <v>81</v>
      </c>
      <c r="AW5951" s="13" t="s">
        <v>37</v>
      </c>
      <c r="AX5951" s="13" t="s">
        <v>73</v>
      </c>
      <c r="AY5951" s="229" t="s">
        <v>238</v>
      </c>
    </row>
    <row r="5952" spans="2:51" s="13" customFormat="1" ht="13.5">
      <c r="B5952" s="218"/>
      <c r="C5952" s="219"/>
      <c r="D5952" s="208" t="s">
        <v>247</v>
      </c>
      <c r="E5952" s="230" t="s">
        <v>20</v>
      </c>
      <c r="F5952" s="231" t="s">
        <v>5216</v>
      </c>
      <c r="G5952" s="219"/>
      <c r="H5952" s="232">
        <v>16.8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51" s="12" customFormat="1" ht="13.5">
      <c r="B5953" s="206"/>
      <c r="C5953" s="207"/>
      <c r="D5953" s="208" t="s">
        <v>247</v>
      </c>
      <c r="E5953" s="209" t="s">
        <v>20</v>
      </c>
      <c r="F5953" s="210" t="s">
        <v>1527</v>
      </c>
      <c r="G5953" s="207"/>
      <c r="H5953" s="211" t="s">
        <v>20</v>
      </c>
      <c r="I5953" s="212"/>
      <c r="J5953" s="207"/>
      <c r="K5953" s="207"/>
      <c r="L5953" s="213"/>
      <c r="M5953" s="214"/>
      <c r="N5953" s="215"/>
      <c r="O5953" s="215"/>
      <c r="P5953" s="215"/>
      <c r="Q5953" s="215"/>
      <c r="R5953" s="215"/>
      <c r="S5953" s="215"/>
      <c r="T5953" s="216"/>
      <c r="AT5953" s="217" t="s">
        <v>247</v>
      </c>
      <c r="AU5953" s="217" t="s">
        <v>81</v>
      </c>
      <c r="AV5953" s="12" t="s">
        <v>22</v>
      </c>
      <c r="AW5953" s="12" t="s">
        <v>37</v>
      </c>
      <c r="AX5953" s="12" t="s">
        <v>73</v>
      </c>
      <c r="AY5953" s="217" t="s">
        <v>238</v>
      </c>
    </row>
    <row r="5954" spans="2:51" s="13" customFormat="1" ht="13.5">
      <c r="B5954" s="218"/>
      <c r="C5954" s="219"/>
      <c r="D5954" s="208" t="s">
        <v>247</v>
      </c>
      <c r="E5954" s="230" t="s">
        <v>20</v>
      </c>
      <c r="F5954" s="231" t="s">
        <v>5217</v>
      </c>
      <c r="G5954" s="219"/>
      <c r="H5954" s="232">
        <v>193.2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51" s="13" customFormat="1" ht="13.5">
      <c r="B5955" s="218"/>
      <c r="C5955" s="219"/>
      <c r="D5955" s="208" t="s">
        <v>247</v>
      </c>
      <c r="E5955" s="230" t="s">
        <v>20</v>
      </c>
      <c r="F5955" s="231" t="s">
        <v>5208</v>
      </c>
      <c r="G5955" s="219"/>
      <c r="H5955" s="232">
        <v>87.21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51" s="13" customFormat="1" ht="13.5">
      <c r="B5956" s="218"/>
      <c r="C5956" s="219"/>
      <c r="D5956" s="208" t="s">
        <v>247</v>
      </c>
      <c r="E5956" s="230" t="s">
        <v>20</v>
      </c>
      <c r="F5956" s="231" t="s">
        <v>5218</v>
      </c>
      <c r="G5956" s="219"/>
      <c r="H5956" s="232">
        <v>7.25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51" s="13" customFormat="1" ht="13.5">
      <c r="B5957" s="218"/>
      <c r="C5957" s="219"/>
      <c r="D5957" s="208" t="s">
        <v>247</v>
      </c>
      <c r="E5957" s="230" t="s">
        <v>20</v>
      </c>
      <c r="F5957" s="231" t="s">
        <v>5219</v>
      </c>
      <c r="G5957" s="219"/>
      <c r="H5957" s="232">
        <v>16.8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51" s="13" customFormat="1" ht="13.5">
      <c r="B5958" s="218"/>
      <c r="C5958" s="219"/>
      <c r="D5958" s="208" t="s">
        <v>247</v>
      </c>
      <c r="E5958" s="230" t="s">
        <v>20</v>
      </c>
      <c r="F5958" s="231" t="s">
        <v>5220</v>
      </c>
      <c r="G5958" s="219"/>
      <c r="H5958" s="232">
        <v>16.2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51" s="13" customFormat="1" ht="13.5">
      <c r="B5959" s="218"/>
      <c r="C5959" s="219"/>
      <c r="D5959" s="208" t="s">
        <v>247</v>
      </c>
      <c r="E5959" s="230" t="s">
        <v>20</v>
      </c>
      <c r="F5959" s="231" t="s">
        <v>5221</v>
      </c>
      <c r="G5959" s="219"/>
      <c r="H5959" s="232">
        <v>8.6</v>
      </c>
      <c r="I5959" s="224"/>
      <c r="J5959" s="219"/>
      <c r="K5959" s="219"/>
      <c r="L5959" s="225"/>
      <c r="M5959" s="226"/>
      <c r="N5959" s="227"/>
      <c r="O5959" s="227"/>
      <c r="P5959" s="227"/>
      <c r="Q5959" s="227"/>
      <c r="R5959" s="227"/>
      <c r="S5959" s="227"/>
      <c r="T5959" s="228"/>
      <c r="AT5959" s="229" t="s">
        <v>247</v>
      </c>
      <c r="AU5959" s="229" t="s">
        <v>81</v>
      </c>
      <c r="AV5959" s="13" t="s">
        <v>81</v>
      </c>
      <c r="AW5959" s="13" t="s">
        <v>37</v>
      </c>
      <c r="AX5959" s="13" t="s">
        <v>73</v>
      </c>
      <c r="AY5959" s="229" t="s">
        <v>238</v>
      </c>
    </row>
    <row r="5960" spans="2:51" s="13" customFormat="1" ht="13.5">
      <c r="B5960" s="218"/>
      <c r="C5960" s="219"/>
      <c r="D5960" s="208" t="s">
        <v>247</v>
      </c>
      <c r="E5960" s="230" t="s">
        <v>20</v>
      </c>
      <c r="F5960" s="231" t="s">
        <v>5222</v>
      </c>
      <c r="G5960" s="219"/>
      <c r="H5960" s="232">
        <v>5.9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51" s="13" customFormat="1" ht="13.5">
      <c r="B5961" s="218"/>
      <c r="C5961" s="219"/>
      <c r="D5961" s="208" t="s">
        <v>247</v>
      </c>
      <c r="E5961" s="230" t="s">
        <v>20</v>
      </c>
      <c r="F5961" s="231" t="s">
        <v>5223</v>
      </c>
      <c r="G5961" s="219"/>
      <c r="H5961" s="232">
        <v>21.8</v>
      </c>
      <c r="I5961" s="224"/>
      <c r="J5961" s="219"/>
      <c r="K5961" s="219"/>
      <c r="L5961" s="225"/>
      <c r="M5961" s="226"/>
      <c r="N5961" s="227"/>
      <c r="O5961" s="227"/>
      <c r="P5961" s="227"/>
      <c r="Q5961" s="227"/>
      <c r="R5961" s="227"/>
      <c r="S5961" s="227"/>
      <c r="T5961" s="228"/>
      <c r="AT5961" s="229" t="s">
        <v>247</v>
      </c>
      <c r="AU5961" s="229" t="s">
        <v>81</v>
      </c>
      <c r="AV5961" s="13" t="s">
        <v>81</v>
      </c>
      <c r="AW5961" s="13" t="s">
        <v>37</v>
      </c>
      <c r="AX5961" s="13" t="s">
        <v>73</v>
      </c>
      <c r="AY5961" s="229" t="s">
        <v>238</v>
      </c>
    </row>
    <row r="5962" spans="2:51" s="13" customFormat="1" ht="13.5">
      <c r="B5962" s="218"/>
      <c r="C5962" s="219"/>
      <c r="D5962" s="208" t="s">
        <v>247</v>
      </c>
      <c r="E5962" s="230" t="s">
        <v>20</v>
      </c>
      <c r="F5962" s="231" t="s">
        <v>5224</v>
      </c>
      <c r="G5962" s="219"/>
      <c r="H5962" s="232">
        <v>17</v>
      </c>
      <c r="I5962" s="224"/>
      <c r="J5962" s="219"/>
      <c r="K5962" s="219"/>
      <c r="L5962" s="225"/>
      <c r="M5962" s="226"/>
      <c r="N5962" s="227"/>
      <c r="O5962" s="227"/>
      <c r="P5962" s="227"/>
      <c r="Q5962" s="227"/>
      <c r="R5962" s="227"/>
      <c r="S5962" s="227"/>
      <c r="T5962" s="228"/>
      <c r="AT5962" s="229" t="s">
        <v>247</v>
      </c>
      <c r="AU5962" s="229" t="s">
        <v>81</v>
      </c>
      <c r="AV5962" s="13" t="s">
        <v>81</v>
      </c>
      <c r="AW5962" s="13" t="s">
        <v>37</v>
      </c>
      <c r="AX5962" s="13" t="s">
        <v>73</v>
      </c>
      <c r="AY5962" s="229" t="s">
        <v>238</v>
      </c>
    </row>
    <row r="5963" spans="2:51" s="13" customFormat="1" ht="13.5">
      <c r="B5963" s="218"/>
      <c r="C5963" s="219"/>
      <c r="D5963" s="208" t="s">
        <v>247</v>
      </c>
      <c r="E5963" s="230" t="s">
        <v>20</v>
      </c>
      <c r="F5963" s="231" t="s">
        <v>5225</v>
      </c>
      <c r="G5963" s="219"/>
      <c r="H5963" s="232">
        <v>20.8</v>
      </c>
      <c r="I5963" s="224"/>
      <c r="J5963" s="219"/>
      <c r="K5963" s="219"/>
      <c r="L5963" s="225"/>
      <c r="M5963" s="226"/>
      <c r="N5963" s="227"/>
      <c r="O5963" s="227"/>
      <c r="P5963" s="227"/>
      <c r="Q5963" s="227"/>
      <c r="R5963" s="227"/>
      <c r="S5963" s="227"/>
      <c r="T5963" s="228"/>
      <c r="AT5963" s="229" t="s">
        <v>247</v>
      </c>
      <c r="AU5963" s="229" t="s">
        <v>81</v>
      </c>
      <c r="AV5963" s="13" t="s">
        <v>81</v>
      </c>
      <c r="AW5963" s="13" t="s">
        <v>37</v>
      </c>
      <c r="AX5963" s="13" t="s">
        <v>73</v>
      </c>
      <c r="AY5963" s="229" t="s">
        <v>238</v>
      </c>
    </row>
    <row r="5964" spans="2:51" s="13" customFormat="1" ht="13.5">
      <c r="B5964" s="218"/>
      <c r="C5964" s="219"/>
      <c r="D5964" s="208" t="s">
        <v>247</v>
      </c>
      <c r="E5964" s="230" t="s">
        <v>20</v>
      </c>
      <c r="F5964" s="231" t="s">
        <v>5226</v>
      </c>
      <c r="G5964" s="219"/>
      <c r="H5964" s="232">
        <v>22.8</v>
      </c>
      <c r="I5964" s="224"/>
      <c r="J5964" s="219"/>
      <c r="K5964" s="219"/>
      <c r="L5964" s="225"/>
      <c r="M5964" s="226"/>
      <c r="N5964" s="227"/>
      <c r="O5964" s="227"/>
      <c r="P5964" s="227"/>
      <c r="Q5964" s="227"/>
      <c r="R5964" s="227"/>
      <c r="S5964" s="227"/>
      <c r="T5964" s="228"/>
      <c r="AT5964" s="229" t="s">
        <v>247</v>
      </c>
      <c r="AU5964" s="229" t="s">
        <v>81</v>
      </c>
      <c r="AV5964" s="13" t="s">
        <v>81</v>
      </c>
      <c r="AW5964" s="13" t="s">
        <v>37</v>
      </c>
      <c r="AX5964" s="13" t="s">
        <v>73</v>
      </c>
      <c r="AY5964" s="229" t="s">
        <v>238</v>
      </c>
    </row>
    <row r="5965" spans="2:51" s="13" customFormat="1" ht="13.5">
      <c r="B5965" s="218"/>
      <c r="C5965" s="219"/>
      <c r="D5965" s="208" t="s">
        <v>247</v>
      </c>
      <c r="E5965" s="230" t="s">
        <v>20</v>
      </c>
      <c r="F5965" s="231" t="s">
        <v>5227</v>
      </c>
      <c r="G5965" s="219"/>
      <c r="H5965" s="232">
        <v>21.4</v>
      </c>
      <c r="I5965" s="224"/>
      <c r="J5965" s="219"/>
      <c r="K5965" s="219"/>
      <c r="L5965" s="225"/>
      <c r="M5965" s="226"/>
      <c r="N5965" s="227"/>
      <c r="O5965" s="227"/>
      <c r="P5965" s="227"/>
      <c r="Q5965" s="227"/>
      <c r="R5965" s="227"/>
      <c r="S5965" s="227"/>
      <c r="T5965" s="228"/>
      <c r="AT5965" s="229" t="s">
        <v>247</v>
      </c>
      <c r="AU5965" s="229" t="s">
        <v>81</v>
      </c>
      <c r="AV5965" s="13" t="s">
        <v>81</v>
      </c>
      <c r="AW5965" s="13" t="s">
        <v>37</v>
      </c>
      <c r="AX5965" s="13" t="s">
        <v>73</v>
      </c>
      <c r="AY5965" s="229" t="s">
        <v>238</v>
      </c>
    </row>
    <row r="5966" spans="2:51" s="13" customFormat="1" ht="13.5">
      <c r="B5966" s="218"/>
      <c r="C5966" s="219"/>
      <c r="D5966" s="208" t="s">
        <v>247</v>
      </c>
      <c r="E5966" s="230" t="s">
        <v>20</v>
      </c>
      <c r="F5966" s="231" t="s">
        <v>5228</v>
      </c>
      <c r="G5966" s="219"/>
      <c r="H5966" s="232">
        <v>18.399999999999999</v>
      </c>
      <c r="I5966" s="224"/>
      <c r="J5966" s="219"/>
      <c r="K5966" s="219"/>
      <c r="L5966" s="225"/>
      <c r="M5966" s="226"/>
      <c r="N5966" s="227"/>
      <c r="O5966" s="227"/>
      <c r="P5966" s="227"/>
      <c r="Q5966" s="227"/>
      <c r="R5966" s="227"/>
      <c r="S5966" s="227"/>
      <c r="T5966" s="228"/>
      <c r="AT5966" s="229" t="s">
        <v>247</v>
      </c>
      <c r="AU5966" s="229" t="s">
        <v>81</v>
      </c>
      <c r="AV5966" s="13" t="s">
        <v>81</v>
      </c>
      <c r="AW5966" s="13" t="s">
        <v>37</v>
      </c>
      <c r="AX5966" s="13" t="s">
        <v>73</v>
      </c>
      <c r="AY5966" s="229" t="s">
        <v>238</v>
      </c>
    </row>
    <row r="5967" spans="2:51" s="13" customFormat="1" ht="13.5">
      <c r="B5967" s="218"/>
      <c r="C5967" s="219"/>
      <c r="D5967" s="208" t="s">
        <v>247</v>
      </c>
      <c r="E5967" s="230" t="s">
        <v>20</v>
      </c>
      <c r="F5967" s="231" t="s">
        <v>5229</v>
      </c>
      <c r="G5967" s="219"/>
      <c r="H5967" s="232">
        <v>26.8</v>
      </c>
      <c r="I5967" s="224"/>
      <c r="J5967" s="219"/>
      <c r="K5967" s="219"/>
      <c r="L5967" s="225"/>
      <c r="M5967" s="226"/>
      <c r="N5967" s="227"/>
      <c r="O5967" s="227"/>
      <c r="P5967" s="227"/>
      <c r="Q5967" s="227"/>
      <c r="R5967" s="227"/>
      <c r="S5967" s="227"/>
      <c r="T5967" s="228"/>
      <c r="AT5967" s="229" t="s">
        <v>247</v>
      </c>
      <c r="AU5967" s="229" t="s">
        <v>81</v>
      </c>
      <c r="AV5967" s="13" t="s">
        <v>81</v>
      </c>
      <c r="AW5967" s="13" t="s">
        <v>37</v>
      </c>
      <c r="AX5967" s="13" t="s">
        <v>73</v>
      </c>
      <c r="AY5967" s="229" t="s">
        <v>238</v>
      </c>
    </row>
    <row r="5968" spans="2:51" s="13" customFormat="1" ht="13.5">
      <c r="B5968" s="218"/>
      <c r="C5968" s="219"/>
      <c r="D5968" s="208" t="s">
        <v>247</v>
      </c>
      <c r="E5968" s="230" t="s">
        <v>20</v>
      </c>
      <c r="F5968" s="231" t="s">
        <v>5230</v>
      </c>
      <c r="G5968" s="219"/>
      <c r="H5968" s="232">
        <v>42.72</v>
      </c>
      <c r="I5968" s="224"/>
      <c r="J5968" s="219"/>
      <c r="K5968" s="219"/>
      <c r="L5968" s="225"/>
      <c r="M5968" s="226"/>
      <c r="N5968" s="227"/>
      <c r="O5968" s="227"/>
      <c r="P5968" s="227"/>
      <c r="Q5968" s="227"/>
      <c r="R5968" s="227"/>
      <c r="S5968" s="227"/>
      <c r="T5968" s="228"/>
      <c r="AT5968" s="229" t="s">
        <v>247</v>
      </c>
      <c r="AU5968" s="229" t="s">
        <v>81</v>
      </c>
      <c r="AV5968" s="13" t="s">
        <v>81</v>
      </c>
      <c r="AW5968" s="13" t="s">
        <v>37</v>
      </c>
      <c r="AX5968" s="13" t="s">
        <v>73</v>
      </c>
      <c r="AY5968" s="229" t="s">
        <v>238</v>
      </c>
    </row>
    <row r="5969" spans="2:65" s="13" customFormat="1" ht="13.5">
      <c r="B5969" s="218"/>
      <c r="C5969" s="219"/>
      <c r="D5969" s="220" t="s">
        <v>247</v>
      </c>
      <c r="E5969" s="221" t="s">
        <v>20</v>
      </c>
      <c r="F5969" s="222" t="s">
        <v>5231</v>
      </c>
      <c r="G5969" s="219"/>
      <c r="H5969" s="223">
        <v>18.36</v>
      </c>
      <c r="I5969" s="224"/>
      <c r="J5969" s="219"/>
      <c r="K5969" s="219"/>
      <c r="L5969" s="225"/>
      <c r="M5969" s="226"/>
      <c r="N5969" s="227"/>
      <c r="O5969" s="227"/>
      <c r="P5969" s="227"/>
      <c r="Q5969" s="227"/>
      <c r="R5969" s="227"/>
      <c r="S5969" s="227"/>
      <c r="T5969" s="228"/>
      <c r="AT5969" s="229" t="s">
        <v>247</v>
      </c>
      <c r="AU5969" s="229" t="s">
        <v>81</v>
      </c>
      <c r="AV5969" s="13" t="s">
        <v>81</v>
      </c>
      <c r="AW5969" s="13" t="s">
        <v>37</v>
      </c>
      <c r="AX5969" s="13" t="s">
        <v>73</v>
      </c>
      <c r="AY5969" s="229" t="s">
        <v>238</v>
      </c>
    </row>
    <row r="5970" spans="2:65" s="1" customFormat="1" ht="22.5" customHeight="1">
      <c r="B5970" s="35"/>
      <c r="C5970" s="233" t="s">
        <v>5232</v>
      </c>
      <c r="D5970" s="233" t="s">
        <v>478</v>
      </c>
      <c r="E5970" s="234" t="s">
        <v>5233</v>
      </c>
      <c r="F5970" s="235" t="s">
        <v>5234</v>
      </c>
      <c r="G5970" s="236" t="s">
        <v>517</v>
      </c>
      <c r="H5970" s="237">
        <v>3082.36</v>
      </c>
      <c r="I5970" s="238"/>
      <c r="J5970" s="239">
        <f>ROUND(I5970*H5970,2)</f>
        <v>0</v>
      </c>
      <c r="K5970" s="235" t="s">
        <v>244</v>
      </c>
      <c r="L5970" s="240"/>
      <c r="M5970" s="241" t="s">
        <v>20</v>
      </c>
      <c r="N5970" s="242" t="s">
        <v>44</v>
      </c>
      <c r="O5970" s="36"/>
      <c r="P5970" s="203">
        <f>O5970*H5970</f>
        <v>0</v>
      </c>
      <c r="Q5970" s="203">
        <v>9.9999999999999995E-7</v>
      </c>
      <c r="R5970" s="203">
        <f>Q5970*H5970</f>
        <v>3.0823600000000001E-3</v>
      </c>
      <c r="S5970" s="203">
        <v>0</v>
      </c>
      <c r="T5970" s="204">
        <f>S5970*H5970</f>
        <v>0</v>
      </c>
      <c r="AR5970" s="18" t="s">
        <v>500</v>
      </c>
      <c r="AT5970" s="18" t="s">
        <v>478</v>
      </c>
      <c r="AU5970" s="18" t="s">
        <v>81</v>
      </c>
      <c r="AY5970" s="18" t="s">
        <v>238</v>
      </c>
      <c r="BE5970" s="205">
        <f>IF(N5970="základní",J5970,0)</f>
        <v>0</v>
      </c>
      <c r="BF5970" s="205">
        <f>IF(N5970="snížená",J5970,0)</f>
        <v>0</v>
      </c>
      <c r="BG5970" s="205">
        <f>IF(N5970="zákl. přenesená",J5970,0)</f>
        <v>0</v>
      </c>
      <c r="BH5970" s="205">
        <f>IF(N5970="sníž. přenesená",J5970,0)</f>
        <v>0</v>
      </c>
      <c r="BI5970" s="205">
        <f>IF(N5970="nulová",J5970,0)</f>
        <v>0</v>
      </c>
      <c r="BJ5970" s="18" t="s">
        <v>22</v>
      </c>
      <c r="BK5970" s="205">
        <f>ROUND(I5970*H5970,2)</f>
        <v>0</v>
      </c>
      <c r="BL5970" s="18" t="s">
        <v>372</v>
      </c>
      <c r="BM5970" s="18" t="s">
        <v>5235</v>
      </c>
    </row>
    <row r="5971" spans="2:65" s="1" customFormat="1" ht="22.5" customHeight="1">
      <c r="B5971" s="35"/>
      <c r="C5971" s="194" t="s">
        <v>5236</v>
      </c>
      <c r="D5971" s="194" t="s">
        <v>240</v>
      </c>
      <c r="E5971" s="195" t="s">
        <v>5237</v>
      </c>
      <c r="F5971" s="196" t="s">
        <v>5238</v>
      </c>
      <c r="G5971" s="197" t="s">
        <v>375</v>
      </c>
      <c r="H5971" s="198">
        <v>2514.855</v>
      </c>
      <c r="I5971" s="199"/>
      <c r="J5971" s="200">
        <f>ROUND(I5971*H5971,2)</f>
        <v>0</v>
      </c>
      <c r="K5971" s="196" t="s">
        <v>244</v>
      </c>
      <c r="L5971" s="55"/>
      <c r="M5971" s="201" t="s">
        <v>20</v>
      </c>
      <c r="N5971" s="202" t="s">
        <v>44</v>
      </c>
      <c r="O5971" s="36"/>
      <c r="P5971" s="203">
        <f>O5971*H5971</f>
        <v>0</v>
      </c>
      <c r="Q5971" s="203">
        <v>0</v>
      </c>
      <c r="R5971" s="203">
        <f>Q5971*H5971</f>
        <v>0</v>
      </c>
      <c r="S5971" s="203">
        <v>0</v>
      </c>
      <c r="T5971" s="204">
        <f>S5971*H5971</f>
        <v>0</v>
      </c>
      <c r="AR5971" s="18" t="s">
        <v>372</v>
      </c>
      <c r="AT5971" s="18" t="s">
        <v>240</v>
      </c>
      <c r="AU5971" s="18" t="s">
        <v>81</v>
      </c>
      <c r="AY5971" s="18" t="s">
        <v>238</v>
      </c>
      <c r="BE5971" s="205">
        <f>IF(N5971="základní",J5971,0)</f>
        <v>0</v>
      </c>
      <c r="BF5971" s="205">
        <f>IF(N5971="snížená",J5971,0)</f>
        <v>0</v>
      </c>
      <c r="BG5971" s="205">
        <f>IF(N5971="zákl. přenesená",J5971,0)</f>
        <v>0</v>
      </c>
      <c r="BH5971" s="205">
        <f>IF(N5971="sníž. přenesená",J5971,0)</f>
        <v>0</v>
      </c>
      <c r="BI5971" s="205">
        <f>IF(N5971="nulová",J5971,0)</f>
        <v>0</v>
      </c>
      <c r="BJ5971" s="18" t="s">
        <v>22</v>
      </c>
      <c r="BK5971" s="205">
        <f>ROUND(I5971*H5971,2)</f>
        <v>0</v>
      </c>
      <c r="BL5971" s="18" t="s">
        <v>372</v>
      </c>
      <c r="BM5971" s="18" t="s">
        <v>5239</v>
      </c>
    </row>
    <row r="5972" spans="2:65" s="12" customFormat="1" ht="13.5">
      <c r="B5972" s="206"/>
      <c r="C5972" s="207"/>
      <c r="D5972" s="208" t="s">
        <v>247</v>
      </c>
      <c r="E5972" s="209" t="s">
        <v>20</v>
      </c>
      <c r="F5972" s="210" t="s">
        <v>4640</v>
      </c>
      <c r="G5972" s="207"/>
      <c r="H5972" s="211" t="s">
        <v>20</v>
      </c>
      <c r="I5972" s="212"/>
      <c r="J5972" s="207"/>
      <c r="K5972" s="207"/>
      <c r="L5972" s="213"/>
      <c r="M5972" s="214"/>
      <c r="N5972" s="215"/>
      <c r="O5972" s="215"/>
      <c r="P5972" s="215"/>
      <c r="Q5972" s="215"/>
      <c r="R5972" s="215"/>
      <c r="S5972" s="215"/>
      <c r="T5972" s="216"/>
      <c r="AT5972" s="217" t="s">
        <v>247</v>
      </c>
      <c r="AU5972" s="217" t="s">
        <v>81</v>
      </c>
      <c r="AV5972" s="12" t="s">
        <v>22</v>
      </c>
      <c r="AW5972" s="12" t="s">
        <v>37</v>
      </c>
      <c r="AX5972" s="12" t="s">
        <v>73</v>
      </c>
      <c r="AY5972" s="217" t="s">
        <v>238</v>
      </c>
    </row>
    <row r="5973" spans="2:65" s="12" customFormat="1" ht="13.5">
      <c r="B5973" s="206"/>
      <c r="C5973" s="207"/>
      <c r="D5973" s="208" t="s">
        <v>247</v>
      </c>
      <c r="E5973" s="209" t="s">
        <v>20</v>
      </c>
      <c r="F5973" s="210" t="s">
        <v>249</v>
      </c>
      <c r="G5973" s="207"/>
      <c r="H5973" s="211" t="s">
        <v>20</v>
      </c>
      <c r="I5973" s="212"/>
      <c r="J5973" s="207"/>
      <c r="K5973" s="207"/>
      <c r="L5973" s="213"/>
      <c r="M5973" s="214"/>
      <c r="N5973" s="215"/>
      <c r="O5973" s="215"/>
      <c r="P5973" s="215"/>
      <c r="Q5973" s="215"/>
      <c r="R5973" s="215"/>
      <c r="S5973" s="215"/>
      <c r="T5973" s="216"/>
      <c r="AT5973" s="217" t="s">
        <v>247</v>
      </c>
      <c r="AU5973" s="217" t="s">
        <v>81</v>
      </c>
      <c r="AV5973" s="12" t="s">
        <v>22</v>
      </c>
      <c r="AW5973" s="12" t="s">
        <v>37</v>
      </c>
      <c r="AX5973" s="12" t="s">
        <v>73</v>
      </c>
      <c r="AY5973" s="217" t="s">
        <v>238</v>
      </c>
    </row>
    <row r="5974" spans="2:65" s="13" customFormat="1" ht="13.5">
      <c r="B5974" s="218"/>
      <c r="C5974" s="219"/>
      <c r="D5974" s="220" t="s">
        <v>247</v>
      </c>
      <c r="E5974" s="221" t="s">
        <v>20</v>
      </c>
      <c r="F5974" s="222" t="s">
        <v>5240</v>
      </c>
      <c r="G5974" s="219"/>
      <c r="H5974" s="223">
        <v>2514.855</v>
      </c>
      <c r="I5974" s="224"/>
      <c r="J5974" s="219"/>
      <c r="K5974" s="219"/>
      <c r="L5974" s="225"/>
      <c r="M5974" s="226"/>
      <c r="N5974" s="227"/>
      <c r="O5974" s="227"/>
      <c r="P5974" s="227"/>
      <c r="Q5974" s="227"/>
      <c r="R5974" s="227"/>
      <c r="S5974" s="227"/>
      <c r="T5974" s="228"/>
      <c r="AT5974" s="229" t="s">
        <v>247</v>
      </c>
      <c r="AU5974" s="229" t="s">
        <v>81</v>
      </c>
      <c r="AV5974" s="13" t="s">
        <v>81</v>
      </c>
      <c r="AW5974" s="13" t="s">
        <v>37</v>
      </c>
      <c r="AX5974" s="13" t="s">
        <v>73</v>
      </c>
      <c r="AY5974" s="229" t="s">
        <v>238</v>
      </c>
    </row>
    <row r="5975" spans="2:65" s="1" customFormat="1" ht="22.5" customHeight="1">
      <c r="B5975" s="35"/>
      <c r="C5975" s="194" t="s">
        <v>5241</v>
      </c>
      <c r="D5975" s="194" t="s">
        <v>240</v>
      </c>
      <c r="E5975" s="195" t="s">
        <v>5242</v>
      </c>
      <c r="F5975" s="196" t="s">
        <v>5243</v>
      </c>
      <c r="G5975" s="197" t="s">
        <v>375</v>
      </c>
      <c r="H5975" s="198">
        <v>574.72799999999995</v>
      </c>
      <c r="I5975" s="199"/>
      <c r="J5975" s="200">
        <f>ROUND(I5975*H5975,2)</f>
        <v>0</v>
      </c>
      <c r="K5975" s="196" t="s">
        <v>244</v>
      </c>
      <c r="L5975" s="55"/>
      <c r="M5975" s="201" t="s">
        <v>20</v>
      </c>
      <c r="N5975" s="202" t="s">
        <v>44</v>
      </c>
      <c r="O5975" s="36"/>
      <c r="P5975" s="203">
        <f>O5975*H5975</f>
        <v>0</v>
      </c>
      <c r="Q5975" s="203">
        <v>0</v>
      </c>
      <c r="R5975" s="203">
        <f>Q5975*H5975</f>
        <v>0</v>
      </c>
      <c r="S5975" s="203">
        <v>0</v>
      </c>
      <c r="T5975" s="204">
        <f>S5975*H5975</f>
        <v>0</v>
      </c>
      <c r="AR5975" s="18" t="s">
        <v>372</v>
      </c>
      <c r="AT5975" s="18" t="s">
        <v>240</v>
      </c>
      <c r="AU5975" s="18" t="s">
        <v>81</v>
      </c>
      <c r="AY5975" s="18" t="s">
        <v>238</v>
      </c>
      <c r="BE5975" s="205">
        <f>IF(N5975="základní",J5975,0)</f>
        <v>0</v>
      </c>
      <c r="BF5975" s="205">
        <f>IF(N5975="snížená",J5975,0)</f>
        <v>0</v>
      </c>
      <c r="BG5975" s="205">
        <f>IF(N5975="zákl. přenesená",J5975,0)</f>
        <v>0</v>
      </c>
      <c r="BH5975" s="205">
        <f>IF(N5975="sníž. přenesená",J5975,0)</f>
        <v>0</v>
      </c>
      <c r="BI5975" s="205">
        <f>IF(N5975="nulová",J5975,0)</f>
        <v>0</v>
      </c>
      <c r="BJ5975" s="18" t="s">
        <v>22</v>
      </c>
      <c r="BK5975" s="205">
        <f>ROUND(I5975*H5975,2)</f>
        <v>0</v>
      </c>
      <c r="BL5975" s="18" t="s">
        <v>372</v>
      </c>
      <c r="BM5975" s="18" t="s">
        <v>5244</v>
      </c>
    </row>
    <row r="5976" spans="2:65" s="12" customFormat="1" ht="13.5">
      <c r="B5976" s="206"/>
      <c r="C5976" s="207"/>
      <c r="D5976" s="208" t="s">
        <v>247</v>
      </c>
      <c r="E5976" s="209" t="s">
        <v>20</v>
      </c>
      <c r="F5976" s="210" t="s">
        <v>4640</v>
      </c>
      <c r="G5976" s="207"/>
      <c r="H5976" s="211" t="s">
        <v>20</v>
      </c>
      <c r="I5976" s="212"/>
      <c r="J5976" s="207"/>
      <c r="K5976" s="207"/>
      <c r="L5976" s="213"/>
      <c r="M5976" s="214"/>
      <c r="N5976" s="215"/>
      <c r="O5976" s="215"/>
      <c r="P5976" s="215"/>
      <c r="Q5976" s="215"/>
      <c r="R5976" s="215"/>
      <c r="S5976" s="215"/>
      <c r="T5976" s="216"/>
      <c r="AT5976" s="217" t="s">
        <v>247</v>
      </c>
      <c r="AU5976" s="217" t="s">
        <v>81</v>
      </c>
      <c r="AV5976" s="12" t="s">
        <v>22</v>
      </c>
      <c r="AW5976" s="12" t="s">
        <v>37</v>
      </c>
      <c r="AX5976" s="12" t="s">
        <v>73</v>
      </c>
      <c r="AY5976" s="217" t="s">
        <v>238</v>
      </c>
    </row>
    <row r="5977" spans="2:65" s="12" customFormat="1" ht="13.5">
      <c r="B5977" s="206"/>
      <c r="C5977" s="207"/>
      <c r="D5977" s="208" t="s">
        <v>247</v>
      </c>
      <c r="E5977" s="209" t="s">
        <v>20</v>
      </c>
      <c r="F5977" s="210" t="s">
        <v>249</v>
      </c>
      <c r="G5977" s="207"/>
      <c r="H5977" s="211" t="s">
        <v>20</v>
      </c>
      <c r="I5977" s="212"/>
      <c r="J5977" s="207"/>
      <c r="K5977" s="207"/>
      <c r="L5977" s="213"/>
      <c r="M5977" s="214"/>
      <c r="N5977" s="215"/>
      <c r="O5977" s="215"/>
      <c r="P5977" s="215"/>
      <c r="Q5977" s="215"/>
      <c r="R5977" s="215"/>
      <c r="S5977" s="215"/>
      <c r="T5977" s="216"/>
      <c r="AT5977" s="217" t="s">
        <v>247</v>
      </c>
      <c r="AU5977" s="217" t="s">
        <v>81</v>
      </c>
      <c r="AV5977" s="12" t="s">
        <v>22</v>
      </c>
      <c r="AW5977" s="12" t="s">
        <v>37</v>
      </c>
      <c r="AX5977" s="12" t="s">
        <v>73</v>
      </c>
      <c r="AY5977" s="217" t="s">
        <v>238</v>
      </c>
    </row>
    <row r="5978" spans="2:65" s="12" customFormat="1" ht="13.5">
      <c r="B5978" s="206"/>
      <c r="C5978" s="207"/>
      <c r="D5978" s="208" t="s">
        <v>247</v>
      </c>
      <c r="E5978" s="209" t="s">
        <v>20</v>
      </c>
      <c r="F5978" s="210" t="s">
        <v>1722</v>
      </c>
      <c r="G5978" s="207"/>
      <c r="H5978" s="211" t="s">
        <v>20</v>
      </c>
      <c r="I5978" s="212"/>
      <c r="J5978" s="207"/>
      <c r="K5978" s="207"/>
      <c r="L5978" s="213"/>
      <c r="M5978" s="214"/>
      <c r="N5978" s="215"/>
      <c r="O5978" s="215"/>
      <c r="P5978" s="215"/>
      <c r="Q5978" s="215"/>
      <c r="R5978" s="215"/>
      <c r="S5978" s="215"/>
      <c r="T5978" s="216"/>
      <c r="AT5978" s="217" t="s">
        <v>247</v>
      </c>
      <c r="AU5978" s="217" t="s">
        <v>81</v>
      </c>
      <c r="AV5978" s="12" t="s">
        <v>22</v>
      </c>
      <c r="AW5978" s="12" t="s">
        <v>37</v>
      </c>
      <c r="AX5978" s="12" t="s">
        <v>73</v>
      </c>
      <c r="AY5978" s="217" t="s">
        <v>238</v>
      </c>
    </row>
    <row r="5979" spans="2:65" s="12" customFormat="1" ht="13.5">
      <c r="B5979" s="206"/>
      <c r="C5979" s="207"/>
      <c r="D5979" s="208" t="s">
        <v>247</v>
      </c>
      <c r="E5979" s="209" t="s">
        <v>20</v>
      </c>
      <c r="F5979" s="210" t="s">
        <v>1523</v>
      </c>
      <c r="G5979" s="207"/>
      <c r="H5979" s="211" t="s">
        <v>20</v>
      </c>
      <c r="I5979" s="212"/>
      <c r="J5979" s="207"/>
      <c r="K5979" s="207"/>
      <c r="L5979" s="213"/>
      <c r="M5979" s="214"/>
      <c r="N5979" s="215"/>
      <c r="O5979" s="215"/>
      <c r="P5979" s="215"/>
      <c r="Q5979" s="215"/>
      <c r="R5979" s="215"/>
      <c r="S5979" s="215"/>
      <c r="T5979" s="216"/>
      <c r="AT5979" s="217" t="s">
        <v>247</v>
      </c>
      <c r="AU5979" s="217" t="s">
        <v>81</v>
      </c>
      <c r="AV5979" s="12" t="s">
        <v>22</v>
      </c>
      <c r="AW5979" s="12" t="s">
        <v>37</v>
      </c>
      <c r="AX5979" s="12" t="s">
        <v>73</v>
      </c>
      <c r="AY5979" s="217" t="s">
        <v>238</v>
      </c>
    </row>
    <row r="5980" spans="2:65" s="13" customFormat="1" ht="13.5">
      <c r="B5980" s="218"/>
      <c r="C5980" s="219"/>
      <c r="D5980" s="208" t="s">
        <v>247</v>
      </c>
      <c r="E5980" s="230" t="s">
        <v>20</v>
      </c>
      <c r="F5980" s="231" t="s">
        <v>5245</v>
      </c>
      <c r="G5980" s="219"/>
      <c r="H5980" s="232">
        <v>11.34</v>
      </c>
      <c r="I5980" s="224"/>
      <c r="J5980" s="219"/>
      <c r="K5980" s="219"/>
      <c r="L5980" s="225"/>
      <c r="M5980" s="226"/>
      <c r="N5980" s="227"/>
      <c r="O5980" s="227"/>
      <c r="P5980" s="227"/>
      <c r="Q5980" s="227"/>
      <c r="R5980" s="227"/>
      <c r="S5980" s="227"/>
      <c r="T5980" s="228"/>
      <c r="AT5980" s="229" t="s">
        <v>247</v>
      </c>
      <c r="AU5980" s="229" t="s">
        <v>81</v>
      </c>
      <c r="AV5980" s="13" t="s">
        <v>81</v>
      </c>
      <c r="AW5980" s="13" t="s">
        <v>37</v>
      </c>
      <c r="AX5980" s="13" t="s">
        <v>73</v>
      </c>
      <c r="AY5980" s="229" t="s">
        <v>238</v>
      </c>
    </row>
    <row r="5981" spans="2:65" s="13" customFormat="1" ht="13.5">
      <c r="B5981" s="218"/>
      <c r="C5981" s="219"/>
      <c r="D5981" s="208" t="s">
        <v>247</v>
      </c>
      <c r="E5981" s="230" t="s">
        <v>20</v>
      </c>
      <c r="F5981" s="231" t="s">
        <v>5246</v>
      </c>
      <c r="G5981" s="219"/>
      <c r="H5981" s="232">
        <v>9.4499999999999993</v>
      </c>
      <c r="I5981" s="224"/>
      <c r="J5981" s="219"/>
      <c r="K5981" s="219"/>
      <c r="L5981" s="225"/>
      <c r="M5981" s="226"/>
      <c r="N5981" s="227"/>
      <c r="O5981" s="227"/>
      <c r="P5981" s="227"/>
      <c r="Q5981" s="227"/>
      <c r="R5981" s="227"/>
      <c r="S5981" s="227"/>
      <c r="T5981" s="228"/>
      <c r="AT5981" s="229" t="s">
        <v>247</v>
      </c>
      <c r="AU5981" s="229" t="s">
        <v>81</v>
      </c>
      <c r="AV5981" s="13" t="s">
        <v>81</v>
      </c>
      <c r="AW5981" s="13" t="s">
        <v>37</v>
      </c>
      <c r="AX5981" s="13" t="s">
        <v>73</v>
      </c>
      <c r="AY5981" s="229" t="s">
        <v>238</v>
      </c>
    </row>
    <row r="5982" spans="2:65" s="13" customFormat="1" ht="13.5">
      <c r="B5982" s="218"/>
      <c r="C5982" s="219"/>
      <c r="D5982" s="208" t="s">
        <v>247</v>
      </c>
      <c r="E5982" s="230" t="s">
        <v>20</v>
      </c>
      <c r="F5982" s="231" t="s">
        <v>5247</v>
      </c>
      <c r="G5982" s="219"/>
      <c r="H5982" s="232">
        <v>108.202</v>
      </c>
      <c r="I5982" s="224"/>
      <c r="J5982" s="219"/>
      <c r="K5982" s="219"/>
      <c r="L5982" s="225"/>
      <c r="M5982" s="226"/>
      <c r="N5982" s="227"/>
      <c r="O5982" s="227"/>
      <c r="P5982" s="227"/>
      <c r="Q5982" s="227"/>
      <c r="R5982" s="227"/>
      <c r="S5982" s="227"/>
      <c r="T5982" s="228"/>
      <c r="AT5982" s="229" t="s">
        <v>247</v>
      </c>
      <c r="AU5982" s="229" t="s">
        <v>81</v>
      </c>
      <c r="AV5982" s="13" t="s">
        <v>81</v>
      </c>
      <c r="AW5982" s="13" t="s">
        <v>37</v>
      </c>
      <c r="AX5982" s="13" t="s">
        <v>73</v>
      </c>
      <c r="AY5982" s="229" t="s">
        <v>238</v>
      </c>
    </row>
    <row r="5983" spans="2:65" s="13" customFormat="1" ht="13.5">
      <c r="B5983" s="218"/>
      <c r="C5983" s="219"/>
      <c r="D5983" s="208" t="s">
        <v>247</v>
      </c>
      <c r="E5983" s="230" t="s">
        <v>20</v>
      </c>
      <c r="F5983" s="231" t="s">
        <v>5248</v>
      </c>
      <c r="G5983" s="219"/>
      <c r="H5983" s="232">
        <v>3.25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65" s="13" customFormat="1" ht="13.5">
      <c r="B5984" s="218"/>
      <c r="C5984" s="219"/>
      <c r="D5984" s="208" t="s">
        <v>247</v>
      </c>
      <c r="E5984" s="230" t="s">
        <v>20</v>
      </c>
      <c r="F5984" s="231" t="s">
        <v>5249</v>
      </c>
      <c r="G5984" s="219"/>
      <c r="H5984" s="232">
        <v>2.99</v>
      </c>
      <c r="I5984" s="224"/>
      <c r="J5984" s="219"/>
      <c r="K5984" s="219"/>
      <c r="L5984" s="225"/>
      <c r="M5984" s="226"/>
      <c r="N5984" s="227"/>
      <c r="O5984" s="227"/>
      <c r="P5984" s="227"/>
      <c r="Q5984" s="227"/>
      <c r="R5984" s="227"/>
      <c r="S5984" s="227"/>
      <c r="T5984" s="228"/>
      <c r="AT5984" s="229" t="s">
        <v>247</v>
      </c>
      <c r="AU5984" s="229" t="s">
        <v>81</v>
      </c>
      <c r="AV5984" s="13" t="s">
        <v>81</v>
      </c>
      <c r="AW5984" s="13" t="s">
        <v>37</v>
      </c>
      <c r="AX5984" s="13" t="s">
        <v>73</v>
      </c>
      <c r="AY5984" s="229" t="s">
        <v>238</v>
      </c>
    </row>
    <row r="5985" spans="2:51" s="13" customFormat="1" ht="13.5">
      <c r="B5985" s="218"/>
      <c r="C5985" s="219"/>
      <c r="D5985" s="208" t="s">
        <v>247</v>
      </c>
      <c r="E5985" s="230" t="s">
        <v>20</v>
      </c>
      <c r="F5985" s="231" t="s">
        <v>5250</v>
      </c>
      <c r="G5985" s="219"/>
      <c r="H5985" s="232">
        <v>5.2</v>
      </c>
      <c r="I5985" s="224"/>
      <c r="J5985" s="219"/>
      <c r="K5985" s="219"/>
      <c r="L5985" s="225"/>
      <c r="M5985" s="226"/>
      <c r="N5985" s="227"/>
      <c r="O5985" s="227"/>
      <c r="P5985" s="227"/>
      <c r="Q5985" s="227"/>
      <c r="R5985" s="227"/>
      <c r="S5985" s="227"/>
      <c r="T5985" s="228"/>
      <c r="AT5985" s="229" t="s">
        <v>247</v>
      </c>
      <c r="AU5985" s="229" t="s">
        <v>81</v>
      </c>
      <c r="AV5985" s="13" t="s">
        <v>81</v>
      </c>
      <c r="AW5985" s="13" t="s">
        <v>37</v>
      </c>
      <c r="AX5985" s="13" t="s">
        <v>73</v>
      </c>
      <c r="AY5985" s="229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5251</v>
      </c>
      <c r="G5986" s="219"/>
      <c r="H5986" s="232">
        <v>7.67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5252</v>
      </c>
      <c r="G5987" s="219"/>
      <c r="H5987" s="232">
        <v>2.86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5253</v>
      </c>
      <c r="G5988" s="219"/>
      <c r="H5988" s="232">
        <v>5.72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3" customFormat="1" ht="13.5">
      <c r="B5989" s="218"/>
      <c r="C5989" s="219"/>
      <c r="D5989" s="208" t="s">
        <v>247</v>
      </c>
      <c r="E5989" s="230" t="s">
        <v>20</v>
      </c>
      <c r="F5989" s="231" t="s">
        <v>5254</v>
      </c>
      <c r="G5989" s="219"/>
      <c r="H5989" s="232">
        <v>12.1</v>
      </c>
      <c r="I5989" s="224"/>
      <c r="J5989" s="219"/>
      <c r="K5989" s="219"/>
      <c r="L5989" s="225"/>
      <c r="M5989" s="226"/>
      <c r="N5989" s="227"/>
      <c r="O5989" s="227"/>
      <c r="P5989" s="227"/>
      <c r="Q5989" s="227"/>
      <c r="R5989" s="227"/>
      <c r="S5989" s="227"/>
      <c r="T5989" s="228"/>
      <c r="AT5989" s="229" t="s">
        <v>247</v>
      </c>
      <c r="AU5989" s="229" t="s">
        <v>81</v>
      </c>
      <c r="AV5989" s="13" t="s">
        <v>81</v>
      </c>
      <c r="AW5989" s="13" t="s">
        <v>37</v>
      </c>
      <c r="AX5989" s="13" t="s">
        <v>73</v>
      </c>
      <c r="AY5989" s="229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5255</v>
      </c>
      <c r="G5990" s="219"/>
      <c r="H5990" s="232">
        <v>8.8000000000000007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2" customFormat="1" ht="13.5">
      <c r="B5991" s="206"/>
      <c r="C5991" s="207"/>
      <c r="D5991" s="208" t="s">
        <v>247</v>
      </c>
      <c r="E5991" s="209" t="s">
        <v>20</v>
      </c>
      <c r="F5991" s="210" t="s">
        <v>1527</v>
      </c>
      <c r="G5991" s="207"/>
      <c r="H5991" s="211" t="s">
        <v>20</v>
      </c>
      <c r="I5991" s="212"/>
      <c r="J5991" s="207"/>
      <c r="K5991" s="207"/>
      <c r="L5991" s="213"/>
      <c r="M5991" s="214"/>
      <c r="N5991" s="215"/>
      <c r="O5991" s="215"/>
      <c r="P5991" s="215"/>
      <c r="Q5991" s="215"/>
      <c r="R5991" s="215"/>
      <c r="S5991" s="215"/>
      <c r="T5991" s="216"/>
      <c r="AT5991" s="217" t="s">
        <v>247</v>
      </c>
      <c r="AU5991" s="217" t="s">
        <v>81</v>
      </c>
      <c r="AV5991" s="12" t="s">
        <v>22</v>
      </c>
      <c r="AW5991" s="12" t="s">
        <v>37</v>
      </c>
      <c r="AX5991" s="12" t="s">
        <v>73</v>
      </c>
      <c r="AY5991" s="217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5256</v>
      </c>
      <c r="G5992" s="219"/>
      <c r="H5992" s="232">
        <v>113.4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5257</v>
      </c>
      <c r="G5993" s="219"/>
      <c r="H5993" s="232">
        <v>118.965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5258</v>
      </c>
      <c r="G5994" s="219"/>
      <c r="H5994" s="232">
        <v>3.1880000000000002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5259</v>
      </c>
      <c r="G5995" s="219"/>
      <c r="H5995" s="232">
        <v>8.1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5260</v>
      </c>
      <c r="G5996" s="219"/>
      <c r="H5996" s="232">
        <v>9.9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3" customFormat="1" ht="13.5">
      <c r="B5997" s="218"/>
      <c r="C5997" s="219"/>
      <c r="D5997" s="208" t="s">
        <v>247</v>
      </c>
      <c r="E5997" s="230" t="s">
        <v>20</v>
      </c>
      <c r="F5997" s="231" t="s">
        <v>5261</v>
      </c>
      <c r="G5997" s="219"/>
      <c r="H5997" s="232">
        <v>4.2</v>
      </c>
      <c r="I5997" s="224"/>
      <c r="J5997" s="219"/>
      <c r="K5997" s="219"/>
      <c r="L5997" s="225"/>
      <c r="M5997" s="226"/>
      <c r="N5997" s="227"/>
      <c r="O5997" s="227"/>
      <c r="P5997" s="227"/>
      <c r="Q5997" s="227"/>
      <c r="R5997" s="227"/>
      <c r="S5997" s="227"/>
      <c r="T5997" s="228"/>
      <c r="AT5997" s="229" t="s">
        <v>247</v>
      </c>
      <c r="AU5997" s="229" t="s">
        <v>81</v>
      </c>
      <c r="AV5997" s="13" t="s">
        <v>81</v>
      </c>
      <c r="AW5997" s="13" t="s">
        <v>37</v>
      </c>
      <c r="AX5997" s="13" t="s">
        <v>73</v>
      </c>
      <c r="AY5997" s="229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5262</v>
      </c>
      <c r="G5998" s="219"/>
      <c r="H5998" s="232">
        <v>2.1749999999999998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5263</v>
      </c>
      <c r="G5999" s="219"/>
      <c r="H5999" s="232">
        <v>14.85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08" t="s">
        <v>247</v>
      </c>
      <c r="E6000" s="230" t="s">
        <v>20</v>
      </c>
      <c r="F6000" s="231" t="s">
        <v>5264</v>
      </c>
      <c r="G6000" s="219"/>
      <c r="H6000" s="232">
        <v>8.3699999999999992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3" customFormat="1" ht="13.5">
      <c r="B6001" s="218"/>
      <c r="C6001" s="219"/>
      <c r="D6001" s="208" t="s">
        <v>247</v>
      </c>
      <c r="E6001" s="230" t="s">
        <v>20</v>
      </c>
      <c r="F6001" s="231" t="s">
        <v>5265</v>
      </c>
      <c r="G6001" s="219"/>
      <c r="H6001" s="232">
        <v>13.2</v>
      </c>
      <c r="I6001" s="224"/>
      <c r="J6001" s="219"/>
      <c r="K6001" s="219"/>
      <c r="L6001" s="225"/>
      <c r="M6001" s="226"/>
      <c r="N6001" s="227"/>
      <c r="O6001" s="227"/>
      <c r="P6001" s="227"/>
      <c r="Q6001" s="227"/>
      <c r="R6001" s="227"/>
      <c r="S6001" s="227"/>
      <c r="T6001" s="228"/>
      <c r="AT6001" s="229" t="s">
        <v>247</v>
      </c>
      <c r="AU6001" s="229" t="s">
        <v>81</v>
      </c>
      <c r="AV6001" s="13" t="s">
        <v>81</v>
      </c>
      <c r="AW6001" s="13" t="s">
        <v>37</v>
      </c>
      <c r="AX6001" s="13" t="s">
        <v>73</v>
      </c>
      <c r="AY6001" s="229" t="s">
        <v>238</v>
      </c>
    </row>
    <row r="6002" spans="2:65" s="13" customFormat="1" ht="13.5">
      <c r="B6002" s="218"/>
      <c r="C6002" s="219"/>
      <c r="D6002" s="208" t="s">
        <v>247</v>
      </c>
      <c r="E6002" s="230" t="s">
        <v>20</v>
      </c>
      <c r="F6002" s="231" t="s">
        <v>5266</v>
      </c>
      <c r="G6002" s="219"/>
      <c r="H6002" s="232">
        <v>16.2</v>
      </c>
      <c r="I6002" s="224"/>
      <c r="J6002" s="219"/>
      <c r="K6002" s="219"/>
      <c r="L6002" s="225"/>
      <c r="M6002" s="226"/>
      <c r="N6002" s="227"/>
      <c r="O6002" s="227"/>
      <c r="P6002" s="227"/>
      <c r="Q6002" s="227"/>
      <c r="R6002" s="227"/>
      <c r="S6002" s="227"/>
      <c r="T6002" s="228"/>
      <c r="AT6002" s="229" t="s">
        <v>247</v>
      </c>
      <c r="AU6002" s="229" t="s">
        <v>81</v>
      </c>
      <c r="AV6002" s="13" t="s">
        <v>81</v>
      </c>
      <c r="AW6002" s="13" t="s">
        <v>37</v>
      </c>
      <c r="AX6002" s="13" t="s">
        <v>73</v>
      </c>
      <c r="AY6002" s="229" t="s">
        <v>238</v>
      </c>
    </row>
    <row r="6003" spans="2:65" s="13" customFormat="1" ht="13.5">
      <c r="B6003" s="218"/>
      <c r="C6003" s="219"/>
      <c r="D6003" s="208" t="s">
        <v>247</v>
      </c>
      <c r="E6003" s="230" t="s">
        <v>20</v>
      </c>
      <c r="F6003" s="231" t="s">
        <v>5267</v>
      </c>
      <c r="G6003" s="219"/>
      <c r="H6003" s="232">
        <v>14.31</v>
      </c>
      <c r="I6003" s="224"/>
      <c r="J6003" s="219"/>
      <c r="K6003" s="219"/>
      <c r="L6003" s="225"/>
      <c r="M6003" s="226"/>
      <c r="N6003" s="227"/>
      <c r="O6003" s="227"/>
      <c r="P6003" s="227"/>
      <c r="Q6003" s="227"/>
      <c r="R6003" s="227"/>
      <c r="S6003" s="227"/>
      <c r="T6003" s="228"/>
      <c r="AT6003" s="229" t="s">
        <v>247</v>
      </c>
      <c r="AU6003" s="229" t="s">
        <v>81</v>
      </c>
      <c r="AV6003" s="13" t="s">
        <v>81</v>
      </c>
      <c r="AW6003" s="13" t="s">
        <v>37</v>
      </c>
      <c r="AX6003" s="13" t="s">
        <v>73</v>
      </c>
      <c r="AY6003" s="229" t="s">
        <v>238</v>
      </c>
    </row>
    <row r="6004" spans="2:65" s="13" customFormat="1" ht="13.5">
      <c r="B6004" s="218"/>
      <c r="C6004" s="219"/>
      <c r="D6004" s="208" t="s">
        <v>247</v>
      </c>
      <c r="E6004" s="230" t="s">
        <v>20</v>
      </c>
      <c r="F6004" s="231" t="s">
        <v>5268</v>
      </c>
      <c r="G6004" s="219"/>
      <c r="H6004" s="232">
        <v>10.26</v>
      </c>
      <c r="I6004" s="224"/>
      <c r="J6004" s="219"/>
      <c r="K6004" s="219"/>
      <c r="L6004" s="225"/>
      <c r="M6004" s="226"/>
      <c r="N6004" s="227"/>
      <c r="O6004" s="227"/>
      <c r="P6004" s="227"/>
      <c r="Q6004" s="227"/>
      <c r="R6004" s="227"/>
      <c r="S6004" s="227"/>
      <c r="T6004" s="228"/>
      <c r="AT6004" s="229" t="s">
        <v>247</v>
      </c>
      <c r="AU6004" s="229" t="s">
        <v>81</v>
      </c>
      <c r="AV6004" s="13" t="s">
        <v>81</v>
      </c>
      <c r="AW6004" s="13" t="s">
        <v>37</v>
      </c>
      <c r="AX6004" s="13" t="s">
        <v>73</v>
      </c>
      <c r="AY6004" s="229" t="s">
        <v>238</v>
      </c>
    </row>
    <row r="6005" spans="2:65" s="13" customFormat="1" ht="13.5">
      <c r="B6005" s="218"/>
      <c r="C6005" s="219"/>
      <c r="D6005" s="208" t="s">
        <v>247</v>
      </c>
      <c r="E6005" s="230" t="s">
        <v>20</v>
      </c>
      <c r="F6005" s="231" t="s">
        <v>5269</v>
      </c>
      <c r="G6005" s="219"/>
      <c r="H6005" s="232">
        <v>21</v>
      </c>
      <c r="I6005" s="224"/>
      <c r="J6005" s="219"/>
      <c r="K6005" s="219"/>
      <c r="L6005" s="225"/>
      <c r="M6005" s="226"/>
      <c r="N6005" s="227"/>
      <c r="O6005" s="227"/>
      <c r="P6005" s="227"/>
      <c r="Q6005" s="227"/>
      <c r="R6005" s="227"/>
      <c r="S6005" s="227"/>
      <c r="T6005" s="228"/>
      <c r="AT6005" s="229" t="s">
        <v>247</v>
      </c>
      <c r="AU6005" s="229" t="s">
        <v>81</v>
      </c>
      <c r="AV6005" s="13" t="s">
        <v>81</v>
      </c>
      <c r="AW6005" s="13" t="s">
        <v>37</v>
      </c>
      <c r="AX6005" s="13" t="s">
        <v>73</v>
      </c>
      <c r="AY6005" s="229" t="s">
        <v>238</v>
      </c>
    </row>
    <row r="6006" spans="2:65" s="13" customFormat="1" ht="13.5">
      <c r="B6006" s="218"/>
      <c r="C6006" s="219"/>
      <c r="D6006" s="208" t="s">
        <v>247</v>
      </c>
      <c r="E6006" s="230" t="s">
        <v>20</v>
      </c>
      <c r="F6006" s="231" t="s">
        <v>5270</v>
      </c>
      <c r="G6006" s="219"/>
      <c r="H6006" s="232">
        <v>28.512</v>
      </c>
      <c r="I6006" s="224"/>
      <c r="J6006" s="219"/>
      <c r="K6006" s="219"/>
      <c r="L6006" s="225"/>
      <c r="M6006" s="226"/>
      <c r="N6006" s="227"/>
      <c r="O6006" s="227"/>
      <c r="P6006" s="227"/>
      <c r="Q6006" s="227"/>
      <c r="R6006" s="227"/>
      <c r="S6006" s="227"/>
      <c r="T6006" s="228"/>
      <c r="AT6006" s="229" t="s">
        <v>247</v>
      </c>
      <c r="AU6006" s="229" t="s">
        <v>81</v>
      </c>
      <c r="AV6006" s="13" t="s">
        <v>81</v>
      </c>
      <c r="AW6006" s="13" t="s">
        <v>37</v>
      </c>
      <c r="AX6006" s="13" t="s">
        <v>73</v>
      </c>
      <c r="AY6006" s="229" t="s">
        <v>238</v>
      </c>
    </row>
    <row r="6007" spans="2:65" s="13" customFormat="1" ht="13.5">
      <c r="B6007" s="218"/>
      <c r="C6007" s="219"/>
      <c r="D6007" s="220" t="s">
        <v>247</v>
      </c>
      <c r="E6007" s="221" t="s">
        <v>20</v>
      </c>
      <c r="F6007" s="222" t="s">
        <v>5271</v>
      </c>
      <c r="G6007" s="219"/>
      <c r="H6007" s="223">
        <v>10.516</v>
      </c>
      <c r="I6007" s="224"/>
      <c r="J6007" s="219"/>
      <c r="K6007" s="219"/>
      <c r="L6007" s="225"/>
      <c r="M6007" s="226"/>
      <c r="N6007" s="227"/>
      <c r="O6007" s="227"/>
      <c r="P6007" s="227"/>
      <c r="Q6007" s="227"/>
      <c r="R6007" s="227"/>
      <c r="S6007" s="227"/>
      <c r="T6007" s="228"/>
      <c r="AT6007" s="229" t="s">
        <v>247</v>
      </c>
      <c r="AU6007" s="229" t="s">
        <v>81</v>
      </c>
      <c r="AV6007" s="13" t="s">
        <v>81</v>
      </c>
      <c r="AW6007" s="13" t="s">
        <v>37</v>
      </c>
      <c r="AX6007" s="13" t="s">
        <v>73</v>
      </c>
      <c r="AY6007" s="229" t="s">
        <v>238</v>
      </c>
    </row>
    <row r="6008" spans="2:65" s="1" customFormat="1" ht="22.5" customHeight="1">
      <c r="B6008" s="35"/>
      <c r="C6008" s="233" t="s">
        <v>5272</v>
      </c>
      <c r="D6008" s="233" t="s">
        <v>478</v>
      </c>
      <c r="E6008" s="234" t="s">
        <v>5273</v>
      </c>
      <c r="F6008" s="235" t="s">
        <v>5274</v>
      </c>
      <c r="G6008" s="236" t="s">
        <v>375</v>
      </c>
      <c r="H6008" s="237">
        <v>3089.5830000000001</v>
      </c>
      <c r="I6008" s="238"/>
      <c r="J6008" s="239">
        <f>ROUND(I6008*H6008,2)</f>
        <v>0</v>
      </c>
      <c r="K6008" s="235" t="s">
        <v>244</v>
      </c>
      <c r="L6008" s="240"/>
      <c r="M6008" s="241" t="s">
        <v>20</v>
      </c>
      <c r="N6008" s="242" t="s">
        <v>44</v>
      </c>
      <c r="O6008" s="36"/>
      <c r="P6008" s="203">
        <f>O6008*H6008</f>
        <v>0</v>
      </c>
      <c r="Q6008" s="203">
        <v>9.9999999999999995E-7</v>
      </c>
      <c r="R6008" s="203">
        <f>Q6008*H6008</f>
        <v>3.0895829999999999E-3</v>
      </c>
      <c r="S6008" s="203">
        <v>0</v>
      </c>
      <c r="T6008" s="204">
        <f>S6008*H6008</f>
        <v>0</v>
      </c>
      <c r="AR6008" s="18" t="s">
        <v>500</v>
      </c>
      <c r="AT6008" s="18" t="s">
        <v>478</v>
      </c>
      <c r="AU6008" s="18" t="s">
        <v>81</v>
      </c>
      <c r="AY6008" s="18" t="s">
        <v>238</v>
      </c>
      <c r="BE6008" s="205">
        <f>IF(N6008="základní",J6008,0)</f>
        <v>0</v>
      </c>
      <c r="BF6008" s="205">
        <f>IF(N6008="snížená",J6008,0)</f>
        <v>0</v>
      </c>
      <c r="BG6008" s="205">
        <f>IF(N6008="zákl. přenesená",J6008,0)</f>
        <v>0</v>
      </c>
      <c r="BH6008" s="205">
        <f>IF(N6008="sníž. přenesená",J6008,0)</f>
        <v>0</v>
      </c>
      <c r="BI6008" s="205">
        <f>IF(N6008="nulová",J6008,0)</f>
        <v>0</v>
      </c>
      <c r="BJ6008" s="18" t="s">
        <v>22</v>
      </c>
      <c r="BK6008" s="205">
        <f>ROUND(I6008*H6008,2)</f>
        <v>0</v>
      </c>
      <c r="BL6008" s="18" t="s">
        <v>372</v>
      </c>
      <c r="BM6008" s="18" t="s">
        <v>5275</v>
      </c>
    </row>
    <row r="6009" spans="2:65" s="1" customFormat="1" ht="44.25" customHeight="1">
      <c r="B6009" s="35"/>
      <c r="C6009" s="194" t="s">
        <v>5276</v>
      </c>
      <c r="D6009" s="194" t="s">
        <v>240</v>
      </c>
      <c r="E6009" s="195" t="s">
        <v>5277</v>
      </c>
      <c r="F6009" s="196" t="s">
        <v>5278</v>
      </c>
      <c r="G6009" s="197" t="s">
        <v>375</v>
      </c>
      <c r="H6009" s="198">
        <v>608.05999999999995</v>
      </c>
      <c r="I6009" s="199"/>
      <c r="J6009" s="200">
        <f>ROUND(I6009*H6009,2)</f>
        <v>0</v>
      </c>
      <c r="K6009" s="196" t="s">
        <v>20</v>
      </c>
      <c r="L6009" s="55"/>
      <c r="M6009" s="201" t="s">
        <v>20</v>
      </c>
      <c r="N6009" s="202" t="s">
        <v>44</v>
      </c>
      <c r="O6009" s="36"/>
      <c r="P6009" s="203">
        <f>O6009*H6009</f>
        <v>0</v>
      </c>
      <c r="Q6009" s="203">
        <v>0</v>
      </c>
      <c r="R6009" s="203">
        <f>Q6009*H6009</f>
        <v>0</v>
      </c>
      <c r="S6009" s="203">
        <v>0</v>
      </c>
      <c r="T6009" s="204">
        <f>S6009*H6009</f>
        <v>0</v>
      </c>
      <c r="AR6009" s="18" t="s">
        <v>372</v>
      </c>
      <c r="AT6009" s="18" t="s">
        <v>240</v>
      </c>
      <c r="AU6009" s="18" t="s">
        <v>81</v>
      </c>
      <c r="AY6009" s="18" t="s">
        <v>238</v>
      </c>
      <c r="BE6009" s="205">
        <f>IF(N6009="základní",J6009,0)</f>
        <v>0</v>
      </c>
      <c r="BF6009" s="205">
        <f>IF(N6009="snížená",J6009,0)</f>
        <v>0</v>
      </c>
      <c r="BG6009" s="205">
        <f>IF(N6009="zákl. přenesená",J6009,0)</f>
        <v>0</v>
      </c>
      <c r="BH6009" s="205">
        <f>IF(N6009="sníž. přenesená",J6009,0)</f>
        <v>0</v>
      </c>
      <c r="BI6009" s="205">
        <f>IF(N6009="nulová",J6009,0)</f>
        <v>0</v>
      </c>
      <c r="BJ6009" s="18" t="s">
        <v>22</v>
      </c>
      <c r="BK6009" s="205">
        <f>ROUND(I6009*H6009,2)</f>
        <v>0</v>
      </c>
      <c r="BL6009" s="18" t="s">
        <v>372</v>
      </c>
      <c r="BM6009" s="18" t="s">
        <v>5279</v>
      </c>
    </row>
    <row r="6010" spans="2:65" s="12" customFormat="1" ht="27">
      <c r="B6010" s="206"/>
      <c r="C6010" s="207"/>
      <c r="D6010" s="208" t="s">
        <v>247</v>
      </c>
      <c r="E6010" s="209" t="s">
        <v>20</v>
      </c>
      <c r="F6010" s="210" t="s">
        <v>5280</v>
      </c>
      <c r="G6010" s="207"/>
      <c r="H6010" s="211" t="s">
        <v>20</v>
      </c>
      <c r="I6010" s="212"/>
      <c r="J6010" s="207"/>
      <c r="K6010" s="207"/>
      <c r="L6010" s="213"/>
      <c r="M6010" s="214"/>
      <c r="N6010" s="215"/>
      <c r="O6010" s="215"/>
      <c r="P6010" s="215"/>
      <c r="Q6010" s="215"/>
      <c r="R6010" s="215"/>
      <c r="S6010" s="215"/>
      <c r="T6010" s="216"/>
      <c r="AT6010" s="217" t="s">
        <v>247</v>
      </c>
      <c r="AU6010" s="217" t="s">
        <v>81</v>
      </c>
      <c r="AV6010" s="12" t="s">
        <v>22</v>
      </c>
      <c r="AW6010" s="12" t="s">
        <v>37</v>
      </c>
      <c r="AX6010" s="12" t="s">
        <v>73</v>
      </c>
      <c r="AY6010" s="217" t="s">
        <v>238</v>
      </c>
    </row>
    <row r="6011" spans="2:65" s="12" customFormat="1" ht="13.5">
      <c r="B6011" s="206"/>
      <c r="C6011" s="207"/>
      <c r="D6011" s="208" t="s">
        <v>247</v>
      </c>
      <c r="E6011" s="209" t="s">
        <v>20</v>
      </c>
      <c r="F6011" s="210" t="s">
        <v>4494</v>
      </c>
      <c r="G6011" s="207"/>
      <c r="H6011" s="211" t="s">
        <v>20</v>
      </c>
      <c r="I6011" s="212"/>
      <c r="J6011" s="207"/>
      <c r="K6011" s="207"/>
      <c r="L6011" s="213"/>
      <c r="M6011" s="214"/>
      <c r="N6011" s="215"/>
      <c r="O6011" s="215"/>
      <c r="P6011" s="215"/>
      <c r="Q6011" s="215"/>
      <c r="R6011" s="215"/>
      <c r="S6011" s="215"/>
      <c r="T6011" s="216"/>
      <c r="AT6011" s="217" t="s">
        <v>247</v>
      </c>
      <c r="AU6011" s="217" t="s">
        <v>81</v>
      </c>
      <c r="AV6011" s="12" t="s">
        <v>22</v>
      </c>
      <c r="AW6011" s="12" t="s">
        <v>37</v>
      </c>
      <c r="AX6011" s="12" t="s">
        <v>73</v>
      </c>
      <c r="AY6011" s="217" t="s">
        <v>238</v>
      </c>
    </row>
    <row r="6012" spans="2:65" s="12" customFormat="1" ht="13.5">
      <c r="B6012" s="206"/>
      <c r="C6012" s="207"/>
      <c r="D6012" s="208" t="s">
        <v>247</v>
      </c>
      <c r="E6012" s="209" t="s">
        <v>20</v>
      </c>
      <c r="F6012" s="210" t="s">
        <v>249</v>
      </c>
      <c r="G6012" s="207"/>
      <c r="H6012" s="211" t="s">
        <v>20</v>
      </c>
      <c r="I6012" s="212"/>
      <c r="J6012" s="207"/>
      <c r="K6012" s="207"/>
      <c r="L6012" s="213"/>
      <c r="M6012" s="214"/>
      <c r="N6012" s="215"/>
      <c r="O6012" s="215"/>
      <c r="P6012" s="215"/>
      <c r="Q6012" s="215"/>
      <c r="R6012" s="215"/>
      <c r="S6012" s="215"/>
      <c r="T6012" s="216"/>
      <c r="AT6012" s="217" t="s">
        <v>247</v>
      </c>
      <c r="AU6012" s="217" t="s">
        <v>81</v>
      </c>
      <c r="AV6012" s="12" t="s">
        <v>22</v>
      </c>
      <c r="AW6012" s="12" t="s">
        <v>37</v>
      </c>
      <c r="AX6012" s="12" t="s">
        <v>73</v>
      </c>
      <c r="AY6012" s="217" t="s">
        <v>238</v>
      </c>
    </row>
    <row r="6013" spans="2:65" s="12" customFormat="1" ht="13.5">
      <c r="B6013" s="206"/>
      <c r="C6013" s="207"/>
      <c r="D6013" s="208" t="s">
        <v>247</v>
      </c>
      <c r="E6013" s="209" t="s">
        <v>20</v>
      </c>
      <c r="F6013" s="210" t="s">
        <v>5281</v>
      </c>
      <c r="G6013" s="207"/>
      <c r="H6013" s="211" t="s">
        <v>20</v>
      </c>
      <c r="I6013" s="212"/>
      <c r="J6013" s="207"/>
      <c r="K6013" s="207"/>
      <c r="L6013" s="213"/>
      <c r="M6013" s="214"/>
      <c r="N6013" s="215"/>
      <c r="O6013" s="215"/>
      <c r="P6013" s="215"/>
      <c r="Q6013" s="215"/>
      <c r="R6013" s="215"/>
      <c r="S6013" s="215"/>
      <c r="T6013" s="216"/>
      <c r="AT6013" s="217" t="s">
        <v>247</v>
      </c>
      <c r="AU6013" s="217" t="s">
        <v>81</v>
      </c>
      <c r="AV6013" s="12" t="s">
        <v>22</v>
      </c>
      <c r="AW6013" s="12" t="s">
        <v>37</v>
      </c>
      <c r="AX6013" s="12" t="s">
        <v>73</v>
      </c>
      <c r="AY6013" s="217" t="s">
        <v>238</v>
      </c>
    </row>
    <row r="6014" spans="2:65" s="12" customFormat="1" ht="13.5">
      <c r="B6014" s="206"/>
      <c r="C6014" s="207"/>
      <c r="D6014" s="208" t="s">
        <v>247</v>
      </c>
      <c r="E6014" s="209" t="s">
        <v>20</v>
      </c>
      <c r="F6014" s="210" t="s">
        <v>249</v>
      </c>
      <c r="G6014" s="207"/>
      <c r="H6014" s="211" t="s">
        <v>20</v>
      </c>
      <c r="I6014" s="212"/>
      <c r="J6014" s="207"/>
      <c r="K6014" s="207"/>
      <c r="L6014" s="213"/>
      <c r="M6014" s="214"/>
      <c r="N6014" s="215"/>
      <c r="O6014" s="215"/>
      <c r="P6014" s="215"/>
      <c r="Q6014" s="215"/>
      <c r="R6014" s="215"/>
      <c r="S6014" s="215"/>
      <c r="T6014" s="216"/>
      <c r="AT6014" s="217" t="s">
        <v>247</v>
      </c>
      <c r="AU6014" s="217" t="s">
        <v>81</v>
      </c>
      <c r="AV6014" s="12" t="s">
        <v>22</v>
      </c>
      <c r="AW6014" s="12" t="s">
        <v>37</v>
      </c>
      <c r="AX6014" s="12" t="s">
        <v>73</v>
      </c>
      <c r="AY6014" s="217" t="s">
        <v>238</v>
      </c>
    </row>
    <row r="6015" spans="2:65" s="12" customFormat="1" ht="13.5">
      <c r="B6015" s="206"/>
      <c r="C6015" s="207"/>
      <c r="D6015" s="208" t="s">
        <v>247</v>
      </c>
      <c r="E6015" s="209" t="s">
        <v>20</v>
      </c>
      <c r="F6015" s="210" t="s">
        <v>1527</v>
      </c>
      <c r="G6015" s="207"/>
      <c r="H6015" s="211" t="s">
        <v>20</v>
      </c>
      <c r="I6015" s="212"/>
      <c r="J6015" s="207"/>
      <c r="K6015" s="207"/>
      <c r="L6015" s="213"/>
      <c r="M6015" s="214"/>
      <c r="N6015" s="215"/>
      <c r="O6015" s="215"/>
      <c r="P6015" s="215"/>
      <c r="Q6015" s="215"/>
      <c r="R6015" s="215"/>
      <c r="S6015" s="215"/>
      <c r="T6015" s="216"/>
      <c r="AT6015" s="217" t="s">
        <v>247</v>
      </c>
      <c r="AU6015" s="217" t="s">
        <v>81</v>
      </c>
      <c r="AV6015" s="12" t="s">
        <v>22</v>
      </c>
      <c r="AW6015" s="12" t="s">
        <v>37</v>
      </c>
      <c r="AX6015" s="12" t="s">
        <v>73</v>
      </c>
      <c r="AY6015" s="217" t="s">
        <v>238</v>
      </c>
    </row>
    <row r="6016" spans="2:65" s="13" customFormat="1" ht="13.5">
      <c r="B6016" s="218"/>
      <c r="C6016" s="219"/>
      <c r="D6016" s="208" t="s">
        <v>247</v>
      </c>
      <c r="E6016" s="230" t="s">
        <v>20</v>
      </c>
      <c r="F6016" s="231" t="s">
        <v>5282</v>
      </c>
      <c r="G6016" s="219"/>
      <c r="H6016" s="232">
        <v>66.349999999999994</v>
      </c>
      <c r="I6016" s="224"/>
      <c r="J6016" s="219"/>
      <c r="K6016" s="219"/>
      <c r="L6016" s="225"/>
      <c r="M6016" s="226"/>
      <c r="N6016" s="227"/>
      <c r="O6016" s="227"/>
      <c r="P6016" s="227"/>
      <c r="Q6016" s="227"/>
      <c r="R6016" s="227"/>
      <c r="S6016" s="227"/>
      <c r="T6016" s="228"/>
      <c r="AT6016" s="229" t="s">
        <v>247</v>
      </c>
      <c r="AU6016" s="229" t="s">
        <v>81</v>
      </c>
      <c r="AV6016" s="13" t="s">
        <v>81</v>
      </c>
      <c r="AW6016" s="13" t="s">
        <v>37</v>
      </c>
      <c r="AX6016" s="13" t="s">
        <v>73</v>
      </c>
      <c r="AY6016" s="229" t="s">
        <v>238</v>
      </c>
    </row>
    <row r="6017" spans="2:65" s="13" customFormat="1" ht="13.5">
      <c r="B6017" s="218"/>
      <c r="C6017" s="219"/>
      <c r="D6017" s="208" t="s">
        <v>247</v>
      </c>
      <c r="E6017" s="230" t="s">
        <v>20</v>
      </c>
      <c r="F6017" s="231" t="s">
        <v>5283</v>
      </c>
      <c r="G6017" s="219"/>
      <c r="H6017" s="232">
        <v>29.835000000000001</v>
      </c>
      <c r="I6017" s="224"/>
      <c r="J6017" s="219"/>
      <c r="K6017" s="219"/>
      <c r="L6017" s="225"/>
      <c r="M6017" s="226"/>
      <c r="N6017" s="227"/>
      <c r="O6017" s="227"/>
      <c r="P6017" s="227"/>
      <c r="Q6017" s="227"/>
      <c r="R6017" s="227"/>
      <c r="S6017" s="227"/>
      <c r="T6017" s="228"/>
      <c r="AT6017" s="229" t="s">
        <v>247</v>
      </c>
      <c r="AU6017" s="229" t="s">
        <v>81</v>
      </c>
      <c r="AV6017" s="13" t="s">
        <v>81</v>
      </c>
      <c r="AW6017" s="13" t="s">
        <v>37</v>
      </c>
      <c r="AX6017" s="13" t="s">
        <v>73</v>
      </c>
      <c r="AY6017" s="229" t="s">
        <v>238</v>
      </c>
    </row>
    <row r="6018" spans="2:65" s="13" customFormat="1" ht="13.5">
      <c r="B6018" s="218"/>
      <c r="C6018" s="219"/>
      <c r="D6018" s="208" t="s">
        <v>247</v>
      </c>
      <c r="E6018" s="230" t="s">
        <v>20</v>
      </c>
      <c r="F6018" s="231" t="s">
        <v>5284</v>
      </c>
      <c r="G6018" s="219"/>
      <c r="H6018" s="232">
        <v>26.055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3" customFormat="1" ht="13.5">
      <c r="B6019" s="218"/>
      <c r="C6019" s="219"/>
      <c r="D6019" s="208" t="s">
        <v>247</v>
      </c>
      <c r="E6019" s="230" t="s">
        <v>20</v>
      </c>
      <c r="F6019" s="231" t="s">
        <v>5285</v>
      </c>
      <c r="G6019" s="219"/>
      <c r="H6019" s="232">
        <v>29.835000000000001</v>
      </c>
      <c r="I6019" s="224"/>
      <c r="J6019" s="219"/>
      <c r="K6019" s="219"/>
      <c r="L6019" s="225"/>
      <c r="M6019" s="226"/>
      <c r="N6019" s="227"/>
      <c r="O6019" s="227"/>
      <c r="P6019" s="227"/>
      <c r="Q6019" s="227"/>
      <c r="R6019" s="227"/>
      <c r="S6019" s="227"/>
      <c r="T6019" s="228"/>
      <c r="AT6019" s="229" t="s">
        <v>247</v>
      </c>
      <c r="AU6019" s="229" t="s">
        <v>81</v>
      </c>
      <c r="AV6019" s="13" t="s">
        <v>81</v>
      </c>
      <c r="AW6019" s="13" t="s">
        <v>37</v>
      </c>
      <c r="AX6019" s="13" t="s">
        <v>73</v>
      </c>
      <c r="AY6019" s="229" t="s">
        <v>238</v>
      </c>
    </row>
    <row r="6020" spans="2:65" s="13" customFormat="1" ht="13.5">
      <c r="B6020" s="218"/>
      <c r="C6020" s="219"/>
      <c r="D6020" s="208" t="s">
        <v>247</v>
      </c>
      <c r="E6020" s="230" t="s">
        <v>20</v>
      </c>
      <c r="F6020" s="231" t="s">
        <v>5286</v>
      </c>
      <c r="G6020" s="219"/>
      <c r="H6020" s="232">
        <v>76.305000000000007</v>
      </c>
      <c r="I6020" s="224"/>
      <c r="J6020" s="219"/>
      <c r="K6020" s="219"/>
      <c r="L6020" s="225"/>
      <c r="M6020" s="226"/>
      <c r="N6020" s="227"/>
      <c r="O6020" s="227"/>
      <c r="P6020" s="227"/>
      <c r="Q6020" s="227"/>
      <c r="R6020" s="227"/>
      <c r="S6020" s="227"/>
      <c r="T6020" s="228"/>
      <c r="AT6020" s="229" t="s">
        <v>247</v>
      </c>
      <c r="AU6020" s="229" t="s">
        <v>81</v>
      </c>
      <c r="AV6020" s="13" t="s">
        <v>81</v>
      </c>
      <c r="AW6020" s="13" t="s">
        <v>37</v>
      </c>
      <c r="AX6020" s="13" t="s">
        <v>73</v>
      </c>
      <c r="AY6020" s="229" t="s">
        <v>238</v>
      </c>
    </row>
    <row r="6021" spans="2:65" s="13" customFormat="1" ht="13.5">
      <c r="B6021" s="218"/>
      <c r="C6021" s="219"/>
      <c r="D6021" s="208" t="s">
        <v>247</v>
      </c>
      <c r="E6021" s="230" t="s">
        <v>20</v>
      </c>
      <c r="F6021" s="231" t="s">
        <v>5287</v>
      </c>
      <c r="G6021" s="219"/>
      <c r="H6021" s="232">
        <v>122.768</v>
      </c>
      <c r="I6021" s="224"/>
      <c r="J6021" s="219"/>
      <c r="K6021" s="219"/>
      <c r="L6021" s="225"/>
      <c r="M6021" s="226"/>
      <c r="N6021" s="227"/>
      <c r="O6021" s="227"/>
      <c r="P6021" s="227"/>
      <c r="Q6021" s="227"/>
      <c r="R6021" s="227"/>
      <c r="S6021" s="227"/>
      <c r="T6021" s="228"/>
      <c r="AT6021" s="229" t="s">
        <v>247</v>
      </c>
      <c r="AU6021" s="229" t="s">
        <v>81</v>
      </c>
      <c r="AV6021" s="13" t="s">
        <v>81</v>
      </c>
      <c r="AW6021" s="13" t="s">
        <v>37</v>
      </c>
      <c r="AX6021" s="13" t="s">
        <v>73</v>
      </c>
      <c r="AY6021" s="229" t="s">
        <v>238</v>
      </c>
    </row>
    <row r="6022" spans="2:65" s="13" customFormat="1" ht="13.5">
      <c r="B6022" s="218"/>
      <c r="C6022" s="219"/>
      <c r="D6022" s="208" t="s">
        <v>247</v>
      </c>
      <c r="E6022" s="230" t="s">
        <v>20</v>
      </c>
      <c r="F6022" s="231" t="s">
        <v>5288</v>
      </c>
      <c r="G6022" s="219"/>
      <c r="H6022" s="232">
        <v>31.375</v>
      </c>
      <c r="I6022" s="224"/>
      <c r="J6022" s="219"/>
      <c r="K6022" s="219"/>
      <c r="L6022" s="225"/>
      <c r="M6022" s="226"/>
      <c r="N6022" s="227"/>
      <c r="O6022" s="227"/>
      <c r="P6022" s="227"/>
      <c r="Q6022" s="227"/>
      <c r="R6022" s="227"/>
      <c r="S6022" s="227"/>
      <c r="T6022" s="228"/>
      <c r="AT6022" s="229" t="s">
        <v>247</v>
      </c>
      <c r="AU6022" s="229" t="s">
        <v>81</v>
      </c>
      <c r="AV6022" s="13" t="s">
        <v>81</v>
      </c>
      <c r="AW6022" s="13" t="s">
        <v>37</v>
      </c>
      <c r="AX6022" s="13" t="s">
        <v>73</v>
      </c>
      <c r="AY6022" s="229" t="s">
        <v>238</v>
      </c>
    </row>
    <row r="6023" spans="2:65" s="13" customFormat="1" ht="13.5">
      <c r="B6023" s="218"/>
      <c r="C6023" s="219"/>
      <c r="D6023" s="208" t="s">
        <v>247</v>
      </c>
      <c r="E6023" s="230" t="s">
        <v>20</v>
      </c>
      <c r="F6023" s="231" t="s">
        <v>5289</v>
      </c>
      <c r="G6023" s="219"/>
      <c r="H6023" s="232">
        <v>23.375</v>
      </c>
      <c r="I6023" s="224"/>
      <c r="J6023" s="219"/>
      <c r="K6023" s="219"/>
      <c r="L6023" s="225"/>
      <c r="M6023" s="226"/>
      <c r="N6023" s="227"/>
      <c r="O6023" s="227"/>
      <c r="P6023" s="227"/>
      <c r="Q6023" s="227"/>
      <c r="R6023" s="227"/>
      <c r="S6023" s="227"/>
      <c r="T6023" s="228"/>
      <c r="AT6023" s="229" t="s">
        <v>247</v>
      </c>
      <c r="AU6023" s="229" t="s">
        <v>81</v>
      </c>
      <c r="AV6023" s="13" t="s">
        <v>81</v>
      </c>
      <c r="AW6023" s="13" t="s">
        <v>37</v>
      </c>
      <c r="AX6023" s="13" t="s">
        <v>73</v>
      </c>
      <c r="AY6023" s="229" t="s">
        <v>238</v>
      </c>
    </row>
    <row r="6024" spans="2:65" s="13" customFormat="1" ht="13.5">
      <c r="B6024" s="218"/>
      <c r="C6024" s="219"/>
      <c r="D6024" s="208" t="s">
        <v>247</v>
      </c>
      <c r="E6024" s="230" t="s">
        <v>20</v>
      </c>
      <c r="F6024" s="231" t="s">
        <v>5290</v>
      </c>
      <c r="G6024" s="219"/>
      <c r="H6024" s="232">
        <v>23.375</v>
      </c>
      <c r="I6024" s="224"/>
      <c r="J6024" s="219"/>
      <c r="K6024" s="219"/>
      <c r="L6024" s="225"/>
      <c r="M6024" s="226"/>
      <c r="N6024" s="227"/>
      <c r="O6024" s="227"/>
      <c r="P6024" s="227"/>
      <c r="Q6024" s="227"/>
      <c r="R6024" s="227"/>
      <c r="S6024" s="227"/>
      <c r="T6024" s="228"/>
      <c r="AT6024" s="229" t="s">
        <v>247</v>
      </c>
      <c r="AU6024" s="229" t="s">
        <v>81</v>
      </c>
      <c r="AV6024" s="13" t="s">
        <v>81</v>
      </c>
      <c r="AW6024" s="13" t="s">
        <v>37</v>
      </c>
      <c r="AX6024" s="13" t="s">
        <v>73</v>
      </c>
      <c r="AY6024" s="229" t="s">
        <v>238</v>
      </c>
    </row>
    <row r="6025" spans="2:65" s="13" customFormat="1" ht="13.5">
      <c r="B6025" s="218"/>
      <c r="C6025" s="219"/>
      <c r="D6025" s="208" t="s">
        <v>247</v>
      </c>
      <c r="E6025" s="230" t="s">
        <v>20</v>
      </c>
      <c r="F6025" s="231" t="s">
        <v>5291</v>
      </c>
      <c r="G6025" s="219"/>
      <c r="H6025" s="232">
        <v>31.375</v>
      </c>
      <c r="I6025" s="224"/>
      <c r="J6025" s="219"/>
      <c r="K6025" s="219"/>
      <c r="L6025" s="225"/>
      <c r="M6025" s="226"/>
      <c r="N6025" s="227"/>
      <c r="O6025" s="227"/>
      <c r="P6025" s="227"/>
      <c r="Q6025" s="227"/>
      <c r="R6025" s="227"/>
      <c r="S6025" s="227"/>
      <c r="T6025" s="228"/>
      <c r="AT6025" s="229" t="s">
        <v>247</v>
      </c>
      <c r="AU6025" s="229" t="s">
        <v>81</v>
      </c>
      <c r="AV6025" s="13" t="s">
        <v>81</v>
      </c>
      <c r="AW6025" s="13" t="s">
        <v>37</v>
      </c>
      <c r="AX6025" s="13" t="s">
        <v>73</v>
      </c>
      <c r="AY6025" s="229" t="s">
        <v>238</v>
      </c>
    </row>
    <row r="6026" spans="2:65" s="13" customFormat="1" ht="13.5">
      <c r="B6026" s="218"/>
      <c r="C6026" s="219"/>
      <c r="D6026" s="208" t="s">
        <v>247</v>
      </c>
      <c r="E6026" s="230" t="s">
        <v>20</v>
      </c>
      <c r="F6026" s="231" t="s">
        <v>5292</v>
      </c>
      <c r="G6026" s="219"/>
      <c r="H6026" s="232">
        <v>120.042</v>
      </c>
      <c r="I6026" s="224"/>
      <c r="J6026" s="219"/>
      <c r="K6026" s="219"/>
      <c r="L6026" s="225"/>
      <c r="M6026" s="226"/>
      <c r="N6026" s="227"/>
      <c r="O6026" s="227"/>
      <c r="P6026" s="227"/>
      <c r="Q6026" s="227"/>
      <c r="R6026" s="227"/>
      <c r="S6026" s="227"/>
      <c r="T6026" s="228"/>
      <c r="AT6026" s="229" t="s">
        <v>247</v>
      </c>
      <c r="AU6026" s="229" t="s">
        <v>81</v>
      </c>
      <c r="AV6026" s="13" t="s">
        <v>81</v>
      </c>
      <c r="AW6026" s="13" t="s">
        <v>37</v>
      </c>
      <c r="AX6026" s="13" t="s">
        <v>73</v>
      </c>
      <c r="AY6026" s="229" t="s">
        <v>238</v>
      </c>
    </row>
    <row r="6027" spans="2:65" s="13" customFormat="1" ht="13.5">
      <c r="B6027" s="218"/>
      <c r="C6027" s="219"/>
      <c r="D6027" s="220" t="s">
        <v>247</v>
      </c>
      <c r="E6027" s="221" t="s">
        <v>20</v>
      </c>
      <c r="F6027" s="222" t="s">
        <v>5293</v>
      </c>
      <c r="G6027" s="219"/>
      <c r="H6027" s="223">
        <v>27.37</v>
      </c>
      <c r="I6027" s="224"/>
      <c r="J6027" s="219"/>
      <c r="K6027" s="219"/>
      <c r="L6027" s="225"/>
      <c r="M6027" s="226"/>
      <c r="N6027" s="227"/>
      <c r="O6027" s="227"/>
      <c r="P6027" s="227"/>
      <c r="Q6027" s="227"/>
      <c r="R6027" s="227"/>
      <c r="S6027" s="227"/>
      <c r="T6027" s="228"/>
      <c r="AT6027" s="229" t="s">
        <v>247</v>
      </c>
      <c r="AU6027" s="229" t="s">
        <v>81</v>
      </c>
      <c r="AV6027" s="13" t="s">
        <v>81</v>
      </c>
      <c r="AW6027" s="13" t="s">
        <v>37</v>
      </c>
      <c r="AX6027" s="13" t="s">
        <v>73</v>
      </c>
      <c r="AY6027" s="229" t="s">
        <v>238</v>
      </c>
    </row>
    <row r="6028" spans="2:65" s="1" customFormat="1" ht="44.25" customHeight="1">
      <c r="B6028" s="35"/>
      <c r="C6028" s="194" t="s">
        <v>5294</v>
      </c>
      <c r="D6028" s="194" t="s">
        <v>240</v>
      </c>
      <c r="E6028" s="195" t="s">
        <v>5295</v>
      </c>
      <c r="F6028" s="196" t="s">
        <v>5296</v>
      </c>
      <c r="G6028" s="197" t="s">
        <v>375</v>
      </c>
      <c r="H6028" s="198">
        <v>1224.7919999999999</v>
      </c>
      <c r="I6028" s="199"/>
      <c r="J6028" s="200">
        <f>ROUND(I6028*H6028,2)</f>
        <v>0</v>
      </c>
      <c r="K6028" s="196" t="s">
        <v>20</v>
      </c>
      <c r="L6028" s="55"/>
      <c r="M6028" s="201" t="s">
        <v>20</v>
      </c>
      <c r="N6028" s="202" t="s">
        <v>44</v>
      </c>
      <c r="O6028" s="36"/>
      <c r="P6028" s="203">
        <f>O6028*H6028</f>
        <v>0</v>
      </c>
      <c r="Q6028" s="203">
        <v>0</v>
      </c>
      <c r="R6028" s="203">
        <f>Q6028*H6028</f>
        <v>0</v>
      </c>
      <c r="S6028" s="203">
        <v>0</v>
      </c>
      <c r="T6028" s="204">
        <f>S6028*H6028</f>
        <v>0</v>
      </c>
      <c r="AR6028" s="18" t="s">
        <v>372</v>
      </c>
      <c r="AT6028" s="18" t="s">
        <v>240</v>
      </c>
      <c r="AU6028" s="18" t="s">
        <v>81</v>
      </c>
      <c r="AY6028" s="18" t="s">
        <v>238</v>
      </c>
      <c r="BE6028" s="205">
        <f>IF(N6028="základní",J6028,0)</f>
        <v>0</v>
      </c>
      <c r="BF6028" s="205">
        <f>IF(N6028="snížená",J6028,0)</f>
        <v>0</v>
      </c>
      <c r="BG6028" s="205">
        <f>IF(N6028="zákl. přenesená",J6028,0)</f>
        <v>0</v>
      </c>
      <c r="BH6028" s="205">
        <f>IF(N6028="sníž. přenesená",J6028,0)</f>
        <v>0</v>
      </c>
      <c r="BI6028" s="205">
        <f>IF(N6028="nulová",J6028,0)</f>
        <v>0</v>
      </c>
      <c r="BJ6028" s="18" t="s">
        <v>22</v>
      </c>
      <c r="BK6028" s="205">
        <f>ROUND(I6028*H6028,2)</f>
        <v>0</v>
      </c>
      <c r="BL6028" s="18" t="s">
        <v>372</v>
      </c>
      <c r="BM6028" s="18" t="s">
        <v>5297</v>
      </c>
    </row>
    <row r="6029" spans="2:65" s="12" customFormat="1" ht="27">
      <c r="B6029" s="206"/>
      <c r="C6029" s="207"/>
      <c r="D6029" s="208" t="s">
        <v>247</v>
      </c>
      <c r="E6029" s="209" t="s">
        <v>20</v>
      </c>
      <c r="F6029" s="210" t="s">
        <v>5280</v>
      </c>
      <c r="G6029" s="207"/>
      <c r="H6029" s="211" t="s">
        <v>20</v>
      </c>
      <c r="I6029" s="212"/>
      <c r="J6029" s="207"/>
      <c r="K6029" s="207"/>
      <c r="L6029" s="213"/>
      <c r="M6029" s="214"/>
      <c r="N6029" s="215"/>
      <c r="O6029" s="215"/>
      <c r="P6029" s="215"/>
      <c r="Q6029" s="215"/>
      <c r="R6029" s="215"/>
      <c r="S6029" s="215"/>
      <c r="T6029" s="216"/>
      <c r="AT6029" s="217" t="s">
        <v>247</v>
      </c>
      <c r="AU6029" s="217" t="s">
        <v>81</v>
      </c>
      <c r="AV6029" s="12" t="s">
        <v>22</v>
      </c>
      <c r="AW6029" s="12" t="s">
        <v>37</v>
      </c>
      <c r="AX6029" s="12" t="s">
        <v>73</v>
      </c>
      <c r="AY6029" s="217" t="s">
        <v>238</v>
      </c>
    </row>
    <row r="6030" spans="2:65" s="12" customFormat="1" ht="13.5">
      <c r="B6030" s="206"/>
      <c r="C6030" s="207"/>
      <c r="D6030" s="208" t="s">
        <v>247</v>
      </c>
      <c r="E6030" s="209" t="s">
        <v>20</v>
      </c>
      <c r="F6030" s="210" t="s">
        <v>4494</v>
      </c>
      <c r="G6030" s="207"/>
      <c r="H6030" s="211" t="s">
        <v>20</v>
      </c>
      <c r="I6030" s="212"/>
      <c r="J6030" s="207"/>
      <c r="K6030" s="207"/>
      <c r="L6030" s="213"/>
      <c r="M6030" s="214"/>
      <c r="N6030" s="215"/>
      <c r="O6030" s="215"/>
      <c r="P6030" s="215"/>
      <c r="Q6030" s="215"/>
      <c r="R6030" s="215"/>
      <c r="S6030" s="215"/>
      <c r="T6030" s="216"/>
      <c r="AT6030" s="217" t="s">
        <v>247</v>
      </c>
      <c r="AU6030" s="217" t="s">
        <v>81</v>
      </c>
      <c r="AV6030" s="12" t="s">
        <v>22</v>
      </c>
      <c r="AW6030" s="12" t="s">
        <v>37</v>
      </c>
      <c r="AX6030" s="12" t="s">
        <v>73</v>
      </c>
      <c r="AY6030" s="217" t="s">
        <v>238</v>
      </c>
    </row>
    <row r="6031" spans="2:65" s="12" customFormat="1" ht="13.5">
      <c r="B6031" s="206"/>
      <c r="C6031" s="207"/>
      <c r="D6031" s="208" t="s">
        <v>247</v>
      </c>
      <c r="E6031" s="209" t="s">
        <v>20</v>
      </c>
      <c r="F6031" s="210" t="s">
        <v>249</v>
      </c>
      <c r="G6031" s="207"/>
      <c r="H6031" s="211" t="s">
        <v>20</v>
      </c>
      <c r="I6031" s="212"/>
      <c r="J6031" s="207"/>
      <c r="K6031" s="207"/>
      <c r="L6031" s="213"/>
      <c r="M6031" s="214"/>
      <c r="N6031" s="215"/>
      <c r="O6031" s="215"/>
      <c r="P6031" s="215"/>
      <c r="Q6031" s="215"/>
      <c r="R6031" s="215"/>
      <c r="S6031" s="215"/>
      <c r="T6031" s="216"/>
      <c r="AT6031" s="217" t="s">
        <v>247</v>
      </c>
      <c r="AU6031" s="217" t="s">
        <v>81</v>
      </c>
      <c r="AV6031" s="12" t="s">
        <v>22</v>
      </c>
      <c r="AW6031" s="12" t="s">
        <v>37</v>
      </c>
      <c r="AX6031" s="12" t="s">
        <v>73</v>
      </c>
      <c r="AY6031" s="217" t="s">
        <v>238</v>
      </c>
    </row>
    <row r="6032" spans="2:65" s="12" customFormat="1" ht="13.5">
      <c r="B6032" s="206"/>
      <c r="C6032" s="207"/>
      <c r="D6032" s="208" t="s">
        <v>247</v>
      </c>
      <c r="E6032" s="209" t="s">
        <v>20</v>
      </c>
      <c r="F6032" s="210" t="s">
        <v>5298</v>
      </c>
      <c r="G6032" s="207"/>
      <c r="H6032" s="211" t="s">
        <v>20</v>
      </c>
      <c r="I6032" s="212"/>
      <c r="J6032" s="207"/>
      <c r="K6032" s="207"/>
      <c r="L6032" s="213"/>
      <c r="M6032" s="214"/>
      <c r="N6032" s="215"/>
      <c r="O6032" s="215"/>
      <c r="P6032" s="215"/>
      <c r="Q6032" s="215"/>
      <c r="R6032" s="215"/>
      <c r="S6032" s="215"/>
      <c r="T6032" s="216"/>
      <c r="AT6032" s="217" t="s">
        <v>247</v>
      </c>
      <c r="AU6032" s="217" t="s">
        <v>81</v>
      </c>
      <c r="AV6032" s="12" t="s">
        <v>22</v>
      </c>
      <c r="AW6032" s="12" t="s">
        <v>37</v>
      </c>
      <c r="AX6032" s="12" t="s">
        <v>73</v>
      </c>
      <c r="AY6032" s="217" t="s">
        <v>238</v>
      </c>
    </row>
    <row r="6033" spans="2:51" s="12" customFormat="1" ht="13.5">
      <c r="B6033" s="206"/>
      <c r="C6033" s="207"/>
      <c r="D6033" s="208" t="s">
        <v>247</v>
      </c>
      <c r="E6033" s="209" t="s">
        <v>20</v>
      </c>
      <c r="F6033" s="210" t="s">
        <v>249</v>
      </c>
      <c r="G6033" s="207"/>
      <c r="H6033" s="211" t="s">
        <v>20</v>
      </c>
      <c r="I6033" s="212"/>
      <c r="J6033" s="207"/>
      <c r="K6033" s="207"/>
      <c r="L6033" s="213"/>
      <c r="M6033" s="214"/>
      <c r="N6033" s="215"/>
      <c r="O6033" s="215"/>
      <c r="P6033" s="215"/>
      <c r="Q6033" s="215"/>
      <c r="R6033" s="215"/>
      <c r="S6033" s="215"/>
      <c r="T6033" s="216"/>
      <c r="AT6033" s="217" t="s">
        <v>247</v>
      </c>
      <c r="AU6033" s="217" t="s">
        <v>81</v>
      </c>
      <c r="AV6033" s="12" t="s">
        <v>22</v>
      </c>
      <c r="AW6033" s="12" t="s">
        <v>37</v>
      </c>
      <c r="AX6033" s="12" t="s">
        <v>73</v>
      </c>
      <c r="AY6033" s="217" t="s">
        <v>238</v>
      </c>
    </row>
    <row r="6034" spans="2:51" s="12" customFormat="1" ht="13.5">
      <c r="B6034" s="206"/>
      <c r="C6034" s="207"/>
      <c r="D6034" s="208" t="s">
        <v>247</v>
      </c>
      <c r="E6034" s="209" t="s">
        <v>20</v>
      </c>
      <c r="F6034" s="210" t="s">
        <v>1523</v>
      </c>
      <c r="G6034" s="207"/>
      <c r="H6034" s="211" t="s">
        <v>20</v>
      </c>
      <c r="I6034" s="212"/>
      <c r="J6034" s="207"/>
      <c r="K6034" s="207"/>
      <c r="L6034" s="213"/>
      <c r="M6034" s="214"/>
      <c r="N6034" s="215"/>
      <c r="O6034" s="215"/>
      <c r="P6034" s="215"/>
      <c r="Q6034" s="215"/>
      <c r="R6034" s="215"/>
      <c r="S6034" s="215"/>
      <c r="T6034" s="216"/>
      <c r="AT6034" s="217" t="s">
        <v>247</v>
      </c>
      <c r="AU6034" s="217" t="s">
        <v>81</v>
      </c>
      <c r="AV6034" s="12" t="s">
        <v>22</v>
      </c>
      <c r="AW6034" s="12" t="s">
        <v>37</v>
      </c>
      <c r="AX6034" s="12" t="s">
        <v>73</v>
      </c>
      <c r="AY6034" s="217" t="s">
        <v>238</v>
      </c>
    </row>
    <row r="6035" spans="2:51" s="13" customFormat="1" ht="13.5">
      <c r="B6035" s="218"/>
      <c r="C6035" s="219"/>
      <c r="D6035" s="208" t="s">
        <v>247</v>
      </c>
      <c r="E6035" s="230" t="s">
        <v>20</v>
      </c>
      <c r="F6035" s="231" t="s">
        <v>5299</v>
      </c>
      <c r="G6035" s="219"/>
      <c r="H6035" s="232">
        <v>44.85</v>
      </c>
      <c r="I6035" s="224"/>
      <c r="J6035" s="219"/>
      <c r="K6035" s="219"/>
      <c r="L6035" s="225"/>
      <c r="M6035" s="226"/>
      <c r="N6035" s="227"/>
      <c r="O6035" s="227"/>
      <c r="P6035" s="227"/>
      <c r="Q6035" s="227"/>
      <c r="R6035" s="227"/>
      <c r="S6035" s="227"/>
      <c r="T6035" s="228"/>
      <c r="AT6035" s="229" t="s">
        <v>247</v>
      </c>
      <c r="AU6035" s="229" t="s">
        <v>81</v>
      </c>
      <c r="AV6035" s="13" t="s">
        <v>81</v>
      </c>
      <c r="AW6035" s="13" t="s">
        <v>37</v>
      </c>
      <c r="AX6035" s="13" t="s">
        <v>73</v>
      </c>
      <c r="AY6035" s="229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5300</v>
      </c>
      <c r="G6036" s="219"/>
      <c r="H6036" s="232">
        <v>34.71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5301</v>
      </c>
      <c r="G6037" s="219"/>
      <c r="H6037" s="232">
        <v>38.61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5302</v>
      </c>
      <c r="G6038" s="219"/>
      <c r="H6038" s="232">
        <v>330.91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5303</v>
      </c>
      <c r="G6039" s="219"/>
      <c r="H6039" s="232">
        <v>41.73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5304</v>
      </c>
      <c r="G6040" s="219"/>
      <c r="H6040" s="232">
        <v>37.18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5305</v>
      </c>
      <c r="G6041" s="219"/>
      <c r="H6041" s="232">
        <v>36.79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5306</v>
      </c>
      <c r="G6042" s="219"/>
      <c r="H6042" s="232">
        <v>40.17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3" customFormat="1" ht="13.5">
      <c r="B6043" s="218"/>
      <c r="C6043" s="219"/>
      <c r="D6043" s="208" t="s">
        <v>247</v>
      </c>
      <c r="E6043" s="230" t="s">
        <v>20</v>
      </c>
      <c r="F6043" s="231" t="s">
        <v>5307</v>
      </c>
      <c r="G6043" s="219"/>
      <c r="H6043" s="232">
        <v>40.17</v>
      </c>
      <c r="I6043" s="224"/>
      <c r="J6043" s="219"/>
      <c r="K6043" s="219"/>
      <c r="L6043" s="225"/>
      <c r="M6043" s="226"/>
      <c r="N6043" s="227"/>
      <c r="O6043" s="227"/>
      <c r="P6043" s="227"/>
      <c r="Q6043" s="227"/>
      <c r="R6043" s="227"/>
      <c r="S6043" s="227"/>
      <c r="T6043" s="228"/>
      <c r="AT6043" s="229" t="s">
        <v>247</v>
      </c>
      <c r="AU6043" s="229" t="s">
        <v>81</v>
      </c>
      <c r="AV6043" s="13" t="s">
        <v>81</v>
      </c>
      <c r="AW6043" s="13" t="s">
        <v>37</v>
      </c>
      <c r="AX6043" s="13" t="s">
        <v>73</v>
      </c>
      <c r="AY6043" s="229" t="s">
        <v>238</v>
      </c>
    </row>
    <row r="6044" spans="2:51" s="13" customFormat="1" ht="13.5">
      <c r="B6044" s="218"/>
      <c r="C6044" s="219"/>
      <c r="D6044" s="208" t="s">
        <v>247</v>
      </c>
      <c r="E6044" s="230" t="s">
        <v>20</v>
      </c>
      <c r="F6044" s="231" t="s">
        <v>5308</v>
      </c>
      <c r="G6044" s="219"/>
      <c r="H6044" s="232">
        <v>39.78</v>
      </c>
      <c r="I6044" s="224"/>
      <c r="J6044" s="219"/>
      <c r="K6044" s="219"/>
      <c r="L6044" s="225"/>
      <c r="M6044" s="226"/>
      <c r="N6044" s="227"/>
      <c r="O6044" s="227"/>
      <c r="P6044" s="227"/>
      <c r="Q6044" s="227"/>
      <c r="R6044" s="227"/>
      <c r="S6044" s="227"/>
      <c r="T6044" s="228"/>
      <c r="AT6044" s="229" t="s">
        <v>247</v>
      </c>
      <c r="AU6044" s="229" t="s">
        <v>81</v>
      </c>
      <c r="AV6044" s="13" t="s">
        <v>81</v>
      </c>
      <c r="AW6044" s="13" t="s">
        <v>37</v>
      </c>
      <c r="AX6044" s="13" t="s">
        <v>73</v>
      </c>
      <c r="AY6044" s="229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5309</v>
      </c>
      <c r="G6045" s="219"/>
      <c r="H6045" s="232">
        <v>40.17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5310</v>
      </c>
      <c r="G6046" s="219"/>
      <c r="H6046" s="232">
        <v>29.9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5311</v>
      </c>
      <c r="G6047" s="219"/>
      <c r="H6047" s="232">
        <v>28.73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3" customFormat="1" ht="13.5">
      <c r="B6048" s="218"/>
      <c r="C6048" s="219"/>
      <c r="D6048" s="208" t="s">
        <v>247</v>
      </c>
      <c r="E6048" s="230" t="s">
        <v>20</v>
      </c>
      <c r="F6048" s="231" t="s">
        <v>5312</v>
      </c>
      <c r="G6048" s="219"/>
      <c r="H6048" s="232">
        <v>44.36</v>
      </c>
      <c r="I6048" s="224"/>
      <c r="J6048" s="219"/>
      <c r="K6048" s="219"/>
      <c r="L6048" s="225"/>
      <c r="M6048" s="226"/>
      <c r="N6048" s="227"/>
      <c r="O6048" s="227"/>
      <c r="P6048" s="227"/>
      <c r="Q6048" s="227"/>
      <c r="R6048" s="227"/>
      <c r="S6048" s="227"/>
      <c r="T6048" s="228"/>
      <c r="AT6048" s="229" t="s">
        <v>247</v>
      </c>
      <c r="AU6048" s="229" t="s">
        <v>81</v>
      </c>
      <c r="AV6048" s="13" t="s">
        <v>81</v>
      </c>
      <c r="AW6048" s="13" t="s">
        <v>37</v>
      </c>
      <c r="AX6048" s="13" t="s">
        <v>73</v>
      </c>
      <c r="AY6048" s="229" t="s">
        <v>238</v>
      </c>
    </row>
    <row r="6049" spans="2:65" s="13" customFormat="1" ht="13.5">
      <c r="B6049" s="218"/>
      <c r="C6049" s="219"/>
      <c r="D6049" s="208" t="s">
        <v>247</v>
      </c>
      <c r="E6049" s="230" t="s">
        <v>20</v>
      </c>
      <c r="F6049" s="231" t="s">
        <v>5313</v>
      </c>
      <c r="G6049" s="219"/>
      <c r="H6049" s="232">
        <v>93.971999999999994</v>
      </c>
      <c r="I6049" s="224"/>
      <c r="J6049" s="219"/>
      <c r="K6049" s="219"/>
      <c r="L6049" s="225"/>
      <c r="M6049" s="226"/>
      <c r="N6049" s="227"/>
      <c r="O6049" s="227"/>
      <c r="P6049" s="227"/>
      <c r="Q6049" s="227"/>
      <c r="R6049" s="227"/>
      <c r="S6049" s="227"/>
      <c r="T6049" s="228"/>
      <c r="AT6049" s="229" t="s">
        <v>247</v>
      </c>
      <c r="AU6049" s="229" t="s">
        <v>81</v>
      </c>
      <c r="AV6049" s="13" t="s">
        <v>81</v>
      </c>
      <c r="AW6049" s="13" t="s">
        <v>37</v>
      </c>
      <c r="AX6049" s="13" t="s">
        <v>73</v>
      </c>
      <c r="AY6049" s="229" t="s">
        <v>238</v>
      </c>
    </row>
    <row r="6050" spans="2:65" s="12" customFormat="1" ht="13.5">
      <c r="B6050" s="206"/>
      <c r="C6050" s="207"/>
      <c r="D6050" s="208" t="s">
        <v>247</v>
      </c>
      <c r="E6050" s="209" t="s">
        <v>20</v>
      </c>
      <c r="F6050" s="210" t="s">
        <v>249</v>
      </c>
      <c r="G6050" s="207"/>
      <c r="H6050" s="211" t="s">
        <v>20</v>
      </c>
      <c r="I6050" s="212"/>
      <c r="J6050" s="207"/>
      <c r="K6050" s="207"/>
      <c r="L6050" s="213"/>
      <c r="M6050" s="214"/>
      <c r="N6050" s="215"/>
      <c r="O6050" s="215"/>
      <c r="P6050" s="215"/>
      <c r="Q6050" s="215"/>
      <c r="R6050" s="215"/>
      <c r="S6050" s="215"/>
      <c r="T6050" s="216"/>
      <c r="AT6050" s="217" t="s">
        <v>247</v>
      </c>
      <c r="AU6050" s="217" t="s">
        <v>81</v>
      </c>
      <c r="AV6050" s="12" t="s">
        <v>22</v>
      </c>
      <c r="AW6050" s="12" t="s">
        <v>37</v>
      </c>
      <c r="AX6050" s="12" t="s">
        <v>73</v>
      </c>
      <c r="AY6050" s="217" t="s">
        <v>238</v>
      </c>
    </row>
    <row r="6051" spans="2:65" s="12" customFormat="1" ht="13.5">
      <c r="B6051" s="206"/>
      <c r="C6051" s="207"/>
      <c r="D6051" s="208" t="s">
        <v>247</v>
      </c>
      <c r="E6051" s="209" t="s">
        <v>20</v>
      </c>
      <c r="F6051" s="210" t="s">
        <v>1527</v>
      </c>
      <c r="G6051" s="207"/>
      <c r="H6051" s="211" t="s">
        <v>20</v>
      </c>
      <c r="I6051" s="212"/>
      <c r="J6051" s="207"/>
      <c r="K6051" s="207"/>
      <c r="L6051" s="213"/>
      <c r="M6051" s="214"/>
      <c r="N6051" s="215"/>
      <c r="O6051" s="215"/>
      <c r="P6051" s="215"/>
      <c r="Q6051" s="215"/>
      <c r="R6051" s="215"/>
      <c r="S6051" s="215"/>
      <c r="T6051" s="216"/>
      <c r="AT6051" s="217" t="s">
        <v>247</v>
      </c>
      <c r="AU6051" s="217" t="s">
        <v>81</v>
      </c>
      <c r="AV6051" s="12" t="s">
        <v>22</v>
      </c>
      <c r="AW6051" s="12" t="s">
        <v>37</v>
      </c>
      <c r="AX6051" s="12" t="s">
        <v>73</v>
      </c>
      <c r="AY6051" s="217" t="s">
        <v>238</v>
      </c>
    </row>
    <row r="6052" spans="2:65" s="13" customFormat="1" ht="13.5">
      <c r="B6052" s="218"/>
      <c r="C6052" s="219"/>
      <c r="D6052" s="208" t="s">
        <v>247</v>
      </c>
      <c r="E6052" s="230" t="s">
        <v>20</v>
      </c>
      <c r="F6052" s="231" t="s">
        <v>5314</v>
      </c>
      <c r="G6052" s="219"/>
      <c r="H6052" s="232">
        <v>21.195</v>
      </c>
      <c r="I6052" s="224"/>
      <c r="J6052" s="219"/>
      <c r="K6052" s="219"/>
      <c r="L6052" s="225"/>
      <c r="M6052" s="226"/>
      <c r="N6052" s="227"/>
      <c r="O6052" s="227"/>
      <c r="P6052" s="227"/>
      <c r="Q6052" s="227"/>
      <c r="R6052" s="227"/>
      <c r="S6052" s="227"/>
      <c r="T6052" s="228"/>
      <c r="AT6052" s="229" t="s">
        <v>247</v>
      </c>
      <c r="AU6052" s="229" t="s">
        <v>81</v>
      </c>
      <c r="AV6052" s="13" t="s">
        <v>81</v>
      </c>
      <c r="AW6052" s="13" t="s">
        <v>37</v>
      </c>
      <c r="AX6052" s="13" t="s">
        <v>73</v>
      </c>
      <c r="AY6052" s="229" t="s">
        <v>238</v>
      </c>
    </row>
    <row r="6053" spans="2:65" s="13" customFormat="1" ht="13.5">
      <c r="B6053" s="218"/>
      <c r="C6053" s="219"/>
      <c r="D6053" s="208" t="s">
        <v>247</v>
      </c>
      <c r="E6053" s="230" t="s">
        <v>20</v>
      </c>
      <c r="F6053" s="231" t="s">
        <v>5315</v>
      </c>
      <c r="G6053" s="219"/>
      <c r="H6053" s="232">
        <v>44.414999999999999</v>
      </c>
      <c r="I6053" s="224"/>
      <c r="J6053" s="219"/>
      <c r="K6053" s="219"/>
      <c r="L6053" s="225"/>
      <c r="M6053" s="226"/>
      <c r="N6053" s="227"/>
      <c r="O6053" s="227"/>
      <c r="P6053" s="227"/>
      <c r="Q6053" s="227"/>
      <c r="R6053" s="227"/>
      <c r="S6053" s="227"/>
      <c r="T6053" s="228"/>
      <c r="AT6053" s="229" t="s">
        <v>247</v>
      </c>
      <c r="AU6053" s="229" t="s">
        <v>81</v>
      </c>
      <c r="AV6053" s="13" t="s">
        <v>81</v>
      </c>
      <c r="AW6053" s="13" t="s">
        <v>37</v>
      </c>
      <c r="AX6053" s="13" t="s">
        <v>73</v>
      </c>
      <c r="AY6053" s="229" t="s">
        <v>238</v>
      </c>
    </row>
    <row r="6054" spans="2:65" s="13" customFormat="1" ht="13.5">
      <c r="B6054" s="218"/>
      <c r="C6054" s="219"/>
      <c r="D6054" s="208" t="s">
        <v>247</v>
      </c>
      <c r="E6054" s="230" t="s">
        <v>20</v>
      </c>
      <c r="F6054" s="231" t="s">
        <v>5316</v>
      </c>
      <c r="G6054" s="219"/>
      <c r="H6054" s="232">
        <v>46.375</v>
      </c>
      <c r="I6054" s="224"/>
      <c r="J6054" s="219"/>
      <c r="K6054" s="219"/>
      <c r="L6054" s="225"/>
      <c r="M6054" s="226"/>
      <c r="N6054" s="227"/>
      <c r="O6054" s="227"/>
      <c r="P6054" s="227"/>
      <c r="Q6054" s="227"/>
      <c r="R6054" s="227"/>
      <c r="S6054" s="227"/>
      <c r="T6054" s="228"/>
      <c r="AT6054" s="229" t="s">
        <v>247</v>
      </c>
      <c r="AU6054" s="229" t="s">
        <v>81</v>
      </c>
      <c r="AV6054" s="13" t="s">
        <v>81</v>
      </c>
      <c r="AW6054" s="13" t="s">
        <v>37</v>
      </c>
      <c r="AX6054" s="13" t="s">
        <v>73</v>
      </c>
      <c r="AY6054" s="229" t="s">
        <v>238</v>
      </c>
    </row>
    <row r="6055" spans="2:65" s="13" customFormat="1" ht="13.5">
      <c r="B6055" s="218"/>
      <c r="C6055" s="219"/>
      <c r="D6055" s="208" t="s">
        <v>247</v>
      </c>
      <c r="E6055" s="230" t="s">
        <v>20</v>
      </c>
      <c r="F6055" s="231" t="s">
        <v>5317</v>
      </c>
      <c r="G6055" s="219"/>
      <c r="H6055" s="232">
        <v>46.375</v>
      </c>
      <c r="I6055" s="224"/>
      <c r="J6055" s="219"/>
      <c r="K6055" s="219"/>
      <c r="L6055" s="225"/>
      <c r="M6055" s="226"/>
      <c r="N6055" s="227"/>
      <c r="O6055" s="227"/>
      <c r="P6055" s="227"/>
      <c r="Q6055" s="227"/>
      <c r="R6055" s="227"/>
      <c r="S6055" s="227"/>
      <c r="T6055" s="228"/>
      <c r="AT6055" s="229" t="s">
        <v>247</v>
      </c>
      <c r="AU6055" s="229" t="s">
        <v>81</v>
      </c>
      <c r="AV6055" s="13" t="s">
        <v>81</v>
      </c>
      <c r="AW6055" s="13" t="s">
        <v>37</v>
      </c>
      <c r="AX6055" s="13" t="s">
        <v>73</v>
      </c>
      <c r="AY6055" s="229" t="s">
        <v>238</v>
      </c>
    </row>
    <row r="6056" spans="2:65" s="13" customFormat="1" ht="13.5">
      <c r="B6056" s="218"/>
      <c r="C6056" s="219"/>
      <c r="D6056" s="208" t="s">
        <v>247</v>
      </c>
      <c r="E6056" s="230" t="s">
        <v>20</v>
      </c>
      <c r="F6056" s="231" t="s">
        <v>5318</v>
      </c>
      <c r="G6056" s="219"/>
      <c r="H6056" s="232">
        <v>55.84</v>
      </c>
      <c r="I6056" s="224"/>
      <c r="J6056" s="219"/>
      <c r="K6056" s="219"/>
      <c r="L6056" s="225"/>
      <c r="M6056" s="226"/>
      <c r="N6056" s="227"/>
      <c r="O6056" s="227"/>
      <c r="P6056" s="227"/>
      <c r="Q6056" s="227"/>
      <c r="R6056" s="227"/>
      <c r="S6056" s="227"/>
      <c r="T6056" s="228"/>
      <c r="AT6056" s="229" t="s">
        <v>247</v>
      </c>
      <c r="AU6056" s="229" t="s">
        <v>81</v>
      </c>
      <c r="AV6056" s="13" t="s">
        <v>81</v>
      </c>
      <c r="AW6056" s="13" t="s">
        <v>37</v>
      </c>
      <c r="AX6056" s="13" t="s">
        <v>73</v>
      </c>
      <c r="AY6056" s="229" t="s">
        <v>238</v>
      </c>
    </row>
    <row r="6057" spans="2:65" s="13" customFormat="1" ht="13.5">
      <c r="B6057" s="218"/>
      <c r="C6057" s="219"/>
      <c r="D6057" s="208" t="s">
        <v>247</v>
      </c>
      <c r="E6057" s="230" t="s">
        <v>20</v>
      </c>
      <c r="F6057" s="231" t="s">
        <v>5319</v>
      </c>
      <c r="G6057" s="219"/>
      <c r="H6057" s="232">
        <v>45.09</v>
      </c>
      <c r="I6057" s="224"/>
      <c r="J6057" s="219"/>
      <c r="K6057" s="219"/>
      <c r="L6057" s="225"/>
      <c r="M6057" s="226"/>
      <c r="N6057" s="227"/>
      <c r="O6057" s="227"/>
      <c r="P6057" s="227"/>
      <c r="Q6057" s="227"/>
      <c r="R6057" s="227"/>
      <c r="S6057" s="227"/>
      <c r="T6057" s="228"/>
      <c r="AT6057" s="229" t="s">
        <v>247</v>
      </c>
      <c r="AU6057" s="229" t="s">
        <v>81</v>
      </c>
      <c r="AV6057" s="13" t="s">
        <v>81</v>
      </c>
      <c r="AW6057" s="13" t="s">
        <v>37</v>
      </c>
      <c r="AX6057" s="13" t="s">
        <v>73</v>
      </c>
      <c r="AY6057" s="229" t="s">
        <v>238</v>
      </c>
    </row>
    <row r="6058" spans="2:65" s="13" customFormat="1" ht="13.5">
      <c r="B6058" s="218"/>
      <c r="C6058" s="219"/>
      <c r="D6058" s="220" t="s">
        <v>247</v>
      </c>
      <c r="E6058" s="221" t="s">
        <v>20</v>
      </c>
      <c r="F6058" s="222" t="s">
        <v>5320</v>
      </c>
      <c r="G6058" s="219"/>
      <c r="H6058" s="223">
        <v>43.47</v>
      </c>
      <c r="I6058" s="224"/>
      <c r="J6058" s="219"/>
      <c r="K6058" s="219"/>
      <c r="L6058" s="225"/>
      <c r="M6058" s="226"/>
      <c r="N6058" s="227"/>
      <c r="O6058" s="227"/>
      <c r="P6058" s="227"/>
      <c r="Q6058" s="227"/>
      <c r="R6058" s="227"/>
      <c r="S6058" s="227"/>
      <c r="T6058" s="228"/>
      <c r="AT6058" s="229" t="s">
        <v>247</v>
      </c>
      <c r="AU6058" s="229" t="s">
        <v>81</v>
      </c>
      <c r="AV6058" s="13" t="s">
        <v>81</v>
      </c>
      <c r="AW6058" s="13" t="s">
        <v>37</v>
      </c>
      <c r="AX6058" s="13" t="s">
        <v>73</v>
      </c>
      <c r="AY6058" s="229" t="s">
        <v>238</v>
      </c>
    </row>
    <row r="6059" spans="2:65" s="1" customFormat="1" ht="31.5" customHeight="1">
      <c r="B6059" s="35"/>
      <c r="C6059" s="194" t="s">
        <v>5321</v>
      </c>
      <c r="D6059" s="194" t="s">
        <v>240</v>
      </c>
      <c r="E6059" s="195" t="s">
        <v>5322</v>
      </c>
      <c r="F6059" s="196" t="s">
        <v>5323</v>
      </c>
      <c r="G6059" s="197" t="s">
        <v>375</v>
      </c>
      <c r="H6059" s="198">
        <v>457.18400000000003</v>
      </c>
      <c r="I6059" s="199"/>
      <c r="J6059" s="200">
        <f>ROUND(I6059*H6059,2)</f>
        <v>0</v>
      </c>
      <c r="K6059" s="196" t="s">
        <v>244</v>
      </c>
      <c r="L6059" s="55"/>
      <c r="M6059" s="201" t="s">
        <v>20</v>
      </c>
      <c r="N6059" s="202" t="s">
        <v>44</v>
      </c>
      <c r="O6059" s="36"/>
      <c r="P6059" s="203">
        <f>O6059*H6059</f>
        <v>0</v>
      </c>
      <c r="Q6059" s="203">
        <v>2.9E-4</v>
      </c>
      <c r="R6059" s="203">
        <f>Q6059*H6059</f>
        <v>0.13258336000000001</v>
      </c>
      <c r="S6059" s="203">
        <v>0</v>
      </c>
      <c r="T6059" s="204">
        <f>S6059*H6059</f>
        <v>0</v>
      </c>
      <c r="AR6059" s="18" t="s">
        <v>372</v>
      </c>
      <c r="AT6059" s="18" t="s">
        <v>240</v>
      </c>
      <c r="AU6059" s="18" t="s">
        <v>81</v>
      </c>
      <c r="AY6059" s="18" t="s">
        <v>238</v>
      </c>
      <c r="BE6059" s="205">
        <f>IF(N6059="základní",J6059,0)</f>
        <v>0</v>
      </c>
      <c r="BF6059" s="205">
        <f>IF(N6059="snížená",J6059,0)</f>
        <v>0</v>
      </c>
      <c r="BG6059" s="205">
        <f>IF(N6059="zákl. přenesená",J6059,0)</f>
        <v>0</v>
      </c>
      <c r="BH6059" s="205">
        <f>IF(N6059="sníž. přenesená",J6059,0)</f>
        <v>0</v>
      </c>
      <c r="BI6059" s="205">
        <f>IF(N6059="nulová",J6059,0)</f>
        <v>0</v>
      </c>
      <c r="BJ6059" s="18" t="s">
        <v>22</v>
      </c>
      <c r="BK6059" s="205">
        <f>ROUND(I6059*H6059,2)</f>
        <v>0</v>
      </c>
      <c r="BL6059" s="18" t="s">
        <v>372</v>
      </c>
      <c r="BM6059" s="18" t="s">
        <v>5324</v>
      </c>
    </row>
    <row r="6060" spans="2:65" s="12" customFormat="1" ht="27">
      <c r="B6060" s="206"/>
      <c r="C6060" s="207"/>
      <c r="D6060" s="208" t="s">
        <v>247</v>
      </c>
      <c r="E6060" s="209" t="s">
        <v>20</v>
      </c>
      <c r="F6060" s="210" t="s">
        <v>5280</v>
      </c>
      <c r="G6060" s="207"/>
      <c r="H6060" s="211" t="s">
        <v>20</v>
      </c>
      <c r="I6060" s="212"/>
      <c r="J6060" s="207"/>
      <c r="K6060" s="207"/>
      <c r="L6060" s="213"/>
      <c r="M6060" s="214"/>
      <c r="N6060" s="215"/>
      <c r="O6060" s="215"/>
      <c r="P6060" s="215"/>
      <c r="Q6060" s="215"/>
      <c r="R6060" s="215"/>
      <c r="S6060" s="215"/>
      <c r="T6060" s="216"/>
      <c r="AT6060" s="217" t="s">
        <v>247</v>
      </c>
      <c r="AU6060" s="217" t="s">
        <v>81</v>
      </c>
      <c r="AV6060" s="12" t="s">
        <v>22</v>
      </c>
      <c r="AW6060" s="12" t="s">
        <v>37</v>
      </c>
      <c r="AX6060" s="12" t="s">
        <v>73</v>
      </c>
      <c r="AY6060" s="217" t="s">
        <v>238</v>
      </c>
    </row>
    <row r="6061" spans="2:65" s="12" customFormat="1" ht="13.5">
      <c r="B6061" s="206"/>
      <c r="C6061" s="207"/>
      <c r="D6061" s="208" t="s">
        <v>247</v>
      </c>
      <c r="E6061" s="209" t="s">
        <v>20</v>
      </c>
      <c r="F6061" s="210" t="s">
        <v>4494</v>
      </c>
      <c r="G6061" s="207"/>
      <c r="H6061" s="211" t="s">
        <v>20</v>
      </c>
      <c r="I6061" s="212"/>
      <c r="J6061" s="207"/>
      <c r="K6061" s="207"/>
      <c r="L6061" s="213"/>
      <c r="M6061" s="214"/>
      <c r="N6061" s="215"/>
      <c r="O6061" s="215"/>
      <c r="P6061" s="215"/>
      <c r="Q6061" s="215"/>
      <c r="R6061" s="215"/>
      <c r="S6061" s="215"/>
      <c r="T6061" s="216"/>
      <c r="AT6061" s="217" t="s">
        <v>247</v>
      </c>
      <c r="AU6061" s="217" t="s">
        <v>81</v>
      </c>
      <c r="AV6061" s="12" t="s">
        <v>22</v>
      </c>
      <c r="AW6061" s="12" t="s">
        <v>37</v>
      </c>
      <c r="AX6061" s="12" t="s">
        <v>73</v>
      </c>
      <c r="AY6061" s="217" t="s">
        <v>238</v>
      </c>
    </row>
    <row r="6062" spans="2:65" s="12" customFormat="1" ht="13.5">
      <c r="B6062" s="206"/>
      <c r="C6062" s="207"/>
      <c r="D6062" s="208" t="s">
        <v>247</v>
      </c>
      <c r="E6062" s="209" t="s">
        <v>20</v>
      </c>
      <c r="F6062" s="210" t="s">
        <v>249</v>
      </c>
      <c r="G6062" s="207"/>
      <c r="H6062" s="211" t="s">
        <v>20</v>
      </c>
      <c r="I6062" s="212"/>
      <c r="J6062" s="207"/>
      <c r="K6062" s="207"/>
      <c r="L6062" s="213"/>
      <c r="M6062" s="214"/>
      <c r="N6062" s="215"/>
      <c r="O6062" s="215"/>
      <c r="P6062" s="215"/>
      <c r="Q6062" s="215"/>
      <c r="R6062" s="215"/>
      <c r="S6062" s="215"/>
      <c r="T6062" s="216"/>
      <c r="AT6062" s="217" t="s">
        <v>247</v>
      </c>
      <c r="AU6062" s="217" t="s">
        <v>81</v>
      </c>
      <c r="AV6062" s="12" t="s">
        <v>22</v>
      </c>
      <c r="AW6062" s="12" t="s">
        <v>37</v>
      </c>
      <c r="AX6062" s="12" t="s">
        <v>73</v>
      </c>
      <c r="AY6062" s="217" t="s">
        <v>238</v>
      </c>
    </row>
    <row r="6063" spans="2:65" s="12" customFormat="1" ht="13.5">
      <c r="B6063" s="206"/>
      <c r="C6063" s="207"/>
      <c r="D6063" s="208" t="s">
        <v>247</v>
      </c>
      <c r="E6063" s="209" t="s">
        <v>20</v>
      </c>
      <c r="F6063" s="210" t="s">
        <v>5325</v>
      </c>
      <c r="G6063" s="207"/>
      <c r="H6063" s="211" t="s">
        <v>20</v>
      </c>
      <c r="I6063" s="212"/>
      <c r="J6063" s="207"/>
      <c r="K6063" s="207"/>
      <c r="L6063" s="213"/>
      <c r="M6063" s="214"/>
      <c r="N6063" s="215"/>
      <c r="O6063" s="215"/>
      <c r="P6063" s="215"/>
      <c r="Q6063" s="215"/>
      <c r="R6063" s="215"/>
      <c r="S6063" s="215"/>
      <c r="T6063" s="216"/>
      <c r="AT6063" s="217" t="s">
        <v>247</v>
      </c>
      <c r="AU6063" s="217" t="s">
        <v>81</v>
      </c>
      <c r="AV6063" s="12" t="s">
        <v>22</v>
      </c>
      <c r="AW6063" s="12" t="s">
        <v>37</v>
      </c>
      <c r="AX6063" s="12" t="s">
        <v>73</v>
      </c>
      <c r="AY6063" s="217" t="s">
        <v>238</v>
      </c>
    </row>
    <row r="6064" spans="2:65" s="12" customFormat="1" ht="13.5">
      <c r="B6064" s="206"/>
      <c r="C6064" s="207"/>
      <c r="D6064" s="208" t="s">
        <v>247</v>
      </c>
      <c r="E6064" s="209" t="s">
        <v>20</v>
      </c>
      <c r="F6064" s="210" t="s">
        <v>249</v>
      </c>
      <c r="G6064" s="207"/>
      <c r="H6064" s="211" t="s">
        <v>20</v>
      </c>
      <c r="I6064" s="212"/>
      <c r="J6064" s="207"/>
      <c r="K6064" s="207"/>
      <c r="L6064" s="213"/>
      <c r="M6064" s="214"/>
      <c r="N6064" s="215"/>
      <c r="O6064" s="215"/>
      <c r="P6064" s="215"/>
      <c r="Q6064" s="215"/>
      <c r="R6064" s="215"/>
      <c r="S6064" s="215"/>
      <c r="T6064" s="216"/>
      <c r="AT6064" s="217" t="s">
        <v>247</v>
      </c>
      <c r="AU6064" s="217" t="s">
        <v>81</v>
      </c>
      <c r="AV6064" s="12" t="s">
        <v>22</v>
      </c>
      <c r="AW6064" s="12" t="s">
        <v>37</v>
      </c>
      <c r="AX6064" s="12" t="s">
        <v>73</v>
      </c>
      <c r="AY6064" s="217" t="s">
        <v>238</v>
      </c>
    </row>
    <row r="6065" spans="2:51" s="12" customFormat="1" ht="13.5">
      <c r="B6065" s="206"/>
      <c r="C6065" s="207"/>
      <c r="D6065" s="208" t="s">
        <v>247</v>
      </c>
      <c r="E6065" s="209" t="s">
        <v>20</v>
      </c>
      <c r="F6065" s="210" t="s">
        <v>5326</v>
      </c>
      <c r="G6065" s="207"/>
      <c r="H6065" s="211" t="s">
        <v>20</v>
      </c>
      <c r="I6065" s="212"/>
      <c r="J6065" s="207"/>
      <c r="K6065" s="207"/>
      <c r="L6065" s="213"/>
      <c r="M6065" s="214"/>
      <c r="N6065" s="215"/>
      <c r="O6065" s="215"/>
      <c r="P6065" s="215"/>
      <c r="Q6065" s="215"/>
      <c r="R6065" s="215"/>
      <c r="S6065" s="215"/>
      <c r="T6065" s="216"/>
      <c r="AT6065" s="217" t="s">
        <v>247</v>
      </c>
      <c r="AU6065" s="217" t="s">
        <v>81</v>
      </c>
      <c r="AV6065" s="12" t="s">
        <v>22</v>
      </c>
      <c r="AW6065" s="12" t="s">
        <v>37</v>
      </c>
      <c r="AX6065" s="12" t="s">
        <v>73</v>
      </c>
      <c r="AY6065" s="217" t="s">
        <v>238</v>
      </c>
    </row>
    <row r="6066" spans="2:51" s="12" customFormat="1" ht="13.5">
      <c r="B6066" s="206"/>
      <c r="C6066" s="207"/>
      <c r="D6066" s="208" t="s">
        <v>247</v>
      </c>
      <c r="E6066" s="209" t="s">
        <v>20</v>
      </c>
      <c r="F6066" s="210" t="s">
        <v>1523</v>
      </c>
      <c r="G6066" s="207"/>
      <c r="H6066" s="211" t="s">
        <v>20</v>
      </c>
      <c r="I6066" s="212"/>
      <c r="J6066" s="207"/>
      <c r="K6066" s="207"/>
      <c r="L6066" s="213"/>
      <c r="M6066" s="214"/>
      <c r="N6066" s="215"/>
      <c r="O6066" s="215"/>
      <c r="P6066" s="215"/>
      <c r="Q6066" s="215"/>
      <c r="R6066" s="215"/>
      <c r="S6066" s="215"/>
      <c r="T6066" s="216"/>
      <c r="AT6066" s="217" t="s">
        <v>247</v>
      </c>
      <c r="AU6066" s="217" t="s">
        <v>81</v>
      </c>
      <c r="AV6066" s="12" t="s">
        <v>22</v>
      </c>
      <c r="AW6066" s="12" t="s">
        <v>37</v>
      </c>
      <c r="AX6066" s="12" t="s">
        <v>73</v>
      </c>
      <c r="AY6066" s="217" t="s">
        <v>238</v>
      </c>
    </row>
    <row r="6067" spans="2:51" s="13" customFormat="1" ht="13.5">
      <c r="B6067" s="218"/>
      <c r="C6067" s="219"/>
      <c r="D6067" s="208" t="s">
        <v>247</v>
      </c>
      <c r="E6067" s="230" t="s">
        <v>20</v>
      </c>
      <c r="F6067" s="231" t="s">
        <v>1539</v>
      </c>
      <c r="G6067" s="219"/>
      <c r="H6067" s="232">
        <v>11.88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51" s="13" customFormat="1" ht="13.5">
      <c r="B6068" s="218"/>
      <c r="C6068" s="219"/>
      <c r="D6068" s="208" t="s">
        <v>247</v>
      </c>
      <c r="E6068" s="230" t="s">
        <v>20</v>
      </c>
      <c r="F6068" s="231" t="s">
        <v>5327</v>
      </c>
      <c r="G6068" s="219"/>
      <c r="H6068" s="232">
        <v>8.67</v>
      </c>
      <c r="I6068" s="224"/>
      <c r="J6068" s="219"/>
      <c r="K6068" s="219"/>
      <c r="L6068" s="225"/>
      <c r="M6068" s="226"/>
      <c r="N6068" s="227"/>
      <c r="O6068" s="227"/>
      <c r="P6068" s="227"/>
      <c r="Q6068" s="227"/>
      <c r="R6068" s="227"/>
      <c r="S6068" s="227"/>
      <c r="T6068" s="228"/>
      <c r="AT6068" s="229" t="s">
        <v>247</v>
      </c>
      <c r="AU6068" s="229" t="s">
        <v>81</v>
      </c>
      <c r="AV6068" s="13" t="s">
        <v>81</v>
      </c>
      <c r="AW6068" s="13" t="s">
        <v>37</v>
      </c>
      <c r="AX6068" s="13" t="s">
        <v>73</v>
      </c>
      <c r="AY6068" s="229" t="s">
        <v>238</v>
      </c>
    </row>
    <row r="6069" spans="2:51" s="13" customFormat="1" ht="13.5">
      <c r="B6069" s="218"/>
      <c r="C6069" s="219"/>
      <c r="D6069" s="208" t="s">
        <v>247</v>
      </c>
      <c r="E6069" s="230" t="s">
        <v>20</v>
      </c>
      <c r="F6069" s="231" t="s">
        <v>5328</v>
      </c>
      <c r="G6069" s="219"/>
      <c r="H6069" s="232">
        <v>13.98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51" s="12" customFormat="1" ht="13.5">
      <c r="B6070" s="206"/>
      <c r="C6070" s="207"/>
      <c r="D6070" s="208" t="s">
        <v>247</v>
      </c>
      <c r="E6070" s="209" t="s">
        <v>20</v>
      </c>
      <c r="F6070" s="210" t="s">
        <v>1527</v>
      </c>
      <c r="G6070" s="207"/>
      <c r="H6070" s="211" t="s">
        <v>20</v>
      </c>
      <c r="I6070" s="212"/>
      <c r="J6070" s="207"/>
      <c r="K6070" s="207"/>
      <c r="L6070" s="213"/>
      <c r="M6070" s="214"/>
      <c r="N6070" s="215"/>
      <c r="O6070" s="215"/>
      <c r="P6070" s="215"/>
      <c r="Q6070" s="215"/>
      <c r="R6070" s="215"/>
      <c r="S6070" s="215"/>
      <c r="T6070" s="216"/>
      <c r="AT6070" s="217" t="s">
        <v>247</v>
      </c>
      <c r="AU6070" s="217" t="s">
        <v>81</v>
      </c>
      <c r="AV6070" s="12" t="s">
        <v>22</v>
      </c>
      <c r="AW6070" s="12" t="s">
        <v>37</v>
      </c>
      <c r="AX6070" s="12" t="s">
        <v>73</v>
      </c>
      <c r="AY6070" s="217" t="s">
        <v>238</v>
      </c>
    </row>
    <row r="6071" spans="2:51" s="13" customFormat="1" ht="13.5">
      <c r="B6071" s="218"/>
      <c r="C6071" s="219"/>
      <c r="D6071" s="208" t="s">
        <v>247</v>
      </c>
      <c r="E6071" s="230" t="s">
        <v>20</v>
      </c>
      <c r="F6071" s="231" t="s">
        <v>1560</v>
      </c>
      <c r="G6071" s="219"/>
      <c r="H6071" s="232">
        <v>8.67</v>
      </c>
      <c r="I6071" s="224"/>
      <c r="J6071" s="219"/>
      <c r="K6071" s="219"/>
      <c r="L6071" s="225"/>
      <c r="M6071" s="226"/>
      <c r="N6071" s="227"/>
      <c r="O6071" s="227"/>
      <c r="P6071" s="227"/>
      <c r="Q6071" s="227"/>
      <c r="R6071" s="227"/>
      <c r="S6071" s="227"/>
      <c r="T6071" s="228"/>
      <c r="AT6071" s="229" t="s">
        <v>247</v>
      </c>
      <c r="AU6071" s="229" t="s">
        <v>81</v>
      </c>
      <c r="AV6071" s="13" t="s">
        <v>81</v>
      </c>
      <c r="AW6071" s="13" t="s">
        <v>37</v>
      </c>
      <c r="AX6071" s="13" t="s">
        <v>73</v>
      </c>
      <c r="AY6071" s="229" t="s">
        <v>238</v>
      </c>
    </row>
    <row r="6072" spans="2:51" s="12" customFormat="1" ht="13.5">
      <c r="B6072" s="206"/>
      <c r="C6072" s="207"/>
      <c r="D6072" s="208" t="s">
        <v>247</v>
      </c>
      <c r="E6072" s="209" t="s">
        <v>20</v>
      </c>
      <c r="F6072" s="210" t="s">
        <v>5329</v>
      </c>
      <c r="G6072" s="207"/>
      <c r="H6072" s="211" t="s">
        <v>20</v>
      </c>
      <c r="I6072" s="212"/>
      <c r="J6072" s="207"/>
      <c r="K6072" s="207"/>
      <c r="L6072" s="213"/>
      <c r="M6072" s="214"/>
      <c r="N6072" s="215"/>
      <c r="O6072" s="215"/>
      <c r="P6072" s="215"/>
      <c r="Q6072" s="215"/>
      <c r="R6072" s="215"/>
      <c r="S6072" s="215"/>
      <c r="T6072" s="216"/>
      <c r="AT6072" s="217" t="s">
        <v>247</v>
      </c>
      <c r="AU6072" s="217" t="s">
        <v>81</v>
      </c>
      <c r="AV6072" s="12" t="s">
        <v>22</v>
      </c>
      <c r="AW6072" s="12" t="s">
        <v>37</v>
      </c>
      <c r="AX6072" s="12" t="s">
        <v>73</v>
      </c>
      <c r="AY6072" s="217" t="s">
        <v>238</v>
      </c>
    </row>
    <row r="6073" spans="2:51" s="12" customFormat="1" ht="13.5">
      <c r="B6073" s="206"/>
      <c r="C6073" s="207"/>
      <c r="D6073" s="208" t="s">
        <v>247</v>
      </c>
      <c r="E6073" s="209" t="s">
        <v>20</v>
      </c>
      <c r="F6073" s="210" t="s">
        <v>1523</v>
      </c>
      <c r="G6073" s="207"/>
      <c r="H6073" s="211" t="s">
        <v>20</v>
      </c>
      <c r="I6073" s="212"/>
      <c r="J6073" s="207"/>
      <c r="K6073" s="207"/>
      <c r="L6073" s="213"/>
      <c r="M6073" s="214"/>
      <c r="N6073" s="215"/>
      <c r="O6073" s="215"/>
      <c r="P6073" s="215"/>
      <c r="Q6073" s="215"/>
      <c r="R6073" s="215"/>
      <c r="S6073" s="215"/>
      <c r="T6073" s="216"/>
      <c r="AT6073" s="217" t="s">
        <v>247</v>
      </c>
      <c r="AU6073" s="217" t="s">
        <v>81</v>
      </c>
      <c r="AV6073" s="12" t="s">
        <v>22</v>
      </c>
      <c r="AW6073" s="12" t="s">
        <v>37</v>
      </c>
      <c r="AX6073" s="12" t="s">
        <v>73</v>
      </c>
      <c r="AY6073" s="217" t="s">
        <v>238</v>
      </c>
    </row>
    <row r="6074" spans="2:51" s="13" customFormat="1" ht="13.5">
      <c r="B6074" s="218"/>
      <c r="C6074" s="219"/>
      <c r="D6074" s="208" t="s">
        <v>247</v>
      </c>
      <c r="E6074" s="230" t="s">
        <v>20</v>
      </c>
      <c r="F6074" s="231" t="s">
        <v>1577</v>
      </c>
      <c r="G6074" s="219"/>
      <c r="H6074" s="232">
        <v>16.446999999999999</v>
      </c>
      <c r="I6074" s="224"/>
      <c r="J6074" s="219"/>
      <c r="K6074" s="219"/>
      <c r="L6074" s="225"/>
      <c r="M6074" s="226"/>
      <c r="N6074" s="227"/>
      <c r="O6074" s="227"/>
      <c r="P6074" s="227"/>
      <c r="Q6074" s="227"/>
      <c r="R6074" s="227"/>
      <c r="S6074" s="227"/>
      <c r="T6074" s="228"/>
      <c r="AT6074" s="229" t="s">
        <v>247</v>
      </c>
      <c r="AU6074" s="229" t="s">
        <v>81</v>
      </c>
      <c r="AV6074" s="13" t="s">
        <v>81</v>
      </c>
      <c r="AW6074" s="13" t="s">
        <v>37</v>
      </c>
      <c r="AX6074" s="13" t="s">
        <v>73</v>
      </c>
      <c r="AY6074" s="229" t="s">
        <v>238</v>
      </c>
    </row>
    <row r="6075" spans="2:51" s="13" customFormat="1" ht="13.5">
      <c r="B6075" s="218"/>
      <c r="C6075" s="219"/>
      <c r="D6075" s="208" t="s">
        <v>247</v>
      </c>
      <c r="E6075" s="230" t="s">
        <v>20</v>
      </c>
      <c r="F6075" s="231" t="s">
        <v>1578</v>
      </c>
      <c r="G6075" s="219"/>
      <c r="H6075" s="232">
        <v>56.014000000000003</v>
      </c>
      <c r="I6075" s="224"/>
      <c r="J6075" s="219"/>
      <c r="K6075" s="219"/>
      <c r="L6075" s="225"/>
      <c r="M6075" s="226"/>
      <c r="N6075" s="227"/>
      <c r="O6075" s="227"/>
      <c r="P6075" s="227"/>
      <c r="Q6075" s="227"/>
      <c r="R6075" s="227"/>
      <c r="S6075" s="227"/>
      <c r="T6075" s="228"/>
      <c r="AT6075" s="229" t="s">
        <v>247</v>
      </c>
      <c r="AU6075" s="229" t="s">
        <v>81</v>
      </c>
      <c r="AV6075" s="13" t="s">
        <v>81</v>
      </c>
      <c r="AW6075" s="13" t="s">
        <v>37</v>
      </c>
      <c r="AX6075" s="13" t="s">
        <v>73</v>
      </c>
      <c r="AY6075" s="229" t="s">
        <v>238</v>
      </c>
    </row>
    <row r="6076" spans="2:51" s="13" customFormat="1" ht="13.5">
      <c r="B6076" s="218"/>
      <c r="C6076" s="219"/>
      <c r="D6076" s="208" t="s">
        <v>247</v>
      </c>
      <c r="E6076" s="230" t="s">
        <v>20</v>
      </c>
      <c r="F6076" s="231" t="s">
        <v>1597</v>
      </c>
      <c r="G6076" s="219"/>
      <c r="H6076" s="232">
        <v>35.463999999999999</v>
      </c>
      <c r="I6076" s="224"/>
      <c r="J6076" s="219"/>
      <c r="K6076" s="219"/>
      <c r="L6076" s="225"/>
      <c r="M6076" s="226"/>
      <c r="N6076" s="227"/>
      <c r="O6076" s="227"/>
      <c r="P6076" s="227"/>
      <c r="Q6076" s="227"/>
      <c r="R6076" s="227"/>
      <c r="S6076" s="227"/>
      <c r="T6076" s="228"/>
      <c r="AT6076" s="229" t="s">
        <v>247</v>
      </c>
      <c r="AU6076" s="229" t="s">
        <v>81</v>
      </c>
      <c r="AV6076" s="13" t="s">
        <v>81</v>
      </c>
      <c r="AW6076" s="13" t="s">
        <v>37</v>
      </c>
      <c r="AX6076" s="13" t="s">
        <v>73</v>
      </c>
      <c r="AY6076" s="229" t="s">
        <v>238</v>
      </c>
    </row>
    <row r="6077" spans="2:51" s="13" customFormat="1" ht="13.5">
      <c r="B6077" s="218"/>
      <c r="C6077" s="219"/>
      <c r="D6077" s="208" t="s">
        <v>247</v>
      </c>
      <c r="E6077" s="230" t="s">
        <v>20</v>
      </c>
      <c r="F6077" s="231" t="s">
        <v>1599</v>
      </c>
      <c r="G6077" s="219"/>
      <c r="H6077" s="232">
        <v>69.317999999999998</v>
      </c>
      <c r="I6077" s="224"/>
      <c r="J6077" s="219"/>
      <c r="K6077" s="219"/>
      <c r="L6077" s="225"/>
      <c r="M6077" s="226"/>
      <c r="N6077" s="227"/>
      <c r="O6077" s="227"/>
      <c r="P6077" s="227"/>
      <c r="Q6077" s="227"/>
      <c r="R6077" s="227"/>
      <c r="S6077" s="227"/>
      <c r="T6077" s="228"/>
      <c r="AT6077" s="229" t="s">
        <v>247</v>
      </c>
      <c r="AU6077" s="229" t="s">
        <v>81</v>
      </c>
      <c r="AV6077" s="13" t="s">
        <v>81</v>
      </c>
      <c r="AW6077" s="13" t="s">
        <v>37</v>
      </c>
      <c r="AX6077" s="13" t="s">
        <v>73</v>
      </c>
      <c r="AY6077" s="229" t="s">
        <v>238</v>
      </c>
    </row>
    <row r="6078" spans="2:51" s="13" customFormat="1" ht="13.5">
      <c r="B6078" s="218"/>
      <c r="C6078" s="219"/>
      <c r="D6078" s="208" t="s">
        <v>247</v>
      </c>
      <c r="E6078" s="230" t="s">
        <v>20</v>
      </c>
      <c r="F6078" s="231" t="s">
        <v>1600</v>
      </c>
      <c r="G6078" s="219"/>
      <c r="H6078" s="232">
        <v>70.388999999999996</v>
      </c>
      <c r="I6078" s="224"/>
      <c r="J6078" s="219"/>
      <c r="K6078" s="219"/>
      <c r="L6078" s="225"/>
      <c r="M6078" s="226"/>
      <c r="N6078" s="227"/>
      <c r="O6078" s="227"/>
      <c r="P6078" s="227"/>
      <c r="Q6078" s="227"/>
      <c r="R6078" s="227"/>
      <c r="S6078" s="227"/>
      <c r="T6078" s="228"/>
      <c r="AT6078" s="229" t="s">
        <v>247</v>
      </c>
      <c r="AU6078" s="229" t="s">
        <v>81</v>
      </c>
      <c r="AV6078" s="13" t="s">
        <v>81</v>
      </c>
      <c r="AW6078" s="13" t="s">
        <v>37</v>
      </c>
      <c r="AX6078" s="13" t="s">
        <v>73</v>
      </c>
      <c r="AY6078" s="229" t="s">
        <v>238</v>
      </c>
    </row>
    <row r="6079" spans="2:51" s="13" customFormat="1" ht="13.5">
      <c r="B6079" s="218"/>
      <c r="C6079" s="219"/>
      <c r="D6079" s="208" t="s">
        <v>247</v>
      </c>
      <c r="E6079" s="230" t="s">
        <v>20</v>
      </c>
      <c r="F6079" s="231" t="s">
        <v>1601</v>
      </c>
      <c r="G6079" s="219"/>
      <c r="H6079" s="232">
        <v>52.902000000000001</v>
      </c>
      <c r="I6079" s="224"/>
      <c r="J6079" s="219"/>
      <c r="K6079" s="219"/>
      <c r="L6079" s="225"/>
      <c r="M6079" s="226"/>
      <c r="N6079" s="227"/>
      <c r="O6079" s="227"/>
      <c r="P6079" s="227"/>
      <c r="Q6079" s="227"/>
      <c r="R6079" s="227"/>
      <c r="S6079" s="227"/>
      <c r="T6079" s="228"/>
      <c r="AT6079" s="229" t="s">
        <v>247</v>
      </c>
      <c r="AU6079" s="229" t="s">
        <v>81</v>
      </c>
      <c r="AV6079" s="13" t="s">
        <v>81</v>
      </c>
      <c r="AW6079" s="13" t="s">
        <v>37</v>
      </c>
      <c r="AX6079" s="13" t="s">
        <v>73</v>
      </c>
      <c r="AY6079" s="229" t="s">
        <v>238</v>
      </c>
    </row>
    <row r="6080" spans="2:51" s="13" customFormat="1" ht="13.5">
      <c r="B6080" s="218"/>
      <c r="C6080" s="219"/>
      <c r="D6080" s="208" t="s">
        <v>247</v>
      </c>
      <c r="E6080" s="230" t="s">
        <v>20</v>
      </c>
      <c r="F6080" s="231" t="s">
        <v>1603</v>
      </c>
      <c r="G6080" s="219"/>
      <c r="H6080" s="232">
        <v>41.927999999999997</v>
      </c>
      <c r="I6080" s="224"/>
      <c r="J6080" s="219"/>
      <c r="K6080" s="219"/>
      <c r="L6080" s="225"/>
      <c r="M6080" s="226"/>
      <c r="N6080" s="227"/>
      <c r="O6080" s="227"/>
      <c r="P6080" s="227"/>
      <c r="Q6080" s="227"/>
      <c r="R6080" s="227"/>
      <c r="S6080" s="227"/>
      <c r="T6080" s="228"/>
      <c r="AT6080" s="229" t="s">
        <v>247</v>
      </c>
      <c r="AU6080" s="229" t="s">
        <v>81</v>
      </c>
      <c r="AV6080" s="13" t="s">
        <v>81</v>
      </c>
      <c r="AW6080" s="13" t="s">
        <v>37</v>
      </c>
      <c r="AX6080" s="13" t="s">
        <v>73</v>
      </c>
      <c r="AY6080" s="229" t="s">
        <v>238</v>
      </c>
    </row>
    <row r="6081" spans="2:65" s="13" customFormat="1" ht="13.5">
      <c r="B6081" s="218"/>
      <c r="C6081" s="219"/>
      <c r="D6081" s="208" t="s">
        <v>247</v>
      </c>
      <c r="E6081" s="230" t="s">
        <v>20</v>
      </c>
      <c r="F6081" s="231" t="s">
        <v>1604</v>
      </c>
      <c r="G6081" s="219"/>
      <c r="H6081" s="232">
        <v>23.838000000000001</v>
      </c>
      <c r="I6081" s="224"/>
      <c r="J6081" s="219"/>
      <c r="K6081" s="219"/>
      <c r="L6081" s="225"/>
      <c r="M6081" s="226"/>
      <c r="N6081" s="227"/>
      <c r="O6081" s="227"/>
      <c r="P6081" s="227"/>
      <c r="Q6081" s="227"/>
      <c r="R6081" s="227"/>
      <c r="S6081" s="227"/>
      <c r="T6081" s="228"/>
      <c r="AT6081" s="229" t="s">
        <v>247</v>
      </c>
      <c r="AU6081" s="229" t="s">
        <v>81</v>
      </c>
      <c r="AV6081" s="13" t="s">
        <v>81</v>
      </c>
      <c r="AW6081" s="13" t="s">
        <v>37</v>
      </c>
      <c r="AX6081" s="13" t="s">
        <v>73</v>
      </c>
      <c r="AY6081" s="229" t="s">
        <v>238</v>
      </c>
    </row>
    <row r="6082" spans="2:65" s="12" customFormat="1" ht="13.5">
      <c r="B6082" s="206"/>
      <c r="C6082" s="207"/>
      <c r="D6082" s="208" t="s">
        <v>247</v>
      </c>
      <c r="E6082" s="209" t="s">
        <v>20</v>
      </c>
      <c r="F6082" s="210" t="s">
        <v>249</v>
      </c>
      <c r="G6082" s="207"/>
      <c r="H6082" s="211" t="s">
        <v>20</v>
      </c>
      <c r="I6082" s="212"/>
      <c r="J6082" s="207"/>
      <c r="K6082" s="207"/>
      <c r="L6082" s="213"/>
      <c r="M6082" s="214"/>
      <c r="N6082" s="215"/>
      <c r="O6082" s="215"/>
      <c r="P6082" s="215"/>
      <c r="Q6082" s="215"/>
      <c r="R6082" s="215"/>
      <c r="S6082" s="215"/>
      <c r="T6082" s="216"/>
      <c r="AT6082" s="217" t="s">
        <v>247</v>
      </c>
      <c r="AU6082" s="217" t="s">
        <v>81</v>
      </c>
      <c r="AV6082" s="12" t="s">
        <v>22</v>
      </c>
      <c r="AW6082" s="12" t="s">
        <v>37</v>
      </c>
      <c r="AX6082" s="12" t="s">
        <v>73</v>
      </c>
      <c r="AY6082" s="217" t="s">
        <v>238</v>
      </c>
    </row>
    <row r="6083" spans="2:65" s="12" customFormat="1" ht="13.5">
      <c r="B6083" s="206"/>
      <c r="C6083" s="207"/>
      <c r="D6083" s="208" t="s">
        <v>247</v>
      </c>
      <c r="E6083" s="209" t="s">
        <v>20</v>
      </c>
      <c r="F6083" s="210" t="s">
        <v>1527</v>
      </c>
      <c r="G6083" s="207"/>
      <c r="H6083" s="211" t="s">
        <v>20</v>
      </c>
      <c r="I6083" s="212"/>
      <c r="J6083" s="207"/>
      <c r="K6083" s="207"/>
      <c r="L6083" s="213"/>
      <c r="M6083" s="214"/>
      <c r="N6083" s="215"/>
      <c r="O6083" s="215"/>
      <c r="P6083" s="215"/>
      <c r="Q6083" s="215"/>
      <c r="R6083" s="215"/>
      <c r="S6083" s="215"/>
      <c r="T6083" s="216"/>
      <c r="AT6083" s="217" t="s">
        <v>247</v>
      </c>
      <c r="AU6083" s="217" t="s">
        <v>81</v>
      </c>
      <c r="AV6083" s="12" t="s">
        <v>22</v>
      </c>
      <c r="AW6083" s="12" t="s">
        <v>37</v>
      </c>
      <c r="AX6083" s="12" t="s">
        <v>73</v>
      </c>
      <c r="AY6083" s="217" t="s">
        <v>238</v>
      </c>
    </row>
    <row r="6084" spans="2:65" s="13" customFormat="1" ht="13.5">
      <c r="B6084" s="218"/>
      <c r="C6084" s="219"/>
      <c r="D6084" s="220" t="s">
        <v>247</v>
      </c>
      <c r="E6084" s="221" t="s">
        <v>20</v>
      </c>
      <c r="F6084" s="222" t="s">
        <v>1632</v>
      </c>
      <c r="G6084" s="219"/>
      <c r="H6084" s="223">
        <v>47.683999999999997</v>
      </c>
      <c r="I6084" s="224"/>
      <c r="J6084" s="219"/>
      <c r="K6084" s="219"/>
      <c r="L6084" s="225"/>
      <c r="M6084" s="226"/>
      <c r="N6084" s="227"/>
      <c r="O6084" s="227"/>
      <c r="P6084" s="227"/>
      <c r="Q6084" s="227"/>
      <c r="R6084" s="227"/>
      <c r="S6084" s="227"/>
      <c r="T6084" s="228"/>
      <c r="AT6084" s="229" t="s">
        <v>247</v>
      </c>
      <c r="AU6084" s="229" t="s">
        <v>81</v>
      </c>
      <c r="AV6084" s="13" t="s">
        <v>81</v>
      </c>
      <c r="AW6084" s="13" t="s">
        <v>37</v>
      </c>
      <c r="AX6084" s="13" t="s">
        <v>73</v>
      </c>
      <c r="AY6084" s="229" t="s">
        <v>238</v>
      </c>
    </row>
    <row r="6085" spans="2:65" s="1" customFormat="1" ht="31.5" customHeight="1">
      <c r="B6085" s="35"/>
      <c r="C6085" s="194" t="s">
        <v>5330</v>
      </c>
      <c r="D6085" s="194" t="s">
        <v>240</v>
      </c>
      <c r="E6085" s="195" t="s">
        <v>5331</v>
      </c>
      <c r="F6085" s="196" t="s">
        <v>5332</v>
      </c>
      <c r="G6085" s="197" t="s">
        <v>375</v>
      </c>
      <c r="H6085" s="198">
        <v>707.77200000000005</v>
      </c>
      <c r="I6085" s="199"/>
      <c r="J6085" s="200">
        <f>ROUND(I6085*H6085,2)</f>
        <v>0</v>
      </c>
      <c r="K6085" s="196" t="s">
        <v>20</v>
      </c>
      <c r="L6085" s="55"/>
      <c r="M6085" s="201" t="s">
        <v>20</v>
      </c>
      <c r="N6085" s="202" t="s">
        <v>44</v>
      </c>
      <c r="O6085" s="36"/>
      <c r="P6085" s="203">
        <f>O6085*H6085</f>
        <v>0</v>
      </c>
      <c r="Q6085" s="203">
        <v>0</v>
      </c>
      <c r="R6085" s="203">
        <f>Q6085*H6085</f>
        <v>0</v>
      </c>
      <c r="S6085" s="203">
        <v>0</v>
      </c>
      <c r="T6085" s="204">
        <f>S6085*H6085</f>
        <v>0</v>
      </c>
      <c r="AR6085" s="18" t="s">
        <v>372</v>
      </c>
      <c r="AT6085" s="18" t="s">
        <v>240</v>
      </c>
      <c r="AU6085" s="18" t="s">
        <v>81</v>
      </c>
      <c r="AY6085" s="18" t="s">
        <v>238</v>
      </c>
      <c r="BE6085" s="205">
        <f>IF(N6085="základní",J6085,0)</f>
        <v>0</v>
      </c>
      <c r="BF6085" s="205">
        <f>IF(N6085="snížená",J6085,0)</f>
        <v>0</v>
      </c>
      <c r="BG6085" s="205">
        <f>IF(N6085="zákl. přenesená",J6085,0)</f>
        <v>0</v>
      </c>
      <c r="BH6085" s="205">
        <f>IF(N6085="sníž. přenesená",J6085,0)</f>
        <v>0</v>
      </c>
      <c r="BI6085" s="205">
        <f>IF(N6085="nulová",J6085,0)</f>
        <v>0</v>
      </c>
      <c r="BJ6085" s="18" t="s">
        <v>22</v>
      </c>
      <c r="BK6085" s="205">
        <f>ROUND(I6085*H6085,2)</f>
        <v>0</v>
      </c>
      <c r="BL6085" s="18" t="s">
        <v>372</v>
      </c>
      <c r="BM6085" s="18" t="s">
        <v>5333</v>
      </c>
    </row>
    <row r="6086" spans="2:65" s="12" customFormat="1" ht="27">
      <c r="B6086" s="206"/>
      <c r="C6086" s="207"/>
      <c r="D6086" s="208" t="s">
        <v>247</v>
      </c>
      <c r="E6086" s="209" t="s">
        <v>20</v>
      </c>
      <c r="F6086" s="210" t="s">
        <v>5280</v>
      </c>
      <c r="G6086" s="207"/>
      <c r="H6086" s="211" t="s">
        <v>20</v>
      </c>
      <c r="I6086" s="212"/>
      <c r="J6086" s="207"/>
      <c r="K6086" s="207"/>
      <c r="L6086" s="213"/>
      <c r="M6086" s="214"/>
      <c r="N6086" s="215"/>
      <c r="O6086" s="215"/>
      <c r="P6086" s="215"/>
      <c r="Q6086" s="215"/>
      <c r="R6086" s="215"/>
      <c r="S6086" s="215"/>
      <c r="T6086" s="216"/>
      <c r="AT6086" s="217" t="s">
        <v>247</v>
      </c>
      <c r="AU6086" s="217" t="s">
        <v>81</v>
      </c>
      <c r="AV6086" s="12" t="s">
        <v>22</v>
      </c>
      <c r="AW6086" s="12" t="s">
        <v>37</v>
      </c>
      <c r="AX6086" s="12" t="s">
        <v>73</v>
      </c>
      <c r="AY6086" s="217" t="s">
        <v>238</v>
      </c>
    </row>
    <row r="6087" spans="2:65" s="12" customFormat="1" ht="13.5">
      <c r="B6087" s="206"/>
      <c r="C6087" s="207"/>
      <c r="D6087" s="208" t="s">
        <v>247</v>
      </c>
      <c r="E6087" s="209" t="s">
        <v>20</v>
      </c>
      <c r="F6087" s="210" t="s">
        <v>4494</v>
      </c>
      <c r="G6087" s="207"/>
      <c r="H6087" s="211" t="s">
        <v>20</v>
      </c>
      <c r="I6087" s="212"/>
      <c r="J6087" s="207"/>
      <c r="K6087" s="207"/>
      <c r="L6087" s="213"/>
      <c r="M6087" s="214"/>
      <c r="N6087" s="215"/>
      <c r="O6087" s="215"/>
      <c r="P6087" s="215"/>
      <c r="Q6087" s="215"/>
      <c r="R6087" s="215"/>
      <c r="S6087" s="215"/>
      <c r="T6087" s="216"/>
      <c r="AT6087" s="217" t="s">
        <v>247</v>
      </c>
      <c r="AU6087" s="217" t="s">
        <v>81</v>
      </c>
      <c r="AV6087" s="12" t="s">
        <v>22</v>
      </c>
      <c r="AW6087" s="12" t="s">
        <v>37</v>
      </c>
      <c r="AX6087" s="12" t="s">
        <v>73</v>
      </c>
      <c r="AY6087" s="217" t="s">
        <v>238</v>
      </c>
    </row>
    <row r="6088" spans="2:65" s="12" customFormat="1" ht="13.5">
      <c r="B6088" s="206"/>
      <c r="C6088" s="207"/>
      <c r="D6088" s="208" t="s">
        <v>247</v>
      </c>
      <c r="E6088" s="209" t="s">
        <v>20</v>
      </c>
      <c r="F6088" s="210" t="s">
        <v>249</v>
      </c>
      <c r="G6088" s="207"/>
      <c r="H6088" s="211" t="s">
        <v>20</v>
      </c>
      <c r="I6088" s="212"/>
      <c r="J6088" s="207"/>
      <c r="K6088" s="207"/>
      <c r="L6088" s="213"/>
      <c r="M6088" s="214"/>
      <c r="N6088" s="215"/>
      <c r="O6088" s="215"/>
      <c r="P6088" s="215"/>
      <c r="Q6088" s="215"/>
      <c r="R6088" s="215"/>
      <c r="S6088" s="215"/>
      <c r="T6088" s="216"/>
      <c r="AT6088" s="217" t="s">
        <v>247</v>
      </c>
      <c r="AU6088" s="217" t="s">
        <v>81</v>
      </c>
      <c r="AV6088" s="12" t="s">
        <v>22</v>
      </c>
      <c r="AW6088" s="12" t="s">
        <v>37</v>
      </c>
      <c r="AX6088" s="12" t="s">
        <v>73</v>
      </c>
      <c r="AY6088" s="217" t="s">
        <v>238</v>
      </c>
    </row>
    <row r="6089" spans="2:65" s="12" customFormat="1" ht="13.5">
      <c r="B6089" s="206"/>
      <c r="C6089" s="207"/>
      <c r="D6089" s="208" t="s">
        <v>247</v>
      </c>
      <c r="E6089" s="209" t="s">
        <v>20</v>
      </c>
      <c r="F6089" s="210" t="s">
        <v>5334</v>
      </c>
      <c r="G6089" s="207"/>
      <c r="H6089" s="211" t="s">
        <v>20</v>
      </c>
      <c r="I6089" s="212"/>
      <c r="J6089" s="207"/>
      <c r="K6089" s="207"/>
      <c r="L6089" s="213"/>
      <c r="M6089" s="214"/>
      <c r="N6089" s="215"/>
      <c r="O6089" s="215"/>
      <c r="P6089" s="215"/>
      <c r="Q6089" s="215"/>
      <c r="R6089" s="215"/>
      <c r="S6089" s="215"/>
      <c r="T6089" s="216"/>
      <c r="AT6089" s="217" t="s">
        <v>247</v>
      </c>
      <c r="AU6089" s="217" t="s">
        <v>81</v>
      </c>
      <c r="AV6089" s="12" t="s">
        <v>22</v>
      </c>
      <c r="AW6089" s="12" t="s">
        <v>37</v>
      </c>
      <c r="AX6089" s="12" t="s">
        <v>73</v>
      </c>
      <c r="AY6089" s="217" t="s">
        <v>238</v>
      </c>
    </row>
    <row r="6090" spans="2:65" s="12" customFormat="1" ht="13.5">
      <c r="B6090" s="206"/>
      <c r="C6090" s="207"/>
      <c r="D6090" s="208" t="s">
        <v>247</v>
      </c>
      <c r="E6090" s="209" t="s">
        <v>20</v>
      </c>
      <c r="F6090" s="210" t="s">
        <v>249</v>
      </c>
      <c r="G6090" s="207"/>
      <c r="H6090" s="211" t="s">
        <v>20</v>
      </c>
      <c r="I6090" s="212"/>
      <c r="J6090" s="207"/>
      <c r="K6090" s="207"/>
      <c r="L6090" s="213"/>
      <c r="M6090" s="214"/>
      <c r="N6090" s="215"/>
      <c r="O6090" s="215"/>
      <c r="P6090" s="215"/>
      <c r="Q6090" s="215"/>
      <c r="R6090" s="215"/>
      <c r="S6090" s="215"/>
      <c r="T6090" s="216"/>
      <c r="AT6090" s="217" t="s">
        <v>247</v>
      </c>
      <c r="AU6090" s="217" t="s">
        <v>81</v>
      </c>
      <c r="AV6090" s="12" t="s">
        <v>22</v>
      </c>
      <c r="AW6090" s="12" t="s">
        <v>37</v>
      </c>
      <c r="AX6090" s="12" t="s">
        <v>73</v>
      </c>
      <c r="AY6090" s="217" t="s">
        <v>238</v>
      </c>
    </row>
    <row r="6091" spans="2:65" s="12" customFormat="1" ht="13.5">
      <c r="B6091" s="206"/>
      <c r="C6091" s="207"/>
      <c r="D6091" s="208" t="s">
        <v>247</v>
      </c>
      <c r="E6091" s="209" t="s">
        <v>20</v>
      </c>
      <c r="F6091" s="210" t="s">
        <v>5326</v>
      </c>
      <c r="G6091" s="207"/>
      <c r="H6091" s="211" t="s">
        <v>20</v>
      </c>
      <c r="I6091" s="212"/>
      <c r="J6091" s="207"/>
      <c r="K6091" s="207"/>
      <c r="L6091" s="213"/>
      <c r="M6091" s="214"/>
      <c r="N6091" s="215"/>
      <c r="O6091" s="215"/>
      <c r="P6091" s="215"/>
      <c r="Q6091" s="215"/>
      <c r="R6091" s="215"/>
      <c r="S6091" s="215"/>
      <c r="T6091" s="216"/>
      <c r="AT6091" s="217" t="s">
        <v>247</v>
      </c>
      <c r="AU6091" s="217" t="s">
        <v>81</v>
      </c>
      <c r="AV6091" s="12" t="s">
        <v>22</v>
      </c>
      <c r="AW6091" s="12" t="s">
        <v>37</v>
      </c>
      <c r="AX6091" s="12" t="s">
        <v>73</v>
      </c>
      <c r="AY6091" s="217" t="s">
        <v>238</v>
      </c>
    </row>
    <row r="6092" spans="2:65" s="12" customFormat="1" ht="13.5">
      <c r="B6092" s="206"/>
      <c r="C6092" s="207"/>
      <c r="D6092" s="208" t="s">
        <v>247</v>
      </c>
      <c r="E6092" s="209" t="s">
        <v>20</v>
      </c>
      <c r="F6092" s="210" t="s">
        <v>1523</v>
      </c>
      <c r="G6092" s="207"/>
      <c r="H6092" s="211" t="s">
        <v>20</v>
      </c>
      <c r="I6092" s="212"/>
      <c r="J6092" s="207"/>
      <c r="K6092" s="207"/>
      <c r="L6092" s="213"/>
      <c r="M6092" s="214"/>
      <c r="N6092" s="215"/>
      <c r="O6092" s="215"/>
      <c r="P6092" s="215"/>
      <c r="Q6092" s="215"/>
      <c r="R6092" s="215"/>
      <c r="S6092" s="215"/>
      <c r="T6092" s="216"/>
      <c r="AT6092" s="217" t="s">
        <v>247</v>
      </c>
      <c r="AU6092" s="217" t="s">
        <v>81</v>
      </c>
      <c r="AV6092" s="12" t="s">
        <v>22</v>
      </c>
      <c r="AW6092" s="12" t="s">
        <v>37</v>
      </c>
      <c r="AX6092" s="12" t="s">
        <v>73</v>
      </c>
      <c r="AY6092" s="217" t="s">
        <v>238</v>
      </c>
    </row>
    <row r="6093" spans="2:65" s="13" customFormat="1" ht="13.5">
      <c r="B6093" s="218"/>
      <c r="C6093" s="219"/>
      <c r="D6093" s="208" t="s">
        <v>247</v>
      </c>
      <c r="E6093" s="230" t="s">
        <v>20</v>
      </c>
      <c r="F6093" s="231" t="s">
        <v>1552</v>
      </c>
      <c r="G6093" s="219"/>
      <c r="H6093" s="232">
        <v>65.8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65" s="13" customFormat="1" ht="13.5">
      <c r="B6094" s="218"/>
      <c r="C6094" s="219"/>
      <c r="D6094" s="208" t="s">
        <v>247</v>
      </c>
      <c r="E6094" s="230" t="s">
        <v>20</v>
      </c>
      <c r="F6094" s="231" t="s">
        <v>1538</v>
      </c>
      <c r="G6094" s="219"/>
      <c r="H6094" s="232">
        <v>20.47</v>
      </c>
      <c r="I6094" s="224"/>
      <c r="J6094" s="219"/>
      <c r="K6094" s="219"/>
      <c r="L6094" s="225"/>
      <c r="M6094" s="226"/>
      <c r="N6094" s="227"/>
      <c r="O6094" s="227"/>
      <c r="P6094" s="227"/>
      <c r="Q6094" s="227"/>
      <c r="R6094" s="227"/>
      <c r="S6094" s="227"/>
      <c r="T6094" s="228"/>
      <c r="AT6094" s="229" t="s">
        <v>247</v>
      </c>
      <c r="AU6094" s="229" t="s">
        <v>81</v>
      </c>
      <c r="AV6094" s="13" t="s">
        <v>81</v>
      </c>
      <c r="AW6094" s="13" t="s">
        <v>37</v>
      </c>
      <c r="AX6094" s="13" t="s">
        <v>73</v>
      </c>
      <c r="AY6094" s="229" t="s">
        <v>238</v>
      </c>
    </row>
    <row r="6095" spans="2:65" s="13" customFormat="1" ht="13.5">
      <c r="B6095" s="218"/>
      <c r="C6095" s="219"/>
      <c r="D6095" s="208" t="s">
        <v>247</v>
      </c>
      <c r="E6095" s="230" t="s">
        <v>20</v>
      </c>
      <c r="F6095" s="231" t="s">
        <v>5335</v>
      </c>
      <c r="G6095" s="219"/>
      <c r="H6095" s="232">
        <v>44.09</v>
      </c>
      <c r="I6095" s="224"/>
      <c r="J6095" s="219"/>
      <c r="K6095" s="219"/>
      <c r="L6095" s="225"/>
      <c r="M6095" s="226"/>
      <c r="N6095" s="227"/>
      <c r="O6095" s="227"/>
      <c r="P6095" s="227"/>
      <c r="Q6095" s="227"/>
      <c r="R6095" s="227"/>
      <c r="S6095" s="227"/>
      <c r="T6095" s="228"/>
      <c r="AT6095" s="229" t="s">
        <v>247</v>
      </c>
      <c r="AU6095" s="229" t="s">
        <v>81</v>
      </c>
      <c r="AV6095" s="13" t="s">
        <v>81</v>
      </c>
      <c r="AW6095" s="13" t="s">
        <v>37</v>
      </c>
      <c r="AX6095" s="13" t="s">
        <v>73</v>
      </c>
      <c r="AY6095" s="229" t="s">
        <v>238</v>
      </c>
    </row>
    <row r="6096" spans="2:65" s="13" customFormat="1" ht="13.5">
      <c r="B6096" s="218"/>
      <c r="C6096" s="219"/>
      <c r="D6096" s="208" t="s">
        <v>247</v>
      </c>
      <c r="E6096" s="230" t="s">
        <v>20</v>
      </c>
      <c r="F6096" s="231" t="s">
        <v>1540</v>
      </c>
      <c r="G6096" s="219"/>
      <c r="H6096" s="232">
        <v>22.57</v>
      </c>
      <c r="I6096" s="224"/>
      <c r="J6096" s="219"/>
      <c r="K6096" s="219"/>
      <c r="L6096" s="225"/>
      <c r="M6096" s="226"/>
      <c r="N6096" s="227"/>
      <c r="O6096" s="227"/>
      <c r="P6096" s="227"/>
      <c r="Q6096" s="227"/>
      <c r="R6096" s="227"/>
      <c r="S6096" s="227"/>
      <c r="T6096" s="228"/>
      <c r="AT6096" s="229" t="s">
        <v>247</v>
      </c>
      <c r="AU6096" s="229" t="s">
        <v>81</v>
      </c>
      <c r="AV6096" s="13" t="s">
        <v>81</v>
      </c>
      <c r="AW6096" s="13" t="s">
        <v>37</v>
      </c>
      <c r="AX6096" s="13" t="s">
        <v>73</v>
      </c>
      <c r="AY6096" s="229" t="s">
        <v>238</v>
      </c>
    </row>
    <row r="6097" spans="2:51" s="12" customFormat="1" ht="13.5">
      <c r="B6097" s="206"/>
      <c r="C6097" s="207"/>
      <c r="D6097" s="208" t="s">
        <v>247</v>
      </c>
      <c r="E6097" s="209" t="s">
        <v>20</v>
      </c>
      <c r="F6097" s="210" t="s">
        <v>1527</v>
      </c>
      <c r="G6097" s="207"/>
      <c r="H6097" s="211" t="s">
        <v>20</v>
      </c>
      <c r="I6097" s="212"/>
      <c r="J6097" s="207"/>
      <c r="K6097" s="207"/>
      <c r="L6097" s="213"/>
      <c r="M6097" s="214"/>
      <c r="N6097" s="215"/>
      <c r="O6097" s="215"/>
      <c r="P6097" s="215"/>
      <c r="Q6097" s="215"/>
      <c r="R6097" s="215"/>
      <c r="S6097" s="215"/>
      <c r="T6097" s="216"/>
      <c r="AT6097" s="217" t="s">
        <v>247</v>
      </c>
      <c r="AU6097" s="217" t="s">
        <v>81</v>
      </c>
      <c r="AV6097" s="12" t="s">
        <v>22</v>
      </c>
      <c r="AW6097" s="12" t="s">
        <v>37</v>
      </c>
      <c r="AX6097" s="12" t="s">
        <v>73</v>
      </c>
      <c r="AY6097" s="217" t="s">
        <v>238</v>
      </c>
    </row>
    <row r="6098" spans="2:51" s="13" customFormat="1" ht="13.5">
      <c r="B6098" s="218"/>
      <c r="C6098" s="219"/>
      <c r="D6098" s="208" t="s">
        <v>247</v>
      </c>
      <c r="E6098" s="230" t="s">
        <v>20</v>
      </c>
      <c r="F6098" s="231" t="s">
        <v>1558</v>
      </c>
      <c r="G6098" s="219"/>
      <c r="H6098" s="232">
        <v>65.2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51" s="13" customFormat="1" ht="13.5">
      <c r="B6099" s="218"/>
      <c r="C6099" s="219"/>
      <c r="D6099" s="208" t="s">
        <v>247</v>
      </c>
      <c r="E6099" s="230" t="s">
        <v>20</v>
      </c>
      <c r="F6099" s="231" t="s">
        <v>1559</v>
      </c>
      <c r="G6099" s="219"/>
      <c r="H6099" s="232">
        <v>20.47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51" s="13" customFormat="1" ht="13.5">
      <c r="B6100" s="218"/>
      <c r="C6100" s="219"/>
      <c r="D6100" s="208" t="s">
        <v>247</v>
      </c>
      <c r="E6100" s="230" t="s">
        <v>20</v>
      </c>
      <c r="F6100" s="231" t="s">
        <v>5336</v>
      </c>
      <c r="G6100" s="219"/>
      <c r="H6100" s="232">
        <v>12.84</v>
      </c>
      <c r="I6100" s="224"/>
      <c r="J6100" s="219"/>
      <c r="K6100" s="219"/>
      <c r="L6100" s="225"/>
      <c r="M6100" s="226"/>
      <c r="N6100" s="227"/>
      <c r="O6100" s="227"/>
      <c r="P6100" s="227"/>
      <c r="Q6100" s="227"/>
      <c r="R6100" s="227"/>
      <c r="S6100" s="227"/>
      <c r="T6100" s="228"/>
      <c r="AT6100" s="229" t="s">
        <v>247</v>
      </c>
      <c r="AU6100" s="229" t="s">
        <v>81</v>
      </c>
      <c r="AV6100" s="13" t="s">
        <v>81</v>
      </c>
      <c r="AW6100" s="13" t="s">
        <v>37</v>
      </c>
      <c r="AX6100" s="13" t="s">
        <v>73</v>
      </c>
      <c r="AY6100" s="229" t="s">
        <v>238</v>
      </c>
    </row>
    <row r="6101" spans="2:51" s="13" customFormat="1" ht="13.5">
      <c r="B6101" s="218"/>
      <c r="C6101" s="219"/>
      <c r="D6101" s="208" t="s">
        <v>247</v>
      </c>
      <c r="E6101" s="230" t="s">
        <v>20</v>
      </c>
      <c r="F6101" s="231" t="s">
        <v>5337</v>
      </c>
      <c r="G6101" s="219"/>
      <c r="H6101" s="232">
        <v>22.57</v>
      </c>
      <c r="I6101" s="224"/>
      <c r="J6101" s="219"/>
      <c r="K6101" s="219"/>
      <c r="L6101" s="225"/>
      <c r="M6101" s="226"/>
      <c r="N6101" s="227"/>
      <c r="O6101" s="227"/>
      <c r="P6101" s="227"/>
      <c r="Q6101" s="227"/>
      <c r="R6101" s="227"/>
      <c r="S6101" s="227"/>
      <c r="T6101" s="228"/>
      <c r="AT6101" s="229" t="s">
        <v>247</v>
      </c>
      <c r="AU6101" s="229" t="s">
        <v>81</v>
      </c>
      <c r="AV6101" s="13" t="s">
        <v>81</v>
      </c>
      <c r="AW6101" s="13" t="s">
        <v>37</v>
      </c>
      <c r="AX6101" s="13" t="s">
        <v>73</v>
      </c>
      <c r="AY6101" s="229" t="s">
        <v>238</v>
      </c>
    </row>
    <row r="6102" spans="2:51" s="12" customFormat="1" ht="13.5">
      <c r="B6102" s="206"/>
      <c r="C6102" s="207"/>
      <c r="D6102" s="208" t="s">
        <v>247</v>
      </c>
      <c r="E6102" s="209" t="s">
        <v>20</v>
      </c>
      <c r="F6102" s="210" t="s">
        <v>5329</v>
      </c>
      <c r="G6102" s="207"/>
      <c r="H6102" s="211" t="s">
        <v>20</v>
      </c>
      <c r="I6102" s="212"/>
      <c r="J6102" s="207"/>
      <c r="K6102" s="207"/>
      <c r="L6102" s="213"/>
      <c r="M6102" s="214"/>
      <c r="N6102" s="215"/>
      <c r="O6102" s="215"/>
      <c r="P6102" s="215"/>
      <c r="Q6102" s="215"/>
      <c r="R6102" s="215"/>
      <c r="S6102" s="215"/>
      <c r="T6102" s="216"/>
      <c r="AT6102" s="217" t="s">
        <v>247</v>
      </c>
      <c r="AU6102" s="217" t="s">
        <v>81</v>
      </c>
      <c r="AV6102" s="12" t="s">
        <v>22</v>
      </c>
      <c r="AW6102" s="12" t="s">
        <v>37</v>
      </c>
      <c r="AX6102" s="12" t="s">
        <v>73</v>
      </c>
      <c r="AY6102" s="217" t="s">
        <v>238</v>
      </c>
    </row>
    <row r="6103" spans="2:51" s="12" customFormat="1" ht="13.5">
      <c r="B6103" s="206"/>
      <c r="C6103" s="207"/>
      <c r="D6103" s="208" t="s">
        <v>247</v>
      </c>
      <c r="E6103" s="209" t="s">
        <v>20</v>
      </c>
      <c r="F6103" s="210" t="s">
        <v>1523</v>
      </c>
      <c r="G6103" s="207"/>
      <c r="H6103" s="211" t="s">
        <v>20</v>
      </c>
      <c r="I6103" s="212"/>
      <c r="J6103" s="207"/>
      <c r="K6103" s="207"/>
      <c r="L6103" s="213"/>
      <c r="M6103" s="214"/>
      <c r="N6103" s="215"/>
      <c r="O6103" s="215"/>
      <c r="P6103" s="215"/>
      <c r="Q6103" s="215"/>
      <c r="R6103" s="215"/>
      <c r="S6103" s="215"/>
      <c r="T6103" s="216"/>
      <c r="AT6103" s="217" t="s">
        <v>247</v>
      </c>
      <c r="AU6103" s="217" t="s">
        <v>81</v>
      </c>
      <c r="AV6103" s="12" t="s">
        <v>22</v>
      </c>
      <c r="AW6103" s="12" t="s">
        <v>37</v>
      </c>
      <c r="AX6103" s="12" t="s">
        <v>73</v>
      </c>
      <c r="AY6103" s="217" t="s">
        <v>238</v>
      </c>
    </row>
    <row r="6104" spans="2:51" s="13" customFormat="1" ht="27">
      <c r="B6104" s="218"/>
      <c r="C6104" s="219"/>
      <c r="D6104" s="208" t="s">
        <v>247</v>
      </c>
      <c r="E6104" s="230" t="s">
        <v>20</v>
      </c>
      <c r="F6104" s="231" t="s">
        <v>5338</v>
      </c>
      <c r="G6104" s="219"/>
      <c r="H6104" s="232">
        <v>59.802999999999997</v>
      </c>
      <c r="I6104" s="224"/>
      <c r="J6104" s="219"/>
      <c r="K6104" s="219"/>
      <c r="L6104" s="225"/>
      <c r="M6104" s="226"/>
      <c r="N6104" s="227"/>
      <c r="O6104" s="227"/>
      <c r="P6104" s="227"/>
      <c r="Q6104" s="227"/>
      <c r="R6104" s="227"/>
      <c r="S6104" s="227"/>
      <c r="T6104" s="228"/>
      <c r="AT6104" s="229" t="s">
        <v>247</v>
      </c>
      <c r="AU6104" s="229" t="s">
        <v>81</v>
      </c>
      <c r="AV6104" s="13" t="s">
        <v>81</v>
      </c>
      <c r="AW6104" s="13" t="s">
        <v>37</v>
      </c>
      <c r="AX6104" s="13" t="s">
        <v>73</v>
      </c>
      <c r="AY6104" s="229" t="s">
        <v>238</v>
      </c>
    </row>
    <row r="6105" spans="2:51" s="13" customFormat="1" ht="13.5">
      <c r="B6105" s="218"/>
      <c r="C6105" s="219"/>
      <c r="D6105" s="208" t="s">
        <v>247</v>
      </c>
      <c r="E6105" s="230" t="s">
        <v>20</v>
      </c>
      <c r="F6105" s="231" t="s">
        <v>5339</v>
      </c>
      <c r="G6105" s="219"/>
      <c r="H6105" s="232">
        <v>24.943000000000001</v>
      </c>
      <c r="I6105" s="224"/>
      <c r="J6105" s="219"/>
      <c r="K6105" s="219"/>
      <c r="L6105" s="225"/>
      <c r="M6105" s="226"/>
      <c r="N6105" s="227"/>
      <c r="O6105" s="227"/>
      <c r="P6105" s="227"/>
      <c r="Q6105" s="227"/>
      <c r="R6105" s="227"/>
      <c r="S6105" s="227"/>
      <c r="T6105" s="228"/>
      <c r="AT6105" s="229" t="s">
        <v>247</v>
      </c>
      <c r="AU6105" s="229" t="s">
        <v>81</v>
      </c>
      <c r="AV6105" s="13" t="s">
        <v>81</v>
      </c>
      <c r="AW6105" s="13" t="s">
        <v>37</v>
      </c>
      <c r="AX6105" s="13" t="s">
        <v>73</v>
      </c>
      <c r="AY6105" s="229" t="s">
        <v>238</v>
      </c>
    </row>
    <row r="6106" spans="2:51" s="13" customFormat="1" ht="13.5">
      <c r="B6106" s="218"/>
      <c r="C6106" s="219"/>
      <c r="D6106" s="208" t="s">
        <v>247</v>
      </c>
      <c r="E6106" s="230" t="s">
        <v>20</v>
      </c>
      <c r="F6106" s="231" t="s">
        <v>5340</v>
      </c>
      <c r="G6106" s="219"/>
      <c r="H6106" s="232">
        <v>86.018000000000001</v>
      </c>
      <c r="I6106" s="224"/>
      <c r="J6106" s="219"/>
      <c r="K6106" s="219"/>
      <c r="L6106" s="225"/>
      <c r="M6106" s="226"/>
      <c r="N6106" s="227"/>
      <c r="O6106" s="227"/>
      <c r="P6106" s="227"/>
      <c r="Q6106" s="227"/>
      <c r="R6106" s="227"/>
      <c r="S6106" s="227"/>
      <c r="T6106" s="228"/>
      <c r="AT6106" s="229" t="s">
        <v>247</v>
      </c>
      <c r="AU6106" s="229" t="s">
        <v>81</v>
      </c>
      <c r="AV6106" s="13" t="s">
        <v>81</v>
      </c>
      <c r="AW6106" s="13" t="s">
        <v>37</v>
      </c>
      <c r="AX6106" s="13" t="s">
        <v>73</v>
      </c>
      <c r="AY6106" s="229" t="s">
        <v>238</v>
      </c>
    </row>
    <row r="6107" spans="2:51" s="13" customFormat="1" ht="13.5">
      <c r="B6107" s="218"/>
      <c r="C6107" s="219"/>
      <c r="D6107" s="208" t="s">
        <v>247</v>
      </c>
      <c r="E6107" s="230" t="s">
        <v>20</v>
      </c>
      <c r="F6107" s="231" t="s">
        <v>5341</v>
      </c>
      <c r="G6107" s="219"/>
      <c r="H6107" s="232">
        <v>32.396999999999998</v>
      </c>
      <c r="I6107" s="224"/>
      <c r="J6107" s="219"/>
      <c r="K6107" s="219"/>
      <c r="L6107" s="225"/>
      <c r="M6107" s="226"/>
      <c r="N6107" s="227"/>
      <c r="O6107" s="227"/>
      <c r="P6107" s="227"/>
      <c r="Q6107" s="227"/>
      <c r="R6107" s="227"/>
      <c r="S6107" s="227"/>
      <c r="T6107" s="228"/>
      <c r="AT6107" s="229" t="s">
        <v>247</v>
      </c>
      <c r="AU6107" s="229" t="s">
        <v>81</v>
      </c>
      <c r="AV6107" s="13" t="s">
        <v>81</v>
      </c>
      <c r="AW6107" s="13" t="s">
        <v>37</v>
      </c>
      <c r="AX6107" s="13" t="s">
        <v>73</v>
      </c>
      <c r="AY6107" s="229" t="s">
        <v>238</v>
      </c>
    </row>
    <row r="6108" spans="2:51" s="12" customFormat="1" ht="13.5">
      <c r="B6108" s="206"/>
      <c r="C6108" s="207"/>
      <c r="D6108" s="208" t="s">
        <v>247</v>
      </c>
      <c r="E6108" s="209" t="s">
        <v>20</v>
      </c>
      <c r="F6108" s="210" t="s">
        <v>249</v>
      </c>
      <c r="G6108" s="207"/>
      <c r="H6108" s="211" t="s">
        <v>20</v>
      </c>
      <c r="I6108" s="212"/>
      <c r="J6108" s="207"/>
      <c r="K6108" s="207"/>
      <c r="L6108" s="213"/>
      <c r="M6108" s="214"/>
      <c r="N6108" s="215"/>
      <c r="O6108" s="215"/>
      <c r="P6108" s="215"/>
      <c r="Q6108" s="215"/>
      <c r="R6108" s="215"/>
      <c r="S6108" s="215"/>
      <c r="T6108" s="216"/>
      <c r="AT6108" s="217" t="s">
        <v>247</v>
      </c>
      <c r="AU6108" s="217" t="s">
        <v>81</v>
      </c>
      <c r="AV6108" s="12" t="s">
        <v>22</v>
      </c>
      <c r="AW6108" s="12" t="s">
        <v>37</v>
      </c>
      <c r="AX6108" s="12" t="s">
        <v>73</v>
      </c>
      <c r="AY6108" s="217" t="s">
        <v>238</v>
      </c>
    </row>
    <row r="6109" spans="2:51" s="12" customFormat="1" ht="13.5">
      <c r="B6109" s="206"/>
      <c r="C6109" s="207"/>
      <c r="D6109" s="208" t="s">
        <v>247</v>
      </c>
      <c r="E6109" s="209" t="s">
        <v>20</v>
      </c>
      <c r="F6109" s="210" t="s">
        <v>1527</v>
      </c>
      <c r="G6109" s="207"/>
      <c r="H6109" s="211" t="s">
        <v>20</v>
      </c>
      <c r="I6109" s="212"/>
      <c r="J6109" s="207"/>
      <c r="K6109" s="207"/>
      <c r="L6109" s="213"/>
      <c r="M6109" s="214"/>
      <c r="N6109" s="215"/>
      <c r="O6109" s="215"/>
      <c r="P6109" s="215"/>
      <c r="Q6109" s="215"/>
      <c r="R6109" s="215"/>
      <c r="S6109" s="215"/>
      <c r="T6109" s="216"/>
      <c r="AT6109" s="217" t="s">
        <v>247</v>
      </c>
      <c r="AU6109" s="217" t="s">
        <v>81</v>
      </c>
      <c r="AV6109" s="12" t="s">
        <v>22</v>
      </c>
      <c r="AW6109" s="12" t="s">
        <v>37</v>
      </c>
      <c r="AX6109" s="12" t="s">
        <v>73</v>
      </c>
      <c r="AY6109" s="217" t="s">
        <v>238</v>
      </c>
    </row>
    <row r="6110" spans="2:51" s="13" customFormat="1" ht="27">
      <c r="B6110" s="218"/>
      <c r="C6110" s="219"/>
      <c r="D6110" s="208" t="s">
        <v>247</v>
      </c>
      <c r="E6110" s="230" t="s">
        <v>20</v>
      </c>
      <c r="F6110" s="231" t="s">
        <v>5342</v>
      </c>
      <c r="G6110" s="219"/>
      <c r="H6110" s="232">
        <v>51.784999999999997</v>
      </c>
      <c r="I6110" s="224"/>
      <c r="J6110" s="219"/>
      <c r="K6110" s="219"/>
      <c r="L6110" s="225"/>
      <c r="M6110" s="226"/>
      <c r="N6110" s="227"/>
      <c r="O6110" s="227"/>
      <c r="P6110" s="227"/>
      <c r="Q6110" s="227"/>
      <c r="R6110" s="227"/>
      <c r="S6110" s="227"/>
      <c r="T6110" s="228"/>
      <c r="AT6110" s="229" t="s">
        <v>247</v>
      </c>
      <c r="AU6110" s="229" t="s">
        <v>81</v>
      </c>
      <c r="AV6110" s="13" t="s">
        <v>81</v>
      </c>
      <c r="AW6110" s="13" t="s">
        <v>37</v>
      </c>
      <c r="AX6110" s="13" t="s">
        <v>73</v>
      </c>
      <c r="AY6110" s="229" t="s">
        <v>238</v>
      </c>
    </row>
    <row r="6111" spans="2:51" s="13" customFormat="1" ht="13.5">
      <c r="B6111" s="218"/>
      <c r="C6111" s="219"/>
      <c r="D6111" s="208" t="s">
        <v>247</v>
      </c>
      <c r="E6111" s="230" t="s">
        <v>20</v>
      </c>
      <c r="F6111" s="231" t="s">
        <v>5343</v>
      </c>
      <c r="G6111" s="219"/>
      <c r="H6111" s="232">
        <v>48.890999999999998</v>
      </c>
      <c r="I6111" s="224"/>
      <c r="J6111" s="219"/>
      <c r="K6111" s="219"/>
      <c r="L6111" s="225"/>
      <c r="M6111" s="226"/>
      <c r="N6111" s="227"/>
      <c r="O6111" s="227"/>
      <c r="P6111" s="227"/>
      <c r="Q6111" s="227"/>
      <c r="R6111" s="227"/>
      <c r="S6111" s="227"/>
      <c r="T6111" s="228"/>
      <c r="AT6111" s="229" t="s">
        <v>247</v>
      </c>
      <c r="AU6111" s="229" t="s">
        <v>81</v>
      </c>
      <c r="AV6111" s="13" t="s">
        <v>81</v>
      </c>
      <c r="AW6111" s="13" t="s">
        <v>37</v>
      </c>
      <c r="AX6111" s="13" t="s">
        <v>73</v>
      </c>
      <c r="AY6111" s="229" t="s">
        <v>238</v>
      </c>
    </row>
    <row r="6112" spans="2:51" s="13" customFormat="1" ht="27">
      <c r="B6112" s="218"/>
      <c r="C6112" s="219"/>
      <c r="D6112" s="208" t="s">
        <v>247</v>
      </c>
      <c r="E6112" s="230" t="s">
        <v>20</v>
      </c>
      <c r="F6112" s="231" t="s">
        <v>5344</v>
      </c>
      <c r="G6112" s="219"/>
      <c r="H6112" s="232">
        <v>35.453000000000003</v>
      </c>
      <c r="I6112" s="224"/>
      <c r="J6112" s="219"/>
      <c r="K6112" s="219"/>
      <c r="L6112" s="225"/>
      <c r="M6112" s="226"/>
      <c r="N6112" s="227"/>
      <c r="O6112" s="227"/>
      <c r="P6112" s="227"/>
      <c r="Q6112" s="227"/>
      <c r="R6112" s="227"/>
      <c r="S6112" s="227"/>
      <c r="T6112" s="228"/>
      <c r="AT6112" s="229" t="s">
        <v>247</v>
      </c>
      <c r="AU6112" s="229" t="s">
        <v>81</v>
      </c>
      <c r="AV6112" s="13" t="s">
        <v>81</v>
      </c>
      <c r="AW6112" s="13" t="s">
        <v>37</v>
      </c>
      <c r="AX6112" s="13" t="s">
        <v>73</v>
      </c>
      <c r="AY6112" s="229" t="s">
        <v>238</v>
      </c>
    </row>
    <row r="6113" spans="2:51" s="13" customFormat="1" ht="13.5">
      <c r="B6113" s="218"/>
      <c r="C6113" s="219"/>
      <c r="D6113" s="208" t="s">
        <v>247</v>
      </c>
      <c r="E6113" s="230" t="s">
        <v>20</v>
      </c>
      <c r="F6113" s="231" t="s">
        <v>5345</v>
      </c>
      <c r="G6113" s="219"/>
      <c r="H6113" s="232">
        <v>94.471999999999994</v>
      </c>
      <c r="I6113" s="224"/>
      <c r="J6113" s="219"/>
      <c r="K6113" s="219"/>
      <c r="L6113" s="225"/>
      <c r="M6113" s="249"/>
      <c r="N6113" s="250"/>
      <c r="O6113" s="250"/>
      <c r="P6113" s="250"/>
      <c r="Q6113" s="250"/>
      <c r="R6113" s="250"/>
      <c r="S6113" s="250"/>
      <c r="T6113" s="251"/>
      <c r="AT6113" s="229" t="s">
        <v>247</v>
      </c>
      <c r="AU6113" s="229" t="s">
        <v>81</v>
      </c>
      <c r="AV6113" s="13" t="s">
        <v>81</v>
      </c>
      <c r="AW6113" s="13" t="s">
        <v>37</v>
      </c>
      <c r="AX6113" s="13" t="s">
        <v>73</v>
      </c>
      <c r="AY6113" s="229" t="s">
        <v>238</v>
      </c>
    </row>
    <row r="6114" spans="2:51" s="1" customFormat="1" ht="6.95" customHeight="1">
      <c r="B6114" s="50"/>
      <c r="C6114" s="51"/>
      <c r="D6114" s="51"/>
      <c r="E6114" s="51"/>
      <c r="F6114" s="51"/>
      <c r="G6114" s="51"/>
      <c r="H6114" s="51"/>
      <c r="I6114" s="138"/>
      <c r="J6114" s="51"/>
      <c r="K6114" s="51"/>
      <c r="L6114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2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5346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5347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5348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5349</v>
      </c>
      <c r="F88" s="192" t="s">
        <v>5350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5351</v>
      </c>
      <c r="F89" s="196" t="s">
        <v>5352</v>
      </c>
      <c r="G89" s="197" t="s">
        <v>5353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5354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5355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5356</v>
      </c>
      <c r="F92" s="196" t="s">
        <v>5357</v>
      </c>
      <c r="G92" s="197" t="s">
        <v>5353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5358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1561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5355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5359</v>
      </c>
      <c r="F95" s="196" t="s">
        <v>5360</v>
      </c>
      <c r="G95" s="197" t="s">
        <v>5353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5361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5355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5362</v>
      </c>
      <c r="F98" s="235" t="s">
        <v>5363</v>
      </c>
      <c r="G98" s="236" t="s">
        <v>5353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5364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5355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5365</v>
      </c>
      <c r="F101" s="235" t="s">
        <v>5366</v>
      </c>
      <c r="G101" s="236" t="s">
        <v>5353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5367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5355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5368</v>
      </c>
      <c r="F104" s="235" t="s">
        <v>5369</v>
      </c>
      <c r="G104" s="236" t="s">
        <v>5353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5370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5355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5371</v>
      </c>
      <c r="F107" s="235" t="s">
        <v>5372</v>
      </c>
      <c r="G107" s="236" t="s">
        <v>5353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5373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5355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5374</v>
      </c>
      <c r="F110" s="235" t="s">
        <v>5375</v>
      </c>
      <c r="G110" s="236" t="s">
        <v>5353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5376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5355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5377</v>
      </c>
      <c r="F113" s="235" t="s">
        <v>5378</v>
      </c>
      <c r="G113" s="236" t="s">
        <v>5353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5379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5355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5380</v>
      </c>
      <c r="F116" s="235" t="s">
        <v>5381</v>
      </c>
      <c r="G116" s="236" t="s">
        <v>5353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5382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5355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5383</v>
      </c>
      <c r="F119" s="235" t="s">
        <v>5384</v>
      </c>
      <c r="G119" s="236" t="s">
        <v>5353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5385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5355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5386</v>
      </c>
      <c r="F122" s="235" t="s">
        <v>5387</v>
      </c>
      <c r="G122" s="236" t="s">
        <v>5353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5388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5355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5389</v>
      </c>
      <c r="F125" s="235" t="s">
        <v>5390</v>
      </c>
      <c r="G125" s="236" t="s">
        <v>5353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5391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5355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5392</v>
      </c>
      <c r="F128" s="235" t="s">
        <v>5393</v>
      </c>
      <c r="G128" s="236" t="s">
        <v>5353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5394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5355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5395</v>
      </c>
      <c r="F131" s="235" t="s">
        <v>5396</v>
      </c>
      <c r="G131" s="236" t="s">
        <v>5353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5397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5355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5398</v>
      </c>
      <c r="F134" s="235" t="s">
        <v>5399</v>
      </c>
      <c r="G134" s="236" t="s">
        <v>5353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5400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5355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5401</v>
      </c>
      <c r="F137" s="235" t="s">
        <v>5402</v>
      </c>
      <c r="G137" s="236" t="s">
        <v>5353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5403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1561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5355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5404</v>
      </c>
      <c r="F140" s="196" t="s">
        <v>5405</v>
      </c>
      <c r="G140" s="197" t="s">
        <v>5353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5406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5355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5407</v>
      </c>
      <c r="F143" s="196" t="s">
        <v>5408</v>
      </c>
      <c r="G143" s="197" t="s">
        <v>5353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5409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5355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5410</v>
      </c>
      <c r="F146" s="196" t="s">
        <v>5411</v>
      </c>
      <c r="G146" s="197" t="s">
        <v>5412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5413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5355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5414</v>
      </c>
      <c r="F149" s="235" t="s">
        <v>5415</v>
      </c>
      <c r="G149" s="236" t="s">
        <v>5416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5417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5355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5418</v>
      </c>
      <c r="F152" s="196" t="s">
        <v>5419</v>
      </c>
      <c r="G152" s="197" t="s">
        <v>5353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5420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5421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5355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5422</v>
      </c>
      <c r="F155" s="196" t="s">
        <v>5423</v>
      </c>
      <c r="G155" s="197" t="s">
        <v>5353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5424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5355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5425</v>
      </c>
      <c r="F158" s="196" t="s">
        <v>5426</v>
      </c>
      <c r="G158" s="197" t="s">
        <v>5353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5427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5355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2633</v>
      </c>
      <c r="F161" s="180" t="s">
        <v>2634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2928</v>
      </c>
      <c r="F162" s="192" t="s">
        <v>2929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5428</v>
      </c>
      <c r="F163" s="235" t="s">
        <v>5429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5430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5355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5431</v>
      </c>
      <c r="F166" s="196" t="s">
        <v>5432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5433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5355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5434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5435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5436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5437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5438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5439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5440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2633</v>
      </c>
      <c r="F92" s="180" t="s">
        <v>2634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5441</v>
      </c>
      <c r="F93" s="192" t="s">
        <v>5442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5443</v>
      </c>
      <c r="F94" s="196" t="s">
        <v>5444</v>
      </c>
      <c r="G94" s="197" t="s">
        <v>2487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5445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5446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5447</v>
      </c>
      <c r="F97" s="196" t="s">
        <v>5448</v>
      </c>
      <c r="G97" s="197" t="s">
        <v>2487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5449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5446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5450</v>
      </c>
      <c r="F100" s="196" t="s">
        <v>5451</v>
      </c>
      <c r="G100" s="197" t="s">
        <v>2487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5452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5453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5454</v>
      </c>
      <c r="F103" s="196" t="s">
        <v>5455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5456</v>
      </c>
    </row>
    <row r="104" spans="2:65" s="11" customFormat="1" ht="29.85" customHeight="1">
      <c r="B104" s="177"/>
      <c r="C104" s="178"/>
      <c r="D104" s="191" t="s">
        <v>72</v>
      </c>
      <c r="E104" s="192" t="s">
        <v>5457</v>
      </c>
      <c r="F104" s="192" t="s">
        <v>5458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5459</v>
      </c>
      <c r="F105" s="196" t="s">
        <v>5460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5461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5446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5462</v>
      </c>
      <c r="F108" s="196" t="s">
        <v>5463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5464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5446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5465</v>
      </c>
      <c r="F111" s="196" t="s">
        <v>5466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5467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5453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5468</v>
      </c>
      <c r="F114" s="196" t="s">
        <v>5469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5470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5446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5471</v>
      </c>
      <c r="F117" s="196" t="s">
        <v>5472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5473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5446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5474</v>
      </c>
      <c r="F120" s="196" t="s">
        <v>5475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5476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5446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1396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5477</v>
      </c>
      <c r="F123" s="196" t="s">
        <v>5478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5479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5453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5480</v>
      </c>
      <c r="F126" s="196" t="s">
        <v>5481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5482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3224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5483</v>
      </c>
      <c r="F128" s="196" t="s">
        <v>5484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5485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5486</v>
      </c>
      <c r="F130" s="196" t="s">
        <v>5487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5488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5489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5490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5491</v>
      </c>
      <c r="F133" s="196" t="s">
        <v>5492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5493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5489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2738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5494</v>
      </c>
      <c r="F136" s="196" t="s">
        <v>5495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5496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5489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2556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5497</v>
      </c>
      <c r="F139" s="196" t="s">
        <v>5498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5499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5489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1789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5500</v>
      </c>
      <c r="F142" s="196" t="s">
        <v>5501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5502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5489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5503</v>
      </c>
      <c r="F145" s="196" t="s">
        <v>5504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5505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5489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5506</v>
      </c>
      <c r="F148" s="196" t="s">
        <v>5507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5508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5509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2029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5510</v>
      </c>
      <c r="F151" s="196" t="s">
        <v>5511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5512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5513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5514</v>
      </c>
      <c r="F153" s="196" t="s">
        <v>5515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5516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5517</v>
      </c>
      <c r="F155" s="196" t="s">
        <v>5518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5519</v>
      </c>
    </row>
    <row r="156" spans="2:65" s="11" customFormat="1" ht="29.85" customHeight="1">
      <c r="B156" s="177"/>
      <c r="C156" s="178"/>
      <c r="D156" s="191" t="s">
        <v>72</v>
      </c>
      <c r="E156" s="192" t="s">
        <v>5520</v>
      </c>
      <c r="F156" s="192" t="s">
        <v>5521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5522</v>
      </c>
      <c r="F157" s="196" t="s">
        <v>5523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5524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5489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5525</v>
      </c>
      <c r="F160" s="235" t="s">
        <v>5526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5527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5489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5528</v>
      </c>
      <c r="F163" s="235" t="s">
        <v>5529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5530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5489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5531</v>
      </c>
      <c r="F166" s="196" t="s">
        <v>5532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5533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5489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5534</v>
      </c>
      <c r="F169" s="235" t="s">
        <v>5535</v>
      </c>
      <c r="G169" s="236" t="s">
        <v>5536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5537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5489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5538</v>
      </c>
      <c r="F172" s="196" t="s">
        <v>5539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5540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5509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5541</v>
      </c>
      <c r="F175" s="196" t="s">
        <v>5542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5543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5509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5544</v>
      </c>
      <c r="F178" s="196" t="s">
        <v>5545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5546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5509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5547</v>
      </c>
      <c r="F181" s="196" t="s">
        <v>5548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5549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5509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2118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5550</v>
      </c>
      <c r="F184" s="235" t="s">
        <v>5551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5552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5489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5553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5554</v>
      </c>
      <c r="F188" s="235" t="s">
        <v>5555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5556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5489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5553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5557</v>
      </c>
      <c r="F192" s="235" t="s">
        <v>5558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5559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5489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5553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5560</v>
      </c>
      <c r="F196" s="196" t="s">
        <v>5561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5562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5489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5563</v>
      </c>
      <c r="F199" s="196" t="s">
        <v>5564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5565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5509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5566</v>
      </c>
      <c r="F202" s="196" t="s">
        <v>5567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5568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5509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5569</v>
      </c>
      <c r="F205" s="196" t="s">
        <v>5570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5571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5509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5572</v>
      </c>
      <c r="F208" s="235" t="s">
        <v>5573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5574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5509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5575</v>
      </c>
      <c r="F211" s="196" t="s">
        <v>5576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5577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5578</v>
      </c>
      <c r="F212" s="196" t="s">
        <v>5579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5580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5509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5581</v>
      </c>
      <c r="F215" s="196" t="s">
        <v>5582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5583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5509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5584</v>
      </c>
      <c r="F218" s="196" t="s">
        <v>5585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5586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5509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5587</v>
      </c>
      <c r="F221" s="196" t="s">
        <v>5588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5589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5509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5590</v>
      </c>
      <c r="F224" s="196" t="s">
        <v>5591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5592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5593</v>
      </c>
      <c r="F225" s="196" t="s">
        <v>5594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5595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5509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5596</v>
      </c>
      <c r="F228" s="196" t="s">
        <v>5597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5598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5509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5599</v>
      </c>
      <c r="F231" s="196" t="s">
        <v>5600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5601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5509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5602</v>
      </c>
      <c r="F234" s="196" t="s">
        <v>5603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5604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5509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5605</v>
      </c>
      <c r="F237" s="196" t="s">
        <v>5606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5607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5509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5608</v>
      </c>
      <c r="F240" s="196" t="s">
        <v>5609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5610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5509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5611</v>
      </c>
      <c r="F243" s="196" t="s">
        <v>5612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5613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5509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5614</v>
      </c>
      <c r="F246" s="196" t="s">
        <v>5615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5509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5617</v>
      </c>
      <c r="F249" s="196" t="s">
        <v>5618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5619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5509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5620</v>
      </c>
      <c r="F252" s="196" t="s">
        <v>5621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5622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5509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5623</v>
      </c>
      <c r="F255" s="196" t="s">
        <v>5624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5625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5509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5626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5627</v>
      </c>
      <c r="F259" s="196" t="s">
        <v>5628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5629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5509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5626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5630</v>
      </c>
      <c r="F263" s="196" t="s">
        <v>5631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5632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5509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5626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5633</v>
      </c>
      <c r="F267" s="196" t="s">
        <v>5634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5635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5509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5636</v>
      </c>
      <c r="F270" s="196" t="s">
        <v>5637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5509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5639</v>
      </c>
      <c r="F273" s="196" t="s">
        <v>5640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5641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5509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5642</v>
      </c>
      <c r="F276" s="196" t="s">
        <v>5643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5644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5509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5645</v>
      </c>
      <c r="F279" s="196" t="s">
        <v>5646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5647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5509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5648</v>
      </c>
      <c r="F282" s="196" t="s">
        <v>5649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5650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5509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5651</v>
      </c>
      <c r="F285" s="196" t="s">
        <v>5652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5653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5509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1502</v>
      </c>
      <c r="D288" s="194" t="s">
        <v>240</v>
      </c>
      <c r="E288" s="195" t="s">
        <v>5654</v>
      </c>
      <c r="F288" s="196" t="s">
        <v>5655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5656</v>
      </c>
    </row>
    <row r="289" spans="2:65" s="11" customFormat="1" ht="29.85" customHeight="1">
      <c r="B289" s="177"/>
      <c r="C289" s="178"/>
      <c r="D289" s="191" t="s">
        <v>72</v>
      </c>
      <c r="E289" s="192" t="s">
        <v>5657</v>
      </c>
      <c r="F289" s="192" t="s">
        <v>5658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5659</v>
      </c>
      <c r="F290" s="196" t="s">
        <v>5660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5661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5489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5662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5663</v>
      </c>
      <c r="F293" s="196" t="s">
        <v>5664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5665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5489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5666</v>
      </c>
      <c r="F296" s="196" t="s">
        <v>5667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5668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5489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5669</v>
      </c>
      <c r="F299" s="196" t="s">
        <v>5670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5671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5489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5672</v>
      </c>
      <c r="F302" s="196" t="s">
        <v>5673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5674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5489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5675</v>
      </c>
      <c r="F305" s="196" t="s">
        <v>5676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5677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5489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5678</v>
      </c>
      <c r="F308" s="196" t="s">
        <v>5679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5680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5489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5681</v>
      </c>
      <c r="F311" s="196" t="s">
        <v>5682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5683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5489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5684</v>
      </c>
      <c r="F314" s="196" t="s">
        <v>5685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5686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5489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5687</v>
      </c>
      <c r="F317" s="196" t="s">
        <v>5688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5689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5489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5690</v>
      </c>
      <c r="F320" s="196" t="s">
        <v>5691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5692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5489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5693</v>
      </c>
      <c r="F323" s="196" t="s">
        <v>5694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5695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5489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5696</v>
      </c>
      <c r="F326" s="196" t="s">
        <v>5697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5698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5489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5699</v>
      </c>
      <c r="F329" s="196" t="s">
        <v>5700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5701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5489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5702</v>
      </c>
      <c r="F332" s="196" t="s">
        <v>5703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5704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5489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5705</v>
      </c>
      <c r="F335" s="196" t="s">
        <v>5706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5707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5489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5708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5709</v>
      </c>
      <c r="F338" s="196" t="s">
        <v>5710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5711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5489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5712</v>
      </c>
      <c r="F341" s="196" t="s">
        <v>5713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5714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5489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5715</v>
      </c>
      <c r="F344" s="196" t="s">
        <v>5716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5717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5489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5718</v>
      </c>
      <c r="F347" s="196" t="s">
        <v>5719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5720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5489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5721</v>
      </c>
      <c r="F350" s="196" t="s">
        <v>5722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5723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5489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5724</v>
      </c>
      <c r="F353" s="196" t="s">
        <v>5725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5726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5489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5727</v>
      </c>
      <c r="F356" s="196" t="s">
        <v>5728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5729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5489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5730</v>
      </c>
      <c r="F359" s="196" t="s">
        <v>5731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5732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5489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5733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5734</v>
      </c>
      <c r="F362" s="196" t="s">
        <v>5735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5736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5489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5737</v>
      </c>
      <c r="F365" s="196" t="s">
        <v>5738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5739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5489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5740</v>
      </c>
      <c r="F368" s="196" t="s">
        <v>5741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5742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5489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5743</v>
      </c>
      <c r="F371" s="196" t="s">
        <v>5744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5745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5489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1122</v>
      </c>
      <c r="D374" s="194" t="s">
        <v>240</v>
      </c>
      <c r="E374" s="195" t="s">
        <v>5746</v>
      </c>
      <c r="F374" s="196" t="s">
        <v>5747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5748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5489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1127</v>
      </c>
      <c r="D377" s="194" t="s">
        <v>240</v>
      </c>
      <c r="E377" s="195" t="s">
        <v>5749</v>
      </c>
      <c r="F377" s="196" t="s">
        <v>5750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5751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5489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1135</v>
      </c>
      <c r="D380" s="194" t="s">
        <v>240</v>
      </c>
      <c r="E380" s="195" t="s">
        <v>5752</v>
      </c>
      <c r="F380" s="196" t="s">
        <v>5753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5754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5489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1141</v>
      </c>
      <c r="D383" s="194" t="s">
        <v>240</v>
      </c>
      <c r="E383" s="195" t="s">
        <v>5755</v>
      </c>
      <c r="F383" s="196" t="s">
        <v>5756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5757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5489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5758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1145</v>
      </c>
      <c r="D386" s="194" t="s">
        <v>240</v>
      </c>
      <c r="E386" s="195" t="s">
        <v>5759</v>
      </c>
      <c r="F386" s="196" t="s">
        <v>5760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5761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5489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1150</v>
      </c>
      <c r="D389" s="194" t="s">
        <v>240</v>
      </c>
      <c r="E389" s="195" t="s">
        <v>5762</v>
      </c>
      <c r="F389" s="196" t="s">
        <v>5763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5764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5489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1154</v>
      </c>
      <c r="D392" s="194" t="s">
        <v>240</v>
      </c>
      <c r="E392" s="195" t="s">
        <v>5765</v>
      </c>
      <c r="F392" s="196" t="s">
        <v>5766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5767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5489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1162</v>
      </c>
      <c r="D395" s="194" t="s">
        <v>240</v>
      </c>
      <c r="E395" s="195" t="s">
        <v>5768</v>
      </c>
      <c r="F395" s="196" t="s">
        <v>5769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5770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5489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1168</v>
      </c>
      <c r="D398" s="194" t="s">
        <v>240</v>
      </c>
      <c r="E398" s="195" t="s">
        <v>5771</v>
      </c>
      <c r="F398" s="196" t="s">
        <v>5772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5773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5489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1173</v>
      </c>
      <c r="D401" s="194" t="s">
        <v>240</v>
      </c>
      <c r="E401" s="195" t="s">
        <v>5774</v>
      </c>
      <c r="F401" s="196" t="s">
        <v>5775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5776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5489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1188</v>
      </c>
      <c r="D404" s="194" t="s">
        <v>240</v>
      </c>
      <c r="E404" s="195" t="s">
        <v>5777</v>
      </c>
      <c r="F404" s="196" t="s">
        <v>5778</v>
      </c>
      <c r="G404" s="197" t="s">
        <v>2487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5779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5489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1222</v>
      </c>
      <c r="D407" s="194" t="s">
        <v>240</v>
      </c>
      <c r="E407" s="195" t="s">
        <v>5780</v>
      </c>
      <c r="F407" s="196" t="s">
        <v>5781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5782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5489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1248</v>
      </c>
      <c r="D410" s="233" t="s">
        <v>478</v>
      </c>
      <c r="E410" s="234" t="s">
        <v>5783</v>
      </c>
      <c r="F410" s="235" t="s">
        <v>5784</v>
      </c>
      <c r="G410" s="236" t="s">
        <v>5785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5786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5489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1254</v>
      </c>
      <c r="D413" s="194" t="s">
        <v>240</v>
      </c>
      <c r="E413" s="195" t="s">
        <v>5787</v>
      </c>
      <c r="F413" s="196" t="s">
        <v>5788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5789</v>
      </c>
    </row>
    <row r="414" spans="2:65" s="11" customFormat="1" ht="29.85" customHeight="1">
      <c r="B414" s="177"/>
      <c r="C414" s="178"/>
      <c r="D414" s="191" t="s">
        <v>72</v>
      </c>
      <c r="E414" s="192" t="s">
        <v>5181</v>
      </c>
      <c r="F414" s="192" t="s">
        <v>5182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1261</v>
      </c>
      <c r="D415" s="194" t="s">
        <v>240</v>
      </c>
      <c r="E415" s="195" t="s">
        <v>5790</v>
      </c>
      <c r="F415" s="196" t="s">
        <v>5791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5792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5446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3581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1320</v>
      </c>
      <c r="D418" s="194" t="s">
        <v>240</v>
      </c>
      <c r="E418" s="195" t="s">
        <v>5793</v>
      </c>
      <c r="F418" s="196" t="s">
        <v>5794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5795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5446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2928</v>
      </c>
      <c r="F421" s="192" t="s">
        <v>2929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1326</v>
      </c>
      <c r="D422" s="194" t="s">
        <v>240</v>
      </c>
      <c r="E422" s="195" t="s">
        <v>5796</v>
      </c>
      <c r="F422" s="196" t="s">
        <v>5797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5798</v>
      </c>
    </row>
    <row r="423" spans="2:65" s="1" customFormat="1" ht="22.5" customHeight="1">
      <c r="B423" s="35"/>
      <c r="C423" s="233" t="s">
        <v>1333</v>
      </c>
      <c r="D423" s="233" t="s">
        <v>478</v>
      </c>
      <c r="E423" s="234" t="s">
        <v>5799</v>
      </c>
      <c r="F423" s="235" t="s">
        <v>5800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5801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5509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1345</v>
      </c>
      <c r="D426" s="233" t="s">
        <v>478</v>
      </c>
      <c r="E426" s="234" t="s">
        <v>5802</v>
      </c>
      <c r="F426" s="235" t="s">
        <v>5803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5804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5509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1682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1354</v>
      </c>
      <c r="D429" s="233" t="s">
        <v>478</v>
      </c>
      <c r="E429" s="234" t="s">
        <v>5805</v>
      </c>
      <c r="F429" s="235" t="s">
        <v>5806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5807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5509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1374</v>
      </c>
      <c r="D432" s="233" t="s">
        <v>478</v>
      </c>
      <c r="E432" s="234" t="s">
        <v>5808</v>
      </c>
      <c r="F432" s="235" t="s">
        <v>5809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5810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5509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1384</v>
      </c>
      <c r="D435" s="233" t="s">
        <v>478</v>
      </c>
      <c r="E435" s="234" t="s">
        <v>5811</v>
      </c>
      <c r="F435" s="235" t="s">
        <v>5812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5813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5509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1388</v>
      </c>
      <c r="D438" s="233" t="s">
        <v>478</v>
      </c>
      <c r="E438" s="234" t="s">
        <v>5814</v>
      </c>
      <c r="F438" s="235" t="s">
        <v>5815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5816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5509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1396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1392</v>
      </c>
      <c r="D441" s="233" t="s">
        <v>478</v>
      </c>
      <c r="E441" s="234" t="s">
        <v>5817</v>
      </c>
      <c r="F441" s="235" t="s">
        <v>5818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5819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5509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1396</v>
      </c>
      <c r="D444" s="194" t="s">
        <v>240</v>
      </c>
      <c r="E444" s="195" t="s">
        <v>5820</v>
      </c>
      <c r="F444" s="196" t="s">
        <v>5821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5822</v>
      </c>
    </row>
    <row r="445" spans="2:65" s="1" customFormat="1" ht="31.5" customHeight="1">
      <c r="B445" s="35"/>
      <c r="C445" s="233" t="s">
        <v>1400</v>
      </c>
      <c r="D445" s="233" t="s">
        <v>478</v>
      </c>
      <c r="E445" s="234" t="s">
        <v>5823</v>
      </c>
      <c r="F445" s="235" t="s">
        <v>5824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5825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5509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5490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1404</v>
      </c>
      <c r="D448" s="194" t="s">
        <v>240</v>
      </c>
      <c r="E448" s="195" t="s">
        <v>5826</v>
      </c>
      <c r="F448" s="196" t="s">
        <v>5827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5828</v>
      </c>
    </row>
    <row r="449" spans="2:65" s="1" customFormat="1" ht="31.5" customHeight="1">
      <c r="B449" s="35"/>
      <c r="C449" s="233" t="s">
        <v>1409</v>
      </c>
      <c r="D449" s="233" t="s">
        <v>478</v>
      </c>
      <c r="E449" s="234" t="s">
        <v>5829</v>
      </c>
      <c r="F449" s="235" t="s">
        <v>5830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5831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5509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2000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1420</v>
      </c>
      <c r="D452" s="233" t="s">
        <v>478</v>
      </c>
      <c r="E452" s="234" t="s">
        <v>5832</v>
      </c>
      <c r="F452" s="235" t="s">
        <v>5833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5834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5509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1427</v>
      </c>
      <c r="D455" s="194" t="s">
        <v>240</v>
      </c>
      <c r="E455" s="195" t="s">
        <v>5835</v>
      </c>
      <c r="F455" s="196" t="s">
        <v>5836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5837</v>
      </c>
    </row>
    <row r="456" spans="2:65" s="11" customFormat="1" ht="29.85" customHeight="1">
      <c r="B456" s="177"/>
      <c r="C456" s="178"/>
      <c r="D456" s="191" t="s">
        <v>72</v>
      </c>
      <c r="E456" s="192" t="s">
        <v>5838</v>
      </c>
      <c r="F456" s="192" t="s">
        <v>5839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1431</v>
      </c>
      <c r="D457" s="194" t="s">
        <v>240</v>
      </c>
      <c r="E457" s="195" t="s">
        <v>5840</v>
      </c>
      <c r="F457" s="196" t="s">
        <v>5841</v>
      </c>
      <c r="G457" s="197" t="s">
        <v>2735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5842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5509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5843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1439</v>
      </c>
      <c r="D460" s="233" t="s">
        <v>478</v>
      </c>
      <c r="E460" s="234" t="s">
        <v>5844</v>
      </c>
      <c r="F460" s="235" t="s">
        <v>5845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5846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5509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1443</v>
      </c>
      <c r="D463" s="233" t="s">
        <v>478</v>
      </c>
      <c r="E463" s="234" t="s">
        <v>5847</v>
      </c>
      <c r="F463" s="235" t="s">
        <v>5848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5849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5509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1693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1447</v>
      </c>
      <c r="D466" s="233" t="s">
        <v>478</v>
      </c>
      <c r="E466" s="234" t="s">
        <v>5850</v>
      </c>
      <c r="F466" s="235" t="s">
        <v>5851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5852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5509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2975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1451</v>
      </c>
      <c r="D469" s="233" t="s">
        <v>478</v>
      </c>
      <c r="E469" s="234" t="s">
        <v>5853</v>
      </c>
      <c r="F469" s="235" t="s">
        <v>5854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5855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5509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2975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1460</v>
      </c>
      <c r="D472" s="233" t="s">
        <v>478</v>
      </c>
      <c r="E472" s="234" t="s">
        <v>5856</v>
      </c>
      <c r="F472" s="235" t="s">
        <v>5857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5858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5509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2975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1463</v>
      </c>
      <c r="D475" s="233" t="s">
        <v>478</v>
      </c>
      <c r="E475" s="234" t="s">
        <v>5859</v>
      </c>
      <c r="F475" s="235" t="s">
        <v>5860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5861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5509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2975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5862</v>
      </c>
      <c r="F478" s="192" t="s">
        <v>5863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1470</v>
      </c>
      <c r="D479" s="194" t="s">
        <v>240</v>
      </c>
      <c r="E479" s="195" t="s">
        <v>5864</v>
      </c>
      <c r="F479" s="196" t="s">
        <v>5865</v>
      </c>
      <c r="G479" s="197" t="s">
        <v>5866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5867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1476</v>
      </c>
      <c r="D481" s="194" t="s">
        <v>240</v>
      </c>
      <c r="E481" s="195" t="s">
        <v>5868</v>
      </c>
      <c r="F481" s="196" t="s">
        <v>5869</v>
      </c>
      <c r="G481" s="197" t="s">
        <v>5866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5870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1481</v>
      </c>
      <c r="D483" s="194" t="s">
        <v>240</v>
      </c>
      <c r="E483" s="195" t="s">
        <v>5871</v>
      </c>
      <c r="F483" s="196" t="s">
        <v>5872</v>
      </c>
      <c r="G483" s="197" t="s">
        <v>5866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5873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1488</v>
      </c>
      <c r="D485" s="194" t="s">
        <v>240</v>
      </c>
      <c r="E485" s="195" t="s">
        <v>5874</v>
      </c>
      <c r="F485" s="196" t="s">
        <v>5875</v>
      </c>
      <c r="G485" s="197" t="s">
        <v>5866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5876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1492</v>
      </c>
      <c r="D487" s="194" t="s">
        <v>240</v>
      </c>
      <c r="E487" s="195" t="s">
        <v>5877</v>
      </c>
      <c r="F487" s="196" t="s">
        <v>5878</v>
      </c>
      <c r="G487" s="197" t="s">
        <v>5866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5879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1496</v>
      </c>
      <c r="D489" s="194" t="s">
        <v>240</v>
      </c>
      <c r="E489" s="195" t="s">
        <v>5880</v>
      </c>
      <c r="F489" s="196" t="s">
        <v>5881</v>
      </c>
      <c r="G489" s="197" t="s">
        <v>5866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5882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5883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5435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5436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5437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5439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5440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2633</v>
      </c>
      <c r="F91" s="180" t="s">
        <v>2634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5441</v>
      </c>
      <c r="F92" s="192" t="s">
        <v>5442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5884</v>
      </c>
      <c r="F93" s="196" t="s">
        <v>5885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5886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5887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5888</v>
      </c>
      <c r="F96" s="196" t="s">
        <v>5889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5890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5887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5891</v>
      </c>
      <c r="F99" s="196" t="s">
        <v>5892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5893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5887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5894</v>
      </c>
      <c r="F102" s="196" t="s">
        <v>5895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5896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5887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5897</v>
      </c>
      <c r="F105" s="196" t="s">
        <v>5898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5899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5887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5900</v>
      </c>
      <c r="F108" s="196" t="s">
        <v>5901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5902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5887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5903</v>
      </c>
      <c r="F111" s="196" t="s">
        <v>5904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5905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5887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5906</v>
      </c>
      <c r="F114" s="196" t="s">
        <v>5907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5908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5887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5909</v>
      </c>
      <c r="F117" s="196" t="s">
        <v>5910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5911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5887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5912</v>
      </c>
      <c r="F120" s="196" t="s">
        <v>5913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5914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5887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5915</v>
      </c>
      <c r="F123" s="196" t="s">
        <v>5916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5917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5887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5918</v>
      </c>
      <c r="F126" s="196" t="s">
        <v>5919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5920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5887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5921</v>
      </c>
      <c r="F129" s="196" t="s">
        <v>5922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5923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5887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5924</v>
      </c>
      <c r="F132" s="196" t="s">
        <v>5925</v>
      </c>
      <c r="G132" s="197" t="s">
        <v>2487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5926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5887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5927</v>
      </c>
      <c r="F135" s="196" t="s">
        <v>5928</v>
      </c>
      <c r="G135" s="197" t="s">
        <v>2487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5929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5887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5454</v>
      </c>
      <c r="F138" s="196" t="s">
        <v>5455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5930</v>
      </c>
    </row>
    <row r="139" spans="2:65" s="11" customFormat="1" ht="29.85" customHeight="1">
      <c r="B139" s="177"/>
      <c r="C139" s="178"/>
      <c r="D139" s="191" t="s">
        <v>72</v>
      </c>
      <c r="E139" s="192" t="s">
        <v>5457</v>
      </c>
      <c r="F139" s="192" t="s">
        <v>5458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5931</v>
      </c>
      <c r="F140" s="196" t="s">
        <v>5932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5933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5887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5934</v>
      </c>
      <c r="F143" s="196" t="s">
        <v>5935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5936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5887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5937</v>
      </c>
      <c r="F146" s="196" t="s">
        <v>5938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5939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5887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5940</v>
      </c>
      <c r="F149" s="196" t="s">
        <v>5941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5942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5887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5943</v>
      </c>
      <c r="F152" s="196" t="s">
        <v>5944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5945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5887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5946</v>
      </c>
      <c r="F155" s="196" t="s">
        <v>5947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5948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5887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5949</v>
      </c>
      <c r="F158" s="196" t="s">
        <v>5950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5951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5887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5952</v>
      </c>
      <c r="F161" s="196" t="s">
        <v>5953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5954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5955</v>
      </c>
      <c r="F162" s="235" t="s">
        <v>5956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5957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5887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5958</v>
      </c>
      <c r="F165" s="235" t="s">
        <v>5959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5960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5887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5480</v>
      </c>
      <c r="F168" s="196" t="s">
        <v>5481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5961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5887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1345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5483</v>
      </c>
      <c r="F171" s="196" t="s">
        <v>5484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5962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5887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5963</v>
      </c>
      <c r="F174" s="196" t="s">
        <v>5964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5965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5887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5966</v>
      </c>
      <c r="F177" s="196" t="s">
        <v>5967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5968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5887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5969</v>
      </c>
      <c r="F180" s="196" t="s">
        <v>5970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5971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5887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5517</v>
      </c>
      <c r="F183" s="196" t="s">
        <v>5518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5972</v>
      </c>
    </row>
    <row r="184" spans="2:65" s="11" customFormat="1" ht="29.85" customHeight="1">
      <c r="B184" s="177"/>
      <c r="C184" s="178"/>
      <c r="D184" s="191" t="s">
        <v>72</v>
      </c>
      <c r="E184" s="192" t="s">
        <v>5520</v>
      </c>
      <c r="F184" s="192" t="s">
        <v>5521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5973</v>
      </c>
      <c r="F185" s="196" t="s">
        <v>5974</v>
      </c>
      <c r="G185" s="197" t="s">
        <v>2487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5975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5976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5977</v>
      </c>
      <c r="F188" s="196" t="s">
        <v>5978</v>
      </c>
      <c r="G188" s="197" t="s">
        <v>2487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5979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5980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5981</v>
      </c>
      <c r="F191" s="196" t="s">
        <v>5982</v>
      </c>
      <c r="G191" s="197" t="s">
        <v>2487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5983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5980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5984</v>
      </c>
      <c r="F194" s="196" t="s">
        <v>5985</v>
      </c>
      <c r="G194" s="197" t="s">
        <v>2487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5986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5987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5988</v>
      </c>
      <c r="F197" s="196" t="s">
        <v>5989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5990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5980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5538</v>
      </c>
      <c r="F200" s="196" t="s">
        <v>5539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5991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5980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5541</v>
      </c>
      <c r="F203" s="196" t="s">
        <v>5542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5992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5980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5560</v>
      </c>
      <c r="F206" s="196" t="s">
        <v>5561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5993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5980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5599</v>
      </c>
      <c r="F209" s="196" t="s">
        <v>5600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5994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5980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5593</v>
      </c>
      <c r="F212" s="196" t="s">
        <v>5594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5995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5980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5596</v>
      </c>
      <c r="F215" s="196" t="s">
        <v>5597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5996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5980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5611</v>
      </c>
      <c r="F218" s="196" t="s">
        <v>5612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5997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5980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5605</v>
      </c>
      <c r="F221" s="196" t="s">
        <v>5606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5998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5980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5608</v>
      </c>
      <c r="F224" s="196" t="s">
        <v>5609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5999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5980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5620</v>
      </c>
      <c r="F227" s="196" t="s">
        <v>5621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6000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5980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5614</v>
      </c>
      <c r="F230" s="196" t="s">
        <v>5615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6001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5980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5617</v>
      </c>
      <c r="F233" s="196" t="s">
        <v>5618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6002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5980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6003</v>
      </c>
      <c r="F236" s="196" t="s">
        <v>6004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6005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5980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6006</v>
      </c>
      <c r="F239" s="196" t="s">
        <v>6007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6008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5980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6009</v>
      </c>
      <c r="F242" s="196" t="s">
        <v>6010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6011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6012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5633</v>
      </c>
      <c r="F245" s="196" t="s">
        <v>5634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6013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5980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5636</v>
      </c>
      <c r="F248" s="196" t="s">
        <v>5637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6014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5980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5639</v>
      </c>
      <c r="F251" s="196" t="s">
        <v>5640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6015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5980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5642</v>
      </c>
      <c r="F254" s="196" t="s">
        <v>5643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6016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5980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5645</v>
      </c>
      <c r="F257" s="196" t="s">
        <v>5646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6017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5980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5648</v>
      </c>
      <c r="F260" s="196" t="s">
        <v>5649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6018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5980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5651</v>
      </c>
      <c r="F263" s="196" t="s">
        <v>5652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6019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5980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5623</v>
      </c>
      <c r="F266" s="196" t="s">
        <v>5624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6020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5980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5626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6021</v>
      </c>
      <c r="F270" s="196" t="s">
        <v>6022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6023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5980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5626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6024</v>
      </c>
      <c r="F274" s="196" t="s">
        <v>6025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6026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5980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5626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6027</v>
      </c>
      <c r="F278" s="196" t="s">
        <v>6028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6029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5980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5626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5654</v>
      </c>
      <c r="F282" s="196" t="s">
        <v>5655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6030</v>
      </c>
    </row>
    <row r="283" spans="2:65" s="11" customFormat="1" ht="29.85" customHeight="1">
      <c r="B283" s="177"/>
      <c r="C283" s="178"/>
      <c r="D283" s="191" t="s">
        <v>72</v>
      </c>
      <c r="E283" s="192" t="s">
        <v>5181</v>
      </c>
      <c r="F283" s="192" t="s">
        <v>5182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5790</v>
      </c>
      <c r="F284" s="196" t="s">
        <v>5791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6031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5980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1481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6032</v>
      </c>
      <c r="F287" s="196" t="s">
        <v>6033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6034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5980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2928</v>
      </c>
      <c r="F290" s="192" t="s">
        <v>2929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6035</v>
      </c>
      <c r="F291" s="196" t="s">
        <v>6036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6037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6038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6039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6040</v>
      </c>
      <c r="F294" s="235" t="s">
        <v>6041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6042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6038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6043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6044</v>
      </c>
      <c r="F297" s="235" t="s">
        <v>6045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6046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6047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5796</v>
      </c>
      <c r="F300" s="196" t="s">
        <v>5797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6048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6047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1481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5805</v>
      </c>
      <c r="F303" s="235" t="s">
        <v>5806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6049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6047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5808</v>
      </c>
      <c r="F306" s="235" t="s">
        <v>5809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6050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6047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5811</v>
      </c>
      <c r="F309" s="235" t="s">
        <v>5812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6051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6052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5814</v>
      </c>
      <c r="F312" s="235" t="s">
        <v>5815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6053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6047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5817</v>
      </c>
      <c r="F315" s="235" t="s">
        <v>5818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6054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6047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5835</v>
      </c>
      <c r="F318" s="196" t="s">
        <v>5836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6055</v>
      </c>
    </row>
    <row r="319" spans="2:65" s="11" customFormat="1" ht="29.85" customHeight="1">
      <c r="B319" s="177"/>
      <c r="C319" s="178"/>
      <c r="D319" s="191" t="s">
        <v>72</v>
      </c>
      <c r="E319" s="192" t="s">
        <v>5838</v>
      </c>
      <c r="F319" s="192" t="s">
        <v>5839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5840</v>
      </c>
      <c r="F320" s="196" t="s">
        <v>5841</v>
      </c>
      <c r="G320" s="197" t="s">
        <v>2735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6056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6047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1876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5844</v>
      </c>
      <c r="F323" s="235" t="s">
        <v>5845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6057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6038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5847</v>
      </c>
      <c r="F326" s="235" t="s">
        <v>5848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6058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6047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5850</v>
      </c>
      <c r="F329" s="235" t="s">
        <v>5851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6059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6038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5853</v>
      </c>
      <c r="F332" s="235" t="s">
        <v>5854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6060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6047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5856</v>
      </c>
      <c r="F335" s="235" t="s">
        <v>5857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6061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6047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5859</v>
      </c>
      <c r="F338" s="235" t="s">
        <v>5860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6062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6047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6063</v>
      </c>
      <c r="F341" s="235" t="s">
        <v>6064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6065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6047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5862</v>
      </c>
      <c r="F344" s="192" t="s">
        <v>5863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5864</v>
      </c>
      <c r="F345" s="196" t="s">
        <v>5865</v>
      </c>
      <c r="G345" s="197" t="s">
        <v>5866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6066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5868</v>
      </c>
      <c r="F347" s="196" t="s">
        <v>5869</v>
      </c>
      <c r="G347" s="197" t="s">
        <v>5866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6067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5871</v>
      </c>
      <c r="F349" s="196" t="s">
        <v>5872</v>
      </c>
      <c r="G349" s="197" t="s">
        <v>5866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6068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5874</v>
      </c>
      <c r="F351" s="196" t="s">
        <v>5875</v>
      </c>
      <c r="G351" s="197" t="s">
        <v>5866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6069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5877</v>
      </c>
      <c r="F353" s="196" t="s">
        <v>5878</v>
      </c>
      <c r="G353" s="197" t="s">
        <v>5866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6070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5880</v>
      </c>
      <c r="F355" s="196" t="s">
        <v>5881</v>
      </c>
      <c r="G355" s="197" t="s">
        <v>5866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6071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6072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6073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6074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5435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5436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5437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5439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5440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1.9691700000000001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2633</v>
      </c>
      <c r="F93" s="180" t="s">
        <v>2634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1.9691700000000001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6075</v>
      </c>
      <c r="F94" s="192" t="s">
        <v>6076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6077</v>
      </c>
      <c r="F95" s="196" t="s">
        <v>6078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6079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6080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6081</v>
      </c>
      <c r="F98" s="196" t="s">
        <v>6082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6083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6080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6084</v>
      </c>
      <c r="F101" s="196" t="s">
        <v>6085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6086</v>
      </c>
    </row>
    <row r="102" spans="2:65" s="11" customFormat="1" ht="29.85" customHeight="1">
      <c r="B102" s="177"/>
      <c r="C102" s="178"/>
      <c r="D102" s="191" t="s">
        <v>72</v>
      </c>
      <c r="E102" s="192" t="s">
        <v>6087</v>
      </c>
      <c r="F102" s="192" t="s">
        <v>6088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6089</v>
      </c>
      <c r="F103" s="196" t="s">
        <v>6090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6091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6080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6092</v>
      </c>
      <c r="F106" s="196" t="s">
        <v>6093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6094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6080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6095</v>
      </c>
      <c r="F109" s="196" t="s">
        <v>5579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6096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6080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6097</v>
      </c>
      <c r="F112" s="196" t="s">
        <v>6098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6099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6080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6100</v>
      </c>
      <c r="F115" s="196" t="s">
        <v>6101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6102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6080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6103</v>
      </c>
      <c r="F118" s="196" t="s">
        <v>6104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6105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6080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6106</v>
      </c>
      <c r="F121" s="196" t="s">
        <v>6107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6108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6080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6109</v>
      </c>
      <c r="F124" s="196" t="s">
        <v>6110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6111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6080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6112</v>
      </c>
      <c r="F127" s="196" t="s">
        <v>6113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6114</v>
      </c>
    </row>
    <row r="128" spans="2:65" s="11" customFormat="1" ht="29.85" customHeight="1">
      <c r="B128" s="177"/>
      <c r="C128" s="178"/>
      <c r="D128" s="191" t="s">
        <v>72</v>
      </c>
      <c r="E128" s="192" t="s">
        <v>5441</v>
      </c>
      <c r="F128" s="192" t="s">
        <v>5442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0.47401000000000004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6115</v>
      </c>
      <c r="F129" s="196" t="s">
        <v>6116</v>
      </c>
      <c r="G129" s="197" t="s">
        <v>2487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6117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6080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6118</v>
      </c>
      <c r="F132" s="196" t="s">
        <v>6119</v>
      </c>
      <c r="G132" s="197" t="s">
        <v>2487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6120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6080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6121</v>
      </c>
      <c r="F135" s="196" t="s">
        <v>6122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6123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6080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6124</v>
      </c>
      <c r="F138" s="196" t="s">
        <v>6125</v>
      </c>
      <c r="G138" s="197" t="s">
        <v>2487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6126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6080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6127</v>
      </c>
      <c r="F141" s="196" t="s">
        <v>6128</v>
      </c>
      <c r="G141" s="197" t="s">
        <v>2487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6129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6080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6130</v>
      </c>
      <c r="F144" s="196" t="s">
        <v>6131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6132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6080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6133</v>
      </c>
      <c r="F147" s="196" t="s">
        <v>6134</v>
      </c>
      <c r="G147" s="197" t="s">
        <v>2487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6135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6080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6136</v>
      </c>
      <c r="F150" s="196" t="s">
        <v>6137</v>
      </c>
      <c r="G150" s="197" t="s">
        <v>2487</v>
      </c>
      <c r="H150" s="198">
        <v>2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7.1779999999999997E-2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6080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81</v>
      </c>
      <c r="G152" s="219"/>
      <c r="H152" s="223">
        <v>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6139</v>
      </c>
      <c r="F153" s="196" t="s">
        <v>6140</v>
      </c>
      <c r="G153" s="197" t="s">
        <v>2487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6141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6080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6142</v>
      </c>
      <c r="F156" s="196" t="s">
        <v>6143</v>
      </c>
      <c r="G156" s="197" t="s">
        <v>2487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6144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6080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6145</v>
      </c>
      <c r="F159" s="196" t="s">
        <v>6146</v>
      </c>
      <c r="G159" s="197" t="s">
        <v>2487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6147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6148</v>
      </c>
      <c r="F161" s="196" t="s">
        <v>6149</v>
      </c>
      <c r="G161" s="197" t="s">
        <v>2487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6150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6080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6151</v>
      </c>
      <c r="F164" s="196" t="s">
        <v>6152</v>
      </c>
      <c r="G164" s="197" t="s">
        <v>2487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6153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6080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6154</v>
      </c>
      <c r="F167" s="196" t="s">
        <v>6155</v>
      </c>
      <c r="G167" s="197" t="s">
        <v>2487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6156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6080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6157</v>
      </c>
      <c r="F170" s="196" t="s">
        <v>5904</v>
      </c>
      <c r="G170" s="197" t="s">
        <v>2487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6158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6080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5906</v>
      </c>
      <c r="F173" s="196" t="s">
        <v>5907</v>
      </c>
      <c r="G173" s="197" t="s">
        <v>2487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6159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6080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5454</v>
      </c>
      <c r="F176" s="196" t="s">
        <v>5455</v>
      </c>
      <c r="G176" s="197" t="s">
        <v>444</v>
      </c>
      <c r="H176" s="198">
        <v>0.47399999999999998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6160</v>
      </c>
    </row>
    <row r="177" spans="2:65" s="11" customFormat="1" ht="29.85" customHeight="1">
      <c r="B177" s="177"/>
      <c r="C177" s="178"/>
      <c r="D177" s="191" t="s">
        <v>72</v>
      </c>
      <c r="E177" s="192" t="s">
        <v>5457</v>
      </c>
      <c r="F177" s="192" t="s">
        <v>5458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6161</v>
      </c>
      <c r="F178" s="196" t="s">
        <v>6162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6163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6080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6164</v>
      </c>
      <c r="F181" s="196" t="s">
        <v>6165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6166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6080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6167</v>
      </c>
      <c r="F184" s="196" t="s">
        <v>6168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6169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6080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6170</v>
      </c>
      <c r="F187" s="196" t="s">
        <v>6171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6172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6080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6173</v>
      </c>
      <c r="F190" s="196" t="s">
        <v>6174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6175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6080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6176</v>
      </c>
      <c r="F193" s="196" t="s">
        <v>6177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6178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6080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6179</v>
      </c>
      <c r="F196" s="196" t="s">
        <v>6180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6181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6080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6182</v>
      </c>
      <c r="F199" s="196" t="s">
        <v>6183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6184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6080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6185</v>
      </c>
      <c r="F202" s="196" t="s">
        <v>6186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6187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6188</v>
      </c>
      <c r="F203" s="196" t="s">
        <v>6189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6190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6080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6191</v>
      </c>
      <c r="F206" s="196" t="s">
        <v>6192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6193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6080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6194</v>
      </c>
      <c r="F209" s="196" t="s">
        <v>6195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6196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6080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6197</v>
      </c>
      <c r="F212" s="196" t="s">
        <v>6198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6199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6080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6200</v>
      </c>
      <c r="F215" s="196" t="s">
        <v>6201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6202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6080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6203</v>
      </c>
      <c r="F218" s="196" t="s">
        <v>6204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6205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6080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5946</v>
      </c>
      <c r="F221" s="196" t="s">
        <v>5947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6206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6080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5949</v>
      </c>
      <c r="F224" s="196" t="s">
        <v>5950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6207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6080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5480</v>
      </c>
      <c r="F227" s="196" t="s">
        <v>5481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6208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6080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5483</v>
      </c>
      <c r="F230" s="196" t="s">
        <v>5484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6209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6080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5963</v>
      </c>
      <c r="F233" s="196" t="s">
        <v>5964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6210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6080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5966</v>
      </c>
      <c r="F236" s="196" t="s">
        <v>5967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6211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6080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5517</v>
      </c>
      <c r="F239" s="196" t="s">
        <v>5518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6212</v>
      </c>
    </row>
    <row r="240" spans="2:65" s="11" customFormat="1" ht="29.85" customHeight="1">
      <c r="B240" s="177"/>
      <c r="C240" s="178"/>
      <c r="D240" s="191" t="s">
        <v>72</v>
      </c>
      <c r="E240" s="192" t="s">
        <v>5520</v>
      </c>
      <c r="F240" s="192" t="s">
        <v>5521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6213</v>
      </c>
      <c r="F241" s="196" t="s">
        <v>6214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6215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6080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6216</v>
      </c>
      <c r="F244" s="196" t="s">
        <v>6217</v>
      </c>
      <c r="G244" s="197" t="s">
        <v>2487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6218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6080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6219</v>
      </c>
      <c r="F247" s="196" t="s">
        <v>6220</v>
      </c>
      <c r="G247" s="197" t="s">
        <v>2487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6221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6080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6222</v>
      </c>
      <c r="F250" s="196" t="s">
        <v>6223</v>
      </c>
      <c r="G250" s="197" t="s">
        <v>2487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6224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6080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6225</v>
      </c>
      <c r="F253" s="196" t="s">
        <v>6226</v>
      </c>
      <c r="G253" s="197" t="s">
        <v>2487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6227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6080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6228</v>
      </c>
      <c r="F256" s="196" t="s">
        <v>6229</v>
      </c>
      <c r="G256" s="197" t="s">
        <v>2487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6230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6080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6231</v>
      </c>
      <c r="F259" s="196" t="s">
        <v>6232</v>
      </c>
      <c r="G259" s="197" t="s">
        <v>2487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6233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6080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5973</v>
      </c>
      <c r="F262" s="196" t="s">
        <v>5974</v>
      </c>
      <c r="G262" s="197" t="s">
        <v>2487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6234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6080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6235</v>
      </c>
      <c r="F265" s="196" t="s">
        <v>6236</v>
      </c>
      <c r="G265" s="197" t="s">
        <v>2487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6237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6080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5981</v>
      </c>
      <c r="F268" s="196" t="s">
        <v>5982</v>
      </c>
      <c r="G268" s="197" t="s">
        <v>2487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6080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5984</v>
      </c>
      <c r="F271" s="196" t="s">
        <v>5985</v>
      </c>
      <c r="G271" s="197" t="s">
        <v>2487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6239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6080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5988</v>
      </c>
      <c r="F274" s="196" t="s">
        <v>5989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6240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6080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6241</v>
      </c>
      <c r="F277" s="196" t="s">
        <v>6242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6243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6080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5538</v>
      </c>
      <c r="F280" s="196" t="s">
        <v>5539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6244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6080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5541</v>
      </c>
      <c r="F283" s="196" t="s">
        <v>5542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6245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6080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5547</v>
      </c>
      <c r="F286" s="196" t="s">
        <v>5548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6246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6080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5560</v>
      </c>
      <c r="F289" s="196" t="s">
        <v>5561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6247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6080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5590</v>
      </c>
      <c r="F292" s="196" t="s">
        <v>5591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6248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6080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5593</v>
      </c>
      <c r="F295" s="196" t="s">
        <v>5594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6249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6080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5633</v>
      </c>
      <c r="F298" s="196" t="s">
        <v>5634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6250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6080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5636</v>
      </c>
      <c r="F301" s="196" t="s">
        <v>5637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6251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6080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5639</v>
      </c>
      <c r="F304" s="196" t="s">
        <v>5640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6252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6080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5642</v>
      </c>
      <c r="F307" s="196" t="s">
        <v>5643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6253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6080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5645</v>
      </c>
      <c r="F310" s="196" t="s">
        <v>5646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6254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6080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5648</v>
      </c>
      <c r="F313" s="196" t="s">
        <v>5649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6255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6080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5651</v>
      </c>
      <c r="F316" s="196" t="s">
        <v>5652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6256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6080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5654</v>
      </c>
      <c r="F319" s="196" t="s">
        <v>5655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6257</v>
      </c>
    </row>
    <row r="320" spans="2:65" s="11" customFormat="1" ht="29.85" customHeight="1">
      <c r="B320" s="177"/>
      <c r="C320" s="178"/>
      <c r="D320" s="191" t="s">
        <v>72</v>
      </c>
      <c r="E320" s="192" t="s">
        <v>5181</v>
      </c>
      <c r="F320" s="192" t="s">
        <v>5182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5790</v>
      </c>
      <c r="F321" s="196" t="s">
        <v>5791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6258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6080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6032</v>
      </c>
      <c r="F324" s="196" t="s">
        <v>6033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6259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6080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2928</v>
      </c>
      <c r="F327" s="192" t="s">
        <v>2929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6260</v>
      </c>
      <c r="F328" s="196" t="s">
        <v>6261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6262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6080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6263</v>
      </c>
      <c r="F331" s="196" t="s">
        <v>6264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6265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6080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6035</v>
      </c>
      <c r="F334" s="196" t="s">
        <v>6036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6266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6080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6040</v>
      </c>
      <c r="F337" s="235" t="s">
        <v>6041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6267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6080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6044</v>
      </c>
      <c r="F340" s="235" t="s">
        <v>6045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6268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6080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5796</v>
      </c>
      <c r="F343" s="196" t="s">
        <v>5797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6269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6080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5808</v>
      </c>
      <c r="F346" s="235" t="s">
        <v>5809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6270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6080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5817</v>
      </c>
      <c r="F349" s="235" t="s">
        <v>5818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6271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6080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5835</v>
      </c>
      <c r="F352" s="196" t="s">
        <v>5836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6272</v>
      </c>
    </row>
    <row r="353" spans="2:65" s="11" customFormat="1" ht="29.85" customHeight="1">
      <c r="B353" s="177"/>
      <c r="C353" s="178"/>
      <c r="D353" s="191" t="s">
        <v>72</v>
      </c>
      <c r="E353" s="192" t="s">
        <v>5838</v>
      </c>
      <c r="F353" s="192" t="s">
        <v>5839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5840</v>
      </c>
      <c r="F354" s="196" t="s">
        <v>5841</v>
      </c>
      <c r="G354" s="197" t="s">
        <v>2735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6273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6080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1141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5844</v>
      </c>
      <c r="F357" s="235" t="s">
        <v>5845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6274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6080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5847</v>
      </c>
      <c r="F360" s="235" t="s">
        <v>5848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6275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6080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5850</v>
      </c>
      <c r="F363" s="235" t="s">
        <v>5851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6276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6080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5853</v>
      </c>
      <c r="F366" s="235" t="s">
        <v>5854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6277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6080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5856</v>
      </c>
      <c r="F369" s="235" t="s">
        <v>5857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6278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6080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5859</v>
      </c>
      <c r="F372" s="235" t="s">
        <v>5860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6279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6080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5862</v>
      </c>
      <c r="F375" s="192" t="s">
        <v>5863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5864</v>
      </c>
      <c r="F376" s="196" t="s">
        <v>5865</v>
      </c>
      <c r="G376" s="197" t="s">
        <v>5866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6280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5868</v>
      </c>
      <c r="F378" s="196" t="s">
        <v>5869</v>
      </c>
      <c r="G378" s="197" t="s">
        <v>5866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6281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5871</v>
      </c>
      <c r="F380" s="196" t="s">
        <v>5872</v>
      </c>
      <c r="G380" s="197" t="s">
        <v>5866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6282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5874</v>
      </c>
      <c r="F382" s="196" t="s">
        <v>5875</v>
      </c>
      <c r="G382" s="197" t="s">
        <v>5866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6283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1122</v>
      </c>
      <c r="D384" s="194" t="s">
        <v>240</v>
      </c>
      <c r="E384" s="195" t="s">
        <v>5877</v>
      </c>
      <c r="F384" s="196" t="s">
        <v>5878</v>
      </c>
      <c r="G384" s="197" t="s">
        <v>5866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6284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1127</v>
      </c>
      <c r="D386" s="194" t="s">
        <v>240</v>
      </c>
      <c r="E386" s="195" t="s">
        <v>5880</v>
      </c>
      <c r="F386" s="196" t="s">
        <v>5881</v>
      </c>
      <c r="G386" s="197" t="s">
        <v>5866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6285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6286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6287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6288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6289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6290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6291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6292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6293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6294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6295</v>
      </c>
      <c r="F91" s="196" t="s">
        <v>6296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6297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2468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6298</v>
      </c>
      <c r="F95" s="196" t="s">
        <v>6299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6300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6297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6301</v>
      </c>
      <c r="F99" s="196" t="s">
        <v>6302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6297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6303</v>
      </c>
      <c r="F103" s="196" t="s">
        <v>6304</v>
      </c>
      <c r="G103" s="197" t="s">
        <v>5866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6297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6305</v>
      </c>
      <c r="F107" s="196" t="s">
        <v>6306</v>
      </c>
      <c r="G107" s="197" t="s">
        <v>5866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6297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2928</v>
      </c>
      <c r="F111" s="255" t="s">
        <v>2929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6307</v>
      </c>
      <c r="F112" s="196" t="s">
        <v>6308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6297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6309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6310</v>
      </c>
      <c r="F116" s="196" t="s">
        <v>6311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6297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2468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6312</v>
      </c>
      <c r="F120" s="196" t="s">
        <v>6313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6297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2670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6314</v>
      </c>
      <c r="F124" s="196" t="s">
        <v>6315</v>
      </c>
      <c r="G124" s="197" t="s">
        <v>2797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6316</v>
      </c>
      <c r="F125" s="196" t="s">
        <v>6317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6318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6319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6320</v>
      </c>
      <c r="F129" s="196" t="s">
        <v>6321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6297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6322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6323</v>
      </c>
      <c r="F133" s="196" t="s">
        <v>6324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6297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6325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6326</v>
      </c>
      <c r="F137" s="196" t="s">
        <v>6327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6297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6328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6329</v>
      </c>
      <c r="F141" s="196" t="s">
        <v>6330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6297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6331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6332</v>
      </c>
      <c r="F145" s="196" t="s">
        <v>6333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6297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6334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6335</v>
      </c>
      <c r="F149" s="196" t="s">
        <v>6336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6297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6337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6338</v>
      </c>
      <c r="F153" s="196" t="s">
        <v>6339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6297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6340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6341</v>
      </c>
      <c r="F157" s="196" t="s">
        <v>6342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6297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6343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6344</v>
      </c>
      <c r="F161" s="196" t="s">
        <v>6345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6297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6346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6087</v>
      </c>
      <c r="F165" s="255" t="s">
        <v>6347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6348</v>
      </c>
      <c r="F166" s="196" t="s">
        <v>6349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6297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6350</v>
      </c>
      <c r="F170" s="196" t="s">
        <v>6351</v>
      </c>
      <c r="G170" s="197" t="s">
        <v>2797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6352</v>
      </c>
      <c r="F171" s="196" t="s">
        <v>6353</v>
      </c>
      <c r="G171" s="197" t="s">
        <v>5416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6297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5441</v>
      </c>
      <c r="F175" s="255" t="s">
        <v>6354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6355</v>
      </c>
      <c r="F176" s="196" t="s">
        <v>6356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6357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6358</v>
      </c>
      <c r="F179" s="196" t="s">
        <v>6359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6357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6360</v>
      </c>
      <c r="F182" s="196" t="s">
        <v>6361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6357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6362</v>
      </c>
      <c r="F185" s="196" t="s">
        <v>6363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6357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6364</v>
      </c>
      <c r="F188" s="196" t="s">
        <v>6365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6357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6366</v>
      </c>
      <c r="F191" s="196" t="s">
        <v>6367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6357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6368</v>
      </c>
      <c r="F194" s="196" t="s">
        <v>6369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6357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6370</v>
      </c>
      <c r="F197" s="196" t="s">
        <v>6371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6357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6372</v>
      </c>
      <c r="F200" s="196" t="s">
        <v>6373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6357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6374</v>
      </c>
      <c r="F203" s="196" t="s">
        <v>6375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6357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6376</v>
      </c>
      <c r="F206" s="196" t="s">
        <v>6377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6357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6378</v>
      </c>
      <c r="F209" s="196" t="s">
        <v>6379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6357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6380</v>
      </c>
      <c r="F212" s="196" t="s">
        <v>6381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6357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6382</v>
      </c>
      <c r="F215" s="196" t="s">
        <v>6383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6357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6384</v>
      </c>
      <c r="F218" s="196" t="s">
        <v>6385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6357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6386</v>
      </c>
      <c r="F221" s="196" t="s">
        <v>6387</v>
      </c>
      <c r="G221" s="197" t="s">
        <v>2797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6388</v>
      </c>
      <c r="F222" s="196" t="s">
        <v>6389</v>
      </c>
      <c r="G222" s="197" t="s">
        <v>5416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6357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6390</v>
      </c>
      <c r="F225" s="196" t="s">
        <v>6391</v>
      </c>
      <c r="G225" s="197" t="s">
        <v>5416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6357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6392</v>
      </c>
      <c r="F228" s="196" t="s">
        <v>6393</v>
      </c>
      <c r="G228" s="197" t="s">
        <v>5416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6357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6394</v>
      </c>
      <c r="F231" s="196" t="s">
        <v>6395</v>
      </c>
      <c r="G231" s="197" t="s">
        <v>5416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6357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6396</v>
      </c>
      <c r="F234" s="196" t="s">
        <v>6397</v>
      </c>
      <c r="G234" s="197" t="s">
        <v>5416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6357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6398</v>
      </c>
      <c r="F237" s="196" t="s">
        <v>6399</v>
      </c>
      <c r="G237" s="197" t="s">
        <v>5416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6357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6400</v>
      </c>
      <c r="F240" s="196" t="s">
        <v>6401</v>
      </c>
      <c r="G240" s="197" t="s">
        <v>5416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6357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6402</v>
      </c>
      <c r="F243" s="196" t="s">
        <v>6403</v>
      </c>
      <c r="G243" s="197" t="s">
        <v>5416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6357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5457</v>
      </c>
      <c r="F246" s="255" t="s">
        <v>6404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6405</v>
      </c>
      <c r="F247" s="196" t="s">
        <v>6406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6297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6407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6408</v>
      </c>
      <c r="F250" s="196" t="s">
        <v>6409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6297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6410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6411</v>
      </c>
      <c r="F253" s="196" t="s">
        <v>6412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6297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6413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6414</v>
      </c>
      <c r="F256" s="196" t="s">
        <v>6415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6297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6416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6417</v>
      </c>
      <c r="F259" s="196" t="s">
        <v>6418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6297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6419</v>
      </c>
      <c r="F262" s="196" t="s">
        <v>6420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6297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6343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6421</v>
      </c>
      <c r="F265" s="196" t="s">
        <v>6422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6297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6423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6424</v>
      </c>
      <c r="F268" s="196" t="s">
        <v>6425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6297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6426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6427</v>
      </c>
      <c r="F271" s="196" t="s">
        <v>6428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6429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6430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6431</v>
      </c>
      <c r="F274" s="196" t="s">
        <v>6432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6433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6434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6435</v>
      </c>
      <c r="F277" s="196" t="s">
        <v>6436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6437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6438</v>
      </c>
      <c r="F279" s="196" t="s">
        <v>6439</v>
      </c>
      <c r="G279" s="197" t="s">
        <v>2797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6440</v>
      </c>
      <c r="F280" s="196" t="s">
        <v>6441</v>
      </c>
      <c r="G280" s="197" t="s">
        <v>2487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6297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5520</v>
      </c>
      <c r="F283" s="255" t="s">
        <v>6442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6443</v>
      </c>
      <c r="F284" s="196" t="s">
        <v>6444</v>
      </c>
      <c r="G284" s="197" t="s">
        <v>2487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6357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6445</v>
      </c>
      <c r="F287" s="196" t="s">
        <v>6446</v>
      </c>
      <c r="G287" s="197" t="s">
        <v>2487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6357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6447</v>
      </c>
      <c r="F290" s="196" t="s">
        <v>6448</v>
      </c>
      <c r="G290" s="197" t="s">
        <v>2487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6357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6449</v>
      </c>
      <c r="F293" s="196" t="s">
        <v>6450</v>
      </c>
      <c r="G293" s="197" t="s">
        <v>2487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6357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6451</v>
      </c>
      <c r="F296" s="196" t="s">
        <v>6452</v>
      </c>
      <c r="G296" s="197" t="s">
        <v>2487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6357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6453</v>
      </c>
      <c r="F299" s="196" t="s">
        <v>6454</v>
      </c>
      <c r="G299" s="197" t="s">
        <v>2487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6357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6455</v>
      </c>
      <c r="F302" s="196" t="s">
        <v>6456</v>
      </c>
      <c r="G302" s="197" t="s">
        <v>2487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6357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6457</v>
      </c>
      <c r="F305" s="196" t="s">
        <v>6458</v>
      </c>
      <c r="G305" s="197" t="s">
        <v>2487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6357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6459</v>
      </c>
      <c r="F308" s="196" t="s">
        <v>6460</v>
      </c>
      <c r="G308" s="197" t="s">
        <v>2487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6357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6461</v>
      </c>
      <c r="F311" s="196" t="s">
        <v>6462</v>
      </c>
      <c r="G311" s="197" t="s">
        <v>2487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6357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6463</v>
      </c>
      <c r="F314" s="196" t="s">
        <v>6464</v>
      </c>
      <c r="G314" s="197" t="s">
        <v>2487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6357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6465</v>
      </c>
      <c r="F317" s="196" t="s">
        <v>6466</v>
      </c>
      <c r="G317" s="197" t="s">
        <v>2487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6357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6467</v>
      </c>
      <c r="F320" s="196" t="s">
        <v>6468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6357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6469</v>
      </c>
      <c r="F323" s="196" t="s">
        <v>6470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6357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6471</v>
      </c>
      <c r="F326" s="196" t="s">
        <v>6472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6357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6473</v>
      </c>
      <c r="F329" s="196" t="s">
        <v>6474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6357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6475</v>
      </c>
      <c r="F332" s="196" t="s">
        <v>6476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6357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6477</v>
      </c>
      <c r="F335" s="196" t="s">
        <v>6478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6357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6479</v>
      </c>
      <c r="F338" s="196" t="s">
        <v>6480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6357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6481</v>
      </c>
      <c r="F341" s="196" t="s">
        <v>6482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6357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6483</v>
      </c>
      <c r="F344" s="196" t="s">
        <v>6484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6357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6485</v>
      </c>
      <c r="F347" s="196" t="s">
        <v>6486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6357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6487</v>
      </c>
      <c r="F350" s="196" t="s">
        <v>6488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6357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6489</v>
      </c>
      <c r="F353" s="196" t="s">
        <v>6490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6357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6491</v>
      </c>
      <c r="F356" s="196" t="s">
        <v>6492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6357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6493</v>
      </c>
      <c r="F359" s="196" t="s">
        <v>6494</v>
      </c>
      <c r="G359" s="197" t="s">
        <v>2797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6495</v>
      </c>
      <c r="F360" s="196" t="s">
        <v>6496</v>
      </c>
      <c r="G360" s="197" t="s">
        <v>5416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6357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6497</v>
      </c>
      <c r="F363" s="196" t="s">
        <v>6498</v>
      </c>
      <c r="G363" s="197" t="s">
        <v>5416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6357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6499</v>
      </c>
      <c r="F366" s="196" t="s">
        <v>6500</v>
      </c>
      <c r="G366" s="197" t="s">
        <v>5416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6357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6501</v>
      </c>
      <c r="F369" s="196" t="s">
        <v>6502</v>
      </c>
      <c r="G369" s="197" t="s">
        <v>5416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6357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6503</v>
      </c>
      <c r="F372" s="196" t="s">
        <v>6504</v>
      </c>
      <c r="G372" s="197" t="s">
        <v>5416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6357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6505</v>
      </c>
      <c r="F375" s="196" t="s">
        <v>6506</v>
      </c>
      <c r="G375" s="197" t="s">
        <v>5416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6357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6507</v>
      </c>
      <c r="F378" s="196" t="s">
        <v>6508</v>
      </c>
      <c r="G378" s="197" t="s">
        <v>5416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6357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6509</v>
      </c>
      <c r="F381" s="196" t="s">
        <v>6510</v>
      </c>
      <c r="G381" s="197" t="s">
        <v>5416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6357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6511</v>
      </c>
      <c r="F384" s="196" t="s">
        <v>6512</v>
      </c>
      <c r="G384" s="197" t="s">
        <v>5416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6357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6513</v>
      </c>
      <c r="F387" s="196" t="s">
        <v>6514</v>
      </c>
      <c r="G387" s="197" t="s">
        <v>5416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6357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6515</v>
      </c>
      <c r="F390" s="196" t="s">
        <v>6516</v>
      </c>
      <c r="G390" s="197" t="s">
        <v>5416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6357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6517</v>
      </c>
      <c r="F393" s="196" t="s">
        <v>6518</v>
      </c>
      <c r="G393" s="197" t="s">
        <v>5416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6357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6519</v>
      </c>
      <c r="F396" s="196" t="s">
        <v>6520</v>
      </c>
      <c r="G396" s="197" t="s">
        <v>5416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6357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6521</v>
      </c>
      <c r="F399" s="235" t="s">
        <v>6522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1122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6357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6523</v>
      </c>
      <c r="F402" s="235" t="s">
        <v>6524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1127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6357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1122</v>
      </c>
      <c r="D405" s="233" t="s">
        <v>478</v>
      </c>
      <c r="E405" s="234" t="s">
        <v>6525</v>
      </c>
      <c r="F405" s="235" t="s">
        <v>6526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1135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6357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1127</v>
      </c>
      <c r="D408" s="233" t="s">
        <v>478</v>
      </c>
      <c r="E408" s="234" t="s">
        <v>6527</v>
      </c>
      <c r="F408" s="235" t="s">
        <v>6528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1141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6357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1135</v>
      </c>
      <c r="D411" s="233" t="s">
        <v>478</v>
      </c>
      <c r="E411" s="234" t="s">
        <v>6529</v>
      </c>
      <c r="F411" s="235" t="s">
        <v>6530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1145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6357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1141</v>
      </c>
      <c r="D414" s="233" t="s">
        <v>478</v>
      </c>
      <c r="E414" s="234" t="s">
        <v>6531</v>
      </c>
      <c r="F414" s="235" t="s">
        <v>6532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1150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6357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1145</v>
      </c>
      <c r="D417" s="233" t="s">
        <v>478</v>
      </c>
      <c r="E417" s="234" t="s">
        <v>6533</v>
      </c>
      <c r="F417" s="235" t="s">
        <v>6534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1154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6357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3759</v>
      </c>
      <c r="F420" s="255" t="s">
        <v>3760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1150</v>
      </c>
      <c r="D421" s="194" t="s">
        <v>240</v>
      </c>
      <c r="E421" s="195" t="s">
        <v>6535</v>
      </c>
      <c r="F421" s="196" t="s">
        <v>3763</v>
      </c>
      <c r="G421" s="197" t="s">
        <v>2797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1162</v>
      </c>
    </row>
    <row r="422" spans="2:65" s="1" customFormat="1" ht="22.5" customHeight="1">
      <c r="B422" s="35"/>
      <c r="C422" s="194" t="s">
        <v>1154</v>
      </c>
      <c r="D422" s="194" t="s">
        <v>240</v>
      </c>
      <c r="E422" s="195" t="s">
        <v>6536</v>
      </c>
      <c r="F422" s="196" t="s">
        <v>6537</v>
      </c>
      <c r="G422" s="197" t="s">
        <v>5416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6297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1476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1162</v>
      </c>
      <c r="D425" s="194" t="s">
        <v>240</v>
      </c>
      <c r="E425" s="195" t="s">
        <v>6538</v>
      </c>
      <c r="F425" s="196" t="s">
        <v>6539</v>
      </c>
      <c r="G425" s="197" t="s">
        <v>5416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1173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6297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1168</v>
      </c>
      <c r="D428" s="194" t="s">
        <v>240</v>
      </c>
      <c r="E428" s="195" t="s">
        <v>6540</v>
      </c>
      <c r="F428" s="196" t="s">
        <v>6541</v>
      </c>
      <c r="G428" s="197" t="s">
        <v>5416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6297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1173</v>
      </c>
      <c r="D431" s="194" t="s">
        <v>240</v>
      </c>
      <c r="E431" s="195" t="s">
        <v>6542</v>
      </c>
      <c r="F431" s="196" t="s">
        <v>6543</v>
      </c>
      <c r="G431" s="197" t="s">
        <v>5416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1222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6297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1188</v>
      </c>
      <c r="D434" s="194" t="s">
        <v>240</v>
      </c>
      <c r="E434" s="195" t="s">
        <v>6544</v>
      </c>
      <c r="F434" s="196" t="s">
        <v>6545</v>
      </c>
      <c r="G434" s="197" t="s">
        <v>5416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6297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6546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6547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6548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6549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6550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6551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6552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6553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6554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6555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6556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6557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6558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6559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6560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6561</v>
      </c>
      <c r="F97" s="255" t="s">
        <v>6562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6563</v>
      </c>
      <c r="F98" s="196" t="s">
        <v>6564</v>
      </c>
      <c r="G98" s="197" t="s">
        <v>5416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6565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6566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6567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6568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6569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6570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6571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6572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6573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6574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6575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6576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6577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6578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6579</v>
      </c>
      <c r="F115" s="196" t="s">
        <v>6580</v>
      </c>
      <c r="G115" s="197" t="s">
        <v>5416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6581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6582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6583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6584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6585</v>
      </c>
      <c r="F122" s="196" t="s">
        <v>6586</v>
      </c>
      <c r="G122" s="197" t="s">
        <v>5416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6587</v>
      </c>
      <c r="F124" s="196" t="s">
        <v>6586</v>
      </c>
      <c r="G124" s="197" t="s">
        <v>5416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6588</v>
      </c>
      <c r="F126" s="196" t="s">
        <v>6589</v>
      </c>
      <c r="G126" s="197" t="s">
        <v>5416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6590</v>
      </c>
      <c r="F127" s="196" t="s">
        <v>6591</v>
      </c>
      <c r="G127" s="197" t="s">
        <v>5416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6592</v>
      </c>
      <c r="F128" s="196" t="s">
        <v>6593</v>
      </c>
      <c r="G128" s="197" t="s">
        <v>5416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6594</v>
      </c>
      <c r="F129" s="196" t="s">
        <v>6595</v>
      </c>
      <c r="G129" s="197" t="s">
        <v>5416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6596</v>
      </c>
      <c r="F130" s="196" t="s">
        <v>6597</v>
      </c>
      <c r="G130" s="197" t="s">
        <v>5416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6598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6599</v>
      </c>
      <c r="F134" s="196" t="s">
        <v>6600</v>
      </c>
      <c r="G134" s="197" t="s">
        <v>5416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6601</v>
      </c>
      <c r="F135" s="196" t="s">
        <v>6602</v>
      </c>
      <c r="G135" s="197" t="s">
        <v>5416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6603</v>
      </c>
      <c r="F136" s="196" t="s">
        <v>6604</v>
      </c>
      <c r="G136" s="197" t="s">
        <v>5416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6605</v>
      </c>
      <c r="F137" s="196" t="s">
        <v>6606</v>
      </c>
      <c r="G137" s="197" t="s">
        <v>5416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6607</v>
      </c>
      <c r="F138" s="196" t="s">
        <v>6608</v>
      </c>
      <c r="G138" s="197" t="s">
        <v>6609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6610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6611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6612</v>
      </c>
      <c r="F142" s="196" t="s">
        <v>6613</v>
      </c>
      <c r="G142" s="197" t="s">
        <v>6609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6598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6614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6615</v>
      </c>
      <c r="F146" s="196" t="s">
        <v>6616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6598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6617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6618</v>
      </c>
      <c r="F150" s="196" t="s">
        <v>6619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6598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4289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6620</v>
      </c>
      <c r="F154" s="196" t="s">
        <v>6621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6598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6622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6623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6624</v>
      </c>
      <c r="F159" s="196" t="s">
        <v>6625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6598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6622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6626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6627</v>
      </c>
      <c r="F164" s="196" t="s">
        <v>6628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6598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6629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6630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6631</v>
      </c>
      <c r="F169" s="196" t="s">
        <v>6632</v>
      </c>
      <c r="G169" s="197" t="s">
        <v>5416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6633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6634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6635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6636</v>
      </c>
      <c r="F175" s="196" t="s">
        <v>6632</v>
      </c>
      <c r="G175" s="197" t="s">
        <v>5416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6633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6634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6635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6637</v>
      </c>
      <c r="F181" s="196" t="s">
        <v>6638</v>
      </c>
      <c r="G181" s="197" t="s">
        <v>2735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6598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6639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6640</v>
      </c>
      <c r="F185" s="196" t="s">
        <v>6641</v>
      </c>
      <c r="G185" s="197" t="s">
        <v>6642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6598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6643</v>
      </c>
      <c r="F189" s="196" t="s">
        <v>6644</v>
      </c>
      <c r="G189" s="197" t="s">
        <v>6645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6646</v>
      </c>
      <c r="F191" s="196" t="s">
        <v>6647</v>
      </c>
      <c r="G191" s="197" t="s">
        <v>6645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6648</v>
      </c>
      <c r="F193" s="196" t="s">
        <v>6649</v>
      </c>
      <c r="G193" s="197" t="s">
        <v>5866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6650</v>
      </c>
      <c r="F195" s="196" t="s">
        <v>6651</v>
      </c>
      <c r="G195" s="197" t="s">
        <v>5866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6652</v>
      </c>
      <c r="F197" s="196" t="s">
        <v>6653</v>
      </c>
      <c r="G197" s="197" t="s">
        <v>5866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6654</v>
      </c>
      <c r="F199" s="196" t="s">
        <v>6655</v>
      </c>
      <c r="G199" s="197" t="s">
        <v>5866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6656</v>
      </c>
      <c r="F201" s="196" t="s">
        <v>6657</v>
      </c>
      <c r="G201" s="197" t="s">
        <v>5866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6598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6658</v>
      </c>
      <c r="F205" s="196" t="s">
        <v>6659</v>
      </c>
      <c r="G205" s="197" t="s">
        <v>6660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6598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6661</v>
      </c>
      <c r="F209" s="196" t="s">
        <v>6662</v>
      </c>
      <c r="G209" s="197" t="s">
        <v>5416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6663</v>
      </c>
      <c r="F211" s="255" t="s">
        <v>6664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6665</v>
      </c>
      <c r="F212" s="196" t="s">
        <v>6564</v>
      </c>
      <c r="G212" s="197" t="s">
        <v>5416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6633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6566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6567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6568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6569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6570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6571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6572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6573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6574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6575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6576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6577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6578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6666</v>
      </c>
      <c r="F229" s="196" t="s">
        <v>6667</v>
      </c>
      <c r="G229" s="197" t="s">
        <v>5416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6668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6669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6583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6584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6670</v>
      </c>
      <c r="F236" s="196" t="s">
        <v>6589</v>
      </c>
      <c r="G236" s="197" t="s">
        <v>5416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6671</v>
      </c>
      <c r="F237" s="196" t="s">
        <v>6591</v>
      </c>
      <c r="G237" s="197" t="s">
        <v>5416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6672</v>
      </c>
      <c r="F238" s="196" t="s">
        <v>6673</v>
      </c>
      <c r="G238" s="197" t="s">
        <v>5416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6674</v>
      </c>
      <c r="F239" s="196" t="s">
        <v>6675</v>
      </c>
      <c r="G239" s="197" t="s">
        <v>5416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6676</v>
      </c>
      <c r="F240" s="196" t="s">
        <v>6597</v>
      </c>
      <c r="G240" s="197" t="s">
        <v>5416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6677</v>
      </c>
      <c r="F241" s="196" t="s">
        <v>6678</v>
      </c>
      <c r="G241" s="197" t="s">
        <v>5416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6679</v>
      </c>
      <c r="F242" s="196" t="s">
        <v>6680</v>
      </c>
      <c r="G242" s="197" t="s">
        <v>5416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6681</v>
      </c>
      <c r="F243" s="196" t="s">
        <v>6682</v>
      </c>
      <c r="G243" s="197" t="s">
        <v>5416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6683</v>
      </c>
      <c r="F244" s="196" t="s">
        <v>6604</v>
      </c>
      <c r="G244" s="197" t="s">
        <v>5416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6684</v>
      </c>
      <c r="F245" s="196" t="s">
        <v>6606</v>
      </c>
      <c r="G245" s="197" t="s">
        <v>5416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6598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6685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6686</v>
      </c>
      <c r="F250" s="196" t="s">
        <v>6608</v>
      </c>
      <c r="G250" s="197" t="s">
        <v>6609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6598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6687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6688</v>
      </c>
      <c r="F254" s="196" t="s">
        <v>6613</v>
      </c>
      <c r="G254" s="197" t="s">
        <v>6609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6598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4289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6689</v>
      </c>
      <c r="F258" s="196" t="s">
        <v>6616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6598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6690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6691</v>
      </c>
      <c r="F262" s="196" t="s">
        <v>6619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6598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6692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6693</v>
      </c>
      <c r="F266" s="196" t="s">
        <v>6621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6598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6622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6694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6695</v>
      </c>
      <c r="F271" s="196" t="s">
        <v>6625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6598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6622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6696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6697</v>
      </c>
      <c r="F276" s="196" t="s">
        <v>6628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6598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6629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6423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6698</v>
      </c>
      <c r="F281" s="196" t="s">
        <v>6699</v>
      </c>
      <c r="G281" s="197" t="s">
        <v>5416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6700</v>
      </c>
      <c r="F282" s="196" t="s">
        <v>6701</v>
      </c>
      <c r="G282" s="197" t="s">
        <v>5416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6702</v>
      </c>
      <c r="F283" s="196" t="s">
        <v>6703</v>
      </c>
      <c r="G283" s="197" t="s">
        <v>2735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6598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2261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6704</v>
      </c>
      <c r="F287" s="196" t="s">
        <v>6705</v>
      </c>
      <c r="G287" s="197" t="s">
        <v>6642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6598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6706</v>
      </c>
      <c r="F291" s="196" t="s">
        <v>6644</v>
      </c>
      <c r="G291" s="197" t="s">
        <v>6645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6707</v>
      </c>
      <c r="F293" s="196" t="s">
        <v>6647</v>
      </c>
      <c r="G293" s="197" t="s">
        <v>6645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6708</v>
      </c>
      <c r="F295" s="196" t="s">
        <v>6649</v>
      </c>
      <c r="G295" s="197" t="s">
        <v>5866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6709</v>
      </c>
      <c r="F297" s="196" t="s">
        <v>6651</v>
      </c>
      <c r="G297" s="197" t="s">
        <v>5866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6710</v>
      </c>
      <c r="F299" s="196" t="s">
        <v>6653</v>
      </c>
      <c r="G299" s="197" t="s">
        <v>5866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6711</v>
      </c>
      <c r="F301" s="196" t="s">
        <v>6655</v>
      </c>
      <c r="G301" s="197" t="s">
        <v>5866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6712</v>
      </c>
      <c r="F303" s="196" t="s">
        <v>6657</v>
      </c>
      <c r="G303" s="197" t="s">
        <v>5866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6598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6713</v>
      </c>
      <c r="F307" s="196" t="s">
        <v>6659</v>
      </c>
      <c r="G307" s="197" t="s">
        <v>6660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6598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6714</v>
      </c>
      <c r="F311" s="196" t="s">
        <v>6662</v>
      </c>
      <c r="G311" s="197" t="s">
        <v>5416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6715</v>
      </c>
      <c r="F313" s="255" t="s">
        <v>6716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6717</v>
      </c>
      <c r="F314" s="196" t="s">
        <v>6564</v>
      </c>
      <c r="G314" s="197" t="s">
        <v>5416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6668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6566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6567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6568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6569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6570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6571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6572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6573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6574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6575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6576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6577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6578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6718</v>
      </c>
      <c r="F331" s="196" t="s">
        <v>6719</v>
      </c>
      <c r="G331" s="197" t="s">
        <v>5416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6720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6669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6583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6584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6721</v>
      </c>
      <c r="F338" s="196" t="s">
        <v>6589</v>
      </c>
      <c r="G338" s="197" t="s">
        <v>5416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6722</v>
      </c>
      <c r="F339" s="196" t="s">
        <v>6591</v>
      </c>
      <c r="G339" s="197" t="s">
        <v>5416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6723</v>
      </c>
      <c r="F340" s="196" t="s">
        <v>6724</v>
      </c>
      <c r="G340" s="197" t="s">
        <v>5416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6725</v>
      </c>
      <c r="F341" s="196" t="s">
        <v>6726</v>
      </c>
      <c r="G341" s="197" t="s">
        <v>5416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6727</v>
      </c>
      <c r="F342" s="196" t="s">
        <v>6728</v>
      </c>
      <c r="G342" s="197" t="s">
        <v>5416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6729</v>
      </c>
      <c r="F343" s="196" t="s">
        <v>6602</v>
      </c>
      <c r="G343" s="197" t="s">
        <v>5416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6730</v>
      </c>
      <c r="F344" s="196" t="s">
        <v>6604</v>
      </c>
      <c r="G344" s="197" t="s">
        <v>5416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6731</v>
      </c>
      <c r="F345" s="196" t="s">
        <v>6606</v>
      </c>
      <c r="G345" s="197" t="s">
        <v>5416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6598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6685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6732</v>
      </c>
      <c r="F350" s="196" t="s">
        <v>6608</v>
      </c>
      <c r="G350" s="197" t="s">
        <v>6609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6598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6611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6733</v>
      </c>
      <c r="F354" s="196" t="s">
        <v>6613</v>
      </c>
      <c r="G354" s="197" t="s">
        <v>6609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6598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6614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6734</v>
      </c>
      <c r="F358" s="196" t="s">
        <v>6616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6598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6735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6736</v>
      </c>
      <c r="F362" s="196" t="s">
        <v>6619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6598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6692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6737</v>
      </c>
      <c r="F366" s="196" t="s">
        <v>6621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6598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6622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6738</v>
      </c>
      <c r="F371" s="196" t="s">
        <v>6625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6598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6622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6739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6740</v>
      </c>
      <c r="F376" s="196" t="s">
        <v>6628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6598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6629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6741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6742</v>
      </c>
      <c r="F381" s="196" t="s">
        <v>6743</v>
      </c>
      <c r="G381" s="197" t="s">
        <v>5416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6598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6634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6635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6744</v>
      </c>
      <c r="F387" s="196" t="s">
        <v>6743</v>
      </c>
      <c r="G387" s="197" t="s">
        <v>5416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6598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6634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6635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6745</v>
      </c>
      <c r="F393" s="196" t="s">
        <v>6746</v>
      </c>
      <c r="G393" s="197" t="s">
        <v>2735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6598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1974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6747</v>
      </c>
      <c r="F397" s="196" t="s">
        <v>6748</v>
      </c>
      <c r="G397" s="197" t="s">
        <v>6642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6598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6749</v>
      </c>
      <c r="F401" s="196" t="s">
        <v>6644</v>
      </c>
      <c r="G401" s="197" t="s">
        <v>6645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6750</v>
      </c>
      <c r="F403" s="196" t="s">
        <v>6647</v>
      </c>
      <c r="G403" s="197" t="s">
        <v>6645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6751</v>
      </c>
      <c r="F405" s="196" t="s">
        <v>6649</v>
      </c>
      <c r="G405" s="197" t="s">
        <v>5866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6752</v>
      </c>
      <c r="F407" s="196" t="s">
        <v>6651</v>
      </c>
      <c r="G407" s="197" t="s">
        <v>5866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6753</v>
      </c>
      <c r="F409" s="196" t="s">
        <v>6653</v>
      </c>
      <c r="G409" s="197" t="s">
        <v>5866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6754</v>
      </c>
      <c r="F411" s="196" t="s">
        <v>6655</v>
      </c>
      <c r="G411" s="197" t="s">
        <v>5866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6755</v>
      </c>
      <c r="F413" s="196" t="s">
        <v>6657</v>
      </c>
      <c r="G413" s="197" t="s">
        <v>5866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6598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6756</v>
      </c>
      <c r="F417" s="196" t="s">
        <v>6659</v>
      </c>
      <c r="G417" s="197" t="s">
        <v>6660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6598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6757</v>
      </c>
      <c r="F421" s="196" t="s">
        <v>6662</v>
      </c>
      <c r="G421" s="197" t="s">
        <v>5416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6758</v>
      </c>
      <c r="F423" s="255" t="s">
        <v>6759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6760</v>
      </c>
      <c r="F424" s="196" t="s">
        <v>6564</v>
      </c>
      <c r="G424" s="197" t="s">
        <v>5416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6668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6566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6567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6568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6569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6570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6571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6572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6761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6574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6575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6576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6577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6578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6762</v>
      </c>
      <c r="F441" s="196" t="s">
        <v>6667</v>
      </c>
      <c r="G441" s="197" t="s">
        <v>5416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6581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6669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6583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6584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6763</v>
      </c>
      <c r="F448" s="196" t="s">
        <v>6589</v>
      </c>
      <c r="G448" s="197" t="s">
        <v>5416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6764</v>
      </c>
      <c r="F449" s="196" t="s">
        <v>6591</v>
      </c>
      <c r="G449" s="197" t="s">
        <v>5416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6765</v>
      </c>
      <c r="F450" s="196" t="s">
        <v>6766</v>
      </c>
      <c r="G450" s="197" t="s">
        <v>5416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1122</v>
      </c>
    </row>
    <row r="451" spans="2:65" s="1" customFormat="1" ht="22.5" customHeight="1">
      <c r="B451" s="35"/>
      <c r="C451" s="194" t="s">
        <v>1122</v>
      </c>
      <c r="D451" s="194" t="s">
        <v>240</v>
      </c>
      <c r="E451" s="195" t="s">
        <v>6767</v>
      </c>
      <c r="F451" s="196" t="s">
        <v>6675</v>
      </c>
      <c r="G451" s="197" t="s">
        <v>5416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1127</v>
      </c>
    </row>
    <row r="452" spans="2:65" s="1" customFormat="1" ht="22.5" customHeight="1">
      <c r="B452" s="35"/>
      <c r="C452" s="194" t="s">
        <v>1127</v>
      </c>
      <c r="D452" s="194" t="s">
        <v>240</v>
      </c>
      <c r="E452" s="195" t="s">
        <v>6768</v>
      </c>
      <c r="F452" s="196" t="s">
        <v>6769</v>
      </c>
      <c r="G452" s="197" t="s">
        <v>5416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1135</v>
      </c>
    </row>
    <row r="453" spans="2:65" s="1" customFormat="1" ht="22.5" customHeight="1">
      <c r="B453" s="35"/>
      <c r="C453" s="194" t="s">
        <v>1135</v>
      </c>
      <c r="D453" s="194" t="s">
        <v>240</v>
      </c>
      <c r="E453" s="195" t="s">
        <v>6770</v>
      </c>
      <c r="F453" s="196" t="s">
        <v>6602</v>
      </c>
      <c r="G453" s="197" t="s">
        <v>5416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1141</v>
      </c>
    </row>
    <row r="454" spans="2:65" s="1" customFormat="1" ht="22.5" customHeight="1">
      <c r="B454" s="35"/>
      <c r="C454" s="194" t="s">
        <v>1141</v>
      </c>
      <c r="D454" s="194" t="s">
        <v>240</v>
      </c>
      <c r="E454" s="195" t="s">
        <v>6771</v>
      </c>
      <c r="F454" s="196" t="s">
        <v>6604</v>
      </c>
      <c r="G454" s="197" t="s">
        <v>5416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1145</v>
      </c>
    </row>
    <row r="455" spans="2:65" s="1" customFormat="1" ht="22.5" customHeight="1">
      <c r="B455" s="35"/>
      <c r="C455" s="194" t="s">
        <v>1145</v>
      </c>
      <c r="D455" s="194" t="s">
        <v>240</v>
      </c>
      <c r="E455" s="195" t="s">
        <v>6772</v>
      </c>
      <c r="F455" s="196" t="s">
        <v>6606</v>
      </c>
      <c r="G455" s="197" t="s">
        <v>5416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1150</v>
      </c>
    </row>
    <row r="456" spans="2:65" s="1" customFormat="1" ht="22.5" customHeight="1">
      <c r="B456" s="35"/>
      <c r="C456" s="194" t="s">
        <v>1150</v>
      </c>
      <c r="D456" s="194" t="s">
        <v>240</v>
      </c>
      <c r="E456" s="195" t="s">
        <v>6773</v>
      </c>
      <c r="F456" s="196" t="s">
        <v>6774</v>
      </c>
      <c r="G456" s="197" t="s">
        <v>5416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1154</v>
      </c>
    </row>
    <row r="457" spans="2:65" s="1" customFormat="1" ht="22.5" customHeight="1">
      <c r="B457" s="35"/>
      <c r="C457" s="194" t="s">
        <v>1154</v>
      </c>
      <c r="D457" s="194" t="s">
        <v>240</v>
      </c>
      <c r="E457" s="195" t="s">
        <v>6775</v>
      </c>
      <c r="F457" s="196" t="s">
        <v>6776</v>
      </c>
      <c r="G457" s="197" t="s">
        <v>5416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1162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6598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6685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1162</v>
      </c>
      <c r="D462" s="194" t="s">
        <v>240</v>
      </c>
      <c r="E462" s="195" t="s">
        <v>6777</v>
      </c>
      <c r="F462" s="196" t="s">
        <v>6778</v>
      </c>
      <c r="G462" s="197" t="s">
        <v>5416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6598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6779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6780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6781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1168</v>
      </c>
      <c r="D469" s="194" t="s">
        <v>240</v>
      </c>
      <c r="E469" s="195" t="s">
        <v>6782</v>
      </c>
      <c r="F469" s="196" t="s">
        <v>6783</v>
      </c>
      <c r="G469" s="197" t="s">
        <v>5416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1173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6598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6784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6780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6785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1173</v>
      </c>
      <c r="D476" s="194" t="s">
        <v>240</v>
      </c>
      <c r="E476" s="195" t="s">
        <v>6786</v>
      </c>
      <c r="F476" s="196" t="s">
        <v>6787</v>
      </c>
      <c r="G476" s="197" t="s">
        <v>5416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6598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6779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6780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6788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1188</v>
      </c>
      <c r="D483" s="194" t="s">
        <v>240</v>
      </c>
      <c r="E483" s="195" t="s">
        <v>6789</v>
      </c>
      <c r="F483" s="196" t="s">
        <v>6790</v>
      </c>
      <c r="G483" s="197" t="s">
        <v>5416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1222</v>
      </c>
    </row>
    <row r="484" spans="2:65" s="1" customFormat="1" ht="31.5" customHeight="1">
      <c r="B484" s="35"/>
      <c r="C484" s="194" t="s">
        <v>1222</v>
      </c>
      <c r="D484" s="194" t="s">
        <v>240</v>
      </c>
      <c r="E484" s="195" t="s">
        <v>6791</v>
      </c>
      <c r="F484" s="196" t="s">
        <v>6792</v>
      </c>
      <c r="G484" s="197" t="s">
        <v>5416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1248</v>
      </c>
    </row>
    <row r="485" spans="2:65" s="1" customFormat="1" ht="31.5" customHeight="1">
      <c r="B485" s="35"/>
      <c r="C485" s="194" t="s">
        <v>1248</v>
      </c>
      <c r="D485" s="194" t="s">
        <v>240</v>
      </c>
      <c r="E485" s="195" t="s">
        <v>6793</v>
      </c>
      <c r="F485" s="196" t="s">
        <v>6794</v>
      </c>
      <c r="G485" s="197" t="s">
        <v>5416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1254</v>
      </c>
    </row>
    <row r="486" spans="2:65" s="1" customFormat="1" ht="31.5" customHeight="1">
      <c r="B486" s="35"/>
      <c r="C486" s="194" t="s">
        <v>1254</v>
      </c>
      <c r="D486" s="194" t="s">
        <v>240</v>
      </c>
      <c r="E486" s="195" t="s">
        <v>6795</v>
      </c>
      <c r="F486" s="196" t="s">
        <v>6796</v>
      </c>
      <c r="G486" s="197" t="s">
        <v>5416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1261</v>
      </c>
    </row>
    <row r="487" spans="2:65" s="1" customFormat="1" ht="31.5" customHeight="1">
      <c r="B487" s="35"/>
      <c r="C487" s="194" t="s">
        <v>1261</v>
      </c>
      <c r="D487" s="194" t="s">
        <v>240</v>
      </c>
      <c r="E487" s="195" t="s">
        <v>6797</v>
      </c>
      <c r="F487" s="196" t="s">
        <v>6798</v>
      </c>
      <c r="G487" s="197" t="s">
        <v>5416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1320</v>
      </c>
    </row>
    <row r="488" spans="2:65" s="1" customFormat="1" ht="22.5" customHeight="1">
      <c r="B488" s="35"/>
      <c r="C488" s="194" t="s">
        <v>1320</v>
      </c>
      <c r="D488" s="194" t="s">
        <v>240</v>
      </c>
      <c r="E488" s="195" t="s">
        <v>6799</v>
      </c>
      <c r="F488" s="196" t="s">
        <v>6800</v>
      </c>
      <c r="G488" s="197" t="s">
        <v>5416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1326</v>
      </c>
    </row>
    <row r="489" spans="2:65" s="1" customFormat="1" ht="22.5" customHeight="1">
      <c r="B489" s="35"/>
      <c r="C489" s="194" t="s">
        <v>1326</v>
      </c>
      <c r="D489" s="194" t="s">
        <v>240</v>
      </c>
      <c r="E489" s="195" t="s">
        <v>6801</v>
      </c>
      <c r="F489" s="196" t="s">
        <v>6802</v>
      </c>
      <c r="G489" s="197" t="s">
        <v>5416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1333</v>
      </c>
    </row>
    <row r="490" spans="2:65" s="1" customFormat="1" ht="22.5" customHeight="1">
      <c r="B490" s="35"/>
      <c r="C490" s="194" t="s">
        <v>1333</v>
      </c>
      <c r="D490" s="194" t="s">
        <v>240</v>
      </c>
      <c r="E490" s="195" t="s">
        <v>6803</v>
      </c>
      <c r="F490" s="196" t="s">
        <v>6804</v>
      </c>
      <c r="G490" s="197" t="s">
        <v>5416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1345</v>
      </c>
    </row>
    <row r="491" spans="2:65" s="1" customFormat="1" ht="22.5" customHeight="1">
      <c r="B491" s="35"/>
      <c r="C491" s="194" t="s">
        <v>1345</v>
      </c>
      <c r="D491" s="194" t="s">
        <v>240</v>
      </c>
      <c r="E491" s="195" t="s">
        <v>6805</v>
      </c>
      <c r="F491" s="196" t="s">
        <v>6806</v>
      </c>
      <c r="G491" s="197" t="s">
        <v>6609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1354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6598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1354</v>
      </c>
      <c r="D495" s="194" t="s">
        <v>240</v>
      </c>
      <c r="E495" s="195" t="s">
        <v>6807</v>
      </c>
      <c r="F495" s="196" t="s">
        <v>6808</v>
      </c>
      <c r="G495" s="197" t="s">
        <v>6609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1374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6598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1374</v>
      </c>
      <c r="D499" s="194" t="s">
        <v>240</v>
      </c>
      <c r="E499" s="195" t="s">
        <v>6809</v>
      </c>
      <c r="F499" s="196" t="s">
        <v>6608</v>
      </c>
      <c r="G499" s="197" t="s">
        <v>6609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1384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6598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1384</v>
      </c>
      <c r="D503" s="194" t="s">
        <v>240</v>
      </c>
      <c r="E503" s="195" t="s">
        <v>6810</v>
      </c>
      <c r="F503" s="196" t="s">
        <v>6613</v>
      </c>
      <c r="G503" s="197" t="s">
        <v>6609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6598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1388</v>
      </c>
      <c r="D507" s="194" t="s">
        <v>240</v>
      </c>
      <c r="E507" s="195" t="s">
        <v>6811</v>
      </c>
      <c r="F507" s="196" t="s">
        <v>6616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1392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6598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4842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1392</v>
      </c>
      <c r="D511" s="194" t="s">
        <v>240</v>
      </c>
      <c r="E511" s="195" t="s">
        <v>6812</v>
      </c>
      <c r="F511" s="196" t="s">
        <v>6619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1396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6598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1396</v>
      </c>
      <c r="D515" s="194" t="s">
        <v>240</v>
      </c>
      <c r="E515" s="195" t="s">
        <v>6813</v>
      </c>
      <c r="F515" s="196" t="s">
        <v>6621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1400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6598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6622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2337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1400</v>
      </c>
      <c r="D520" s="194" t="s">
        <v>240</v>
      </c>
      <c r="E520" s="195" t="s">
        <v>6814</v>
      </c>
      <c r="F520" s="196" t="s">
        <v>6625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1404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6598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6622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2851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1404</v>
      </c>
      <c r="D525" s="194" t="s">
        <v>240</v>
      </c>
      <c r="E525" s="195" t="s">
        <v>6815</v>
      </c>
      <c r="F525" s="196" t="s">
        <v>6628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1409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6598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6629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1409</v>
      </c>
      <c r="D530" s="194" t="s">
        <v>240</v>
      </c>
      <c r="E530" s="195" t="s">
        <v>6816</v>
      </c>
      <c r="F530" s="196" t="s">
        <v>6817</v>
      </c>
      <c r="G530" s="197" t="s">
        <v>5416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1420</v>
      </c>
    </row>
    <row r="531" spans="2:65" s="1" customFormat="1" ht="44.25" customHeight="1">
      <c r="B531" s="35"/>
      <c r="C531" s="194" t="s">
        <v>1420</v>
      </c>
      <c r="D531" s="194" t="s">
        <v>240</v>
      </c>
      <c r="E531" s="195" t="s">
        <v>6818</v>
      </c>
      <c r="F531" s="196" t="s">
        <v>6819</v>
      </c>
      <c r="G531" s="197" t="s">
        <v>5416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1427</v>
      </c>
    </row>
    <row r="532" spans="2:65" s="1" customFormat="1" ht="22.5" customHeight="1">
      <c r="B532" s="35"/>
      <c r="C532" s="194" t="s">
        <v>1427</v>
      </c>
      <c r="D532" s="194" t="s">
        <v>240</v>
      </c>
      <c r="E532" s="195" t="s">
        <v>6820</v>
      </c>
      <c r="F532" s="196" t="s">
        <v>6821</v>
      </c>
      <c r="G532" s="197" t="s">
        <v>2735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1431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6598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3598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1431</v>
      </c>
      <c r="D536" s="194" t="s">
        <v>240</v>
      </c>
      <c r="E536" s="195" t="s">
        <v>6822</v>
      </c>
      <c r="F536" s="196" t="s">
        <v>6823</v>
      </c>
      <c r="G536" s="197" t="s">
        <v>6642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1439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6598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1173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1439</v>
      </c>
      <c r="D540" s="194" t="s">
        <v>240</v>
      </c>
      <c r="E540" s="195" t="s">
        <v>6824</v>
      </c>
      <c r="F540" s="196" t="s">
        <v>6644</v>
      </c>
      <c r="G540" s="197" t="s">
        <v>6645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1443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1443</v>
      </c>
      <c r="D542" s="194" t="s">
        <v>240</v>
      </c>
      <c r="E542" s="195" t="s">
        <v>6825</v>
      </c>
      <c r="F542" s="196" t="s">
        <v>6647</v>
      </c>
      <c r="G542" s="197" t="s">
        <v>6645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1447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1447</v>
      </c>
      <c r="D544" s="194" t="s">
        <v>240</v>
      </c>
      <c r="E544" s="195" t="s">
        <v>6826</v>
      </c>
      <c r="F544" s="196" t="s">
        <v>6649</v>
      </c>
      <c r="G544" s="197" t="s">
        <v>5866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1451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1451</v>
      </c>
      <c r="D546" s="194" t="s">
        <v>240</v>
      </c>
      <c r="E546" s="195" t="s">
        <v>6827</v>
      </c>
      <c r="F546" s="196" t="s">
        <v>6651</v>
      </c>
      <c r="G546" s="197" t="s">
        <v>5866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1460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1460</v>
      </c>
      <c r="D548" s="194" t="s">
        <v>240</v>
      </c>
      <c r="E548" s="195" t="s">
        <v>6828</v>
      </c>
      <c r="F548" s="196" t="s">
        <v>6653</v>
      </c>
      <c r="G548" s="197" t="s">
        <v>5866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1463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1463</v>
      </c>
      <c r="D550" s="194" t="s">
        <v>240</v>
      </c>
      <c r="E550" s="195" t="s">
        <v>6829</v>
      </c>
      <c r="F550" s="196" t="s">
        <v>6655</v>
      </c>
      <c r="G550" s="197" t="s">
        <v>5866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1470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1470</v>
      </c>
      <c r="D552" s="194" t="s">
        <v>240</v>
      </c>
      <c r="E552" s="195" t="s">
        <v>6830</v>
      </c>
      <c r="F552" s="196" t="s">
        <v>6657</v>
      </c>
      <c r="G552" s="197" t="s">
        <v>5866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1476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6598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1476</v>
      </c>
      <c r="D556" s="194" t="s">
        <v>240</v>
      </c>
      <c r="E556" s="195" t="s">
        <v>6831</v>
      </c>
      <c r="F556" s="196" t="s">
        <v>6659</v>
      </c>
      <c r="G556" s="197" t="s">
        <v>6660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1481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6598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1481</v>
      </c>
      <c r="D560" s="194" t="s">
        <v>240</v>
      </c>
      <c r="E560" s="195" t="s">
        <v>6832</v>
      </c>
      <c r="F560" s="196" t="s">
        <v>6662</v>
      </c>
      <c r="G560" s="197" t="s">
        <v>5416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1488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6833</v>
      </c>
      <c r="F562" s="255" t="s">
        <v>6834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1488</v>
      </c>
      <c r="D563" s="194" t="s">
        <v>240</v>
      </c>
      <c r="E563" s="195" t="s">
        <v>6835</v>
      </c>
      <c r="F563" s="196" t="s">
        <v>6564</v>
      </c>
      <c r="G563" s="197" t="s">
        <v>5416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1492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6565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6566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6567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6568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6569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6570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6571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6572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6761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6574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6575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6576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6577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6578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1492</v>
      </c>
      <c r="D580" s="194" t="s">
        <v>240</v>
      </c>
      <c r="E580" s="195" t="s">
        <v>6836</v>
      </c>
      <c r="F580" s="196" t="s">
        <v>6837</v>
      </c>
      <c r="G580" s="197" t="s">
        <v>5416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1496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6720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6838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6583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6584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1496</v>
      </c>
      <c r="D587" s="194" t="s">
        <v>240</v>
      </c>
      <c r="E587" s="195" t="s">
        <v>6839</v>
      </c>
      <c r="F587" s="196" t="s">
        <v>6840</v>
      </c>
      <c r="G587" s="197" t="s">
        <v>5416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1502</v>
      </c>
    </row>
    <row r="588" spans="2:65" s="1" customFormat="1" ht="22.5" customHeight="1">
      <c r="B588" s="35"/>
      <c r="C588" s="194" t="s">
        <v>1502</v>
      </c>
      <c r="D588" s="194" t="s">
        <v>240</v>
      </c>
      <c r="E588" s="195" t="s">
        <v>6841</v>
      </c>
      <c r="F588" s="196" t="s">
        <v>6589</v>
      </c>
      <c r="G588" s="197" t="s">
        <v>5416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1507</v>
      </c>
    </row>
    <row r="589" spans="2:65" s="1" customFormat="1" ht="22.5" customHeight="1">
      <c r="B589" s="35"/>
      <c r="C589" s="194" t="s">
        <v>1507</v>
      </c>
      <c r="D589" s="194" t="s">
        <v>240</v>
      </c>
      <c r="E589" s="195" t="s">
        <v>6842</v>
      </c>
      <c r="F589" s="196" t="s">
        <v>6591</v>
      </c>
      <c r="G589" s="197" t="s">
        <v>5416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1518</v>
      </c>
    </row>
    <row r="590" spans="2:65" s="1" customFormat="1" ht="22.5" customHeight="1">
      <c r="B590" s="35"/>
      <c r="C590" s="194" t="s">
        <v>1518</v>
      </c>
      <c r="D590" s="194" t="s">
        <v>240</v>
      </c>
      <c r="E590" s="195" t="s">
        <v>6843</v>
      </c>
      <c r="F590" s="196" t="s">
        <v>6604</v>
      </c>
      <c r="G590" s="197" t="s">
        <v>5416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1534</v>
      </c>
    </row>
    <row r="591" spans="2:65" s="1" customFormat="1" ht="22.5" customHeight="1">
      <c r="B591" s="35"/>
      <c r="C591" s="194" t="s">
        <v>1534</v>
      </c>
      <c r="D591" s="194" t="s">
        <v>240</v>
      </c>
      <c r="E591" s="195" t="s">
        <v>6844</v>
      </c>
      <c r="F591" s="196" t="s">
        <v>6606</v>
      </c>
      <c r="G591" s="197" t="s">
        <v>5416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1541</v>
      </c>
    </row>
    <row r="592" spans="2:65" s="1" customFormat="1" ht="22.5" customHeight="1">
      <c r="B592" s="35"/>
      <c r="C592" s="194" t="s">
        <v>1541</v>
      </c>
      <c r="D592" s="194" t="s">
        <v>240</v>
      </c>
      <c r="E592" s="195" t="s">
        <v>6845</v>
      </c>
      <c r="F592" s="196" t="s">
        <v>6774</v>
      </c>
      <c r="G592" s="197" t="s">
        <v>5416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1548</v>
      </c>
    </row>
    <row r="593" spans="2:65" s="1" customFormat="1" ht="22.5" customHeight="1">
      <c r="B593" s="35"/>
      <c r="C593" s="194" t="s">
        <v>1548</v>
      </c>
      <c r="D593" s="194" t="s">
        <v>240</v>
      </c>
      <c r="E593" s="195" t="s">
        <v>6846</v>
      </c>
      <c r="F593" s="196" t="s">
        <v>6776</v>
      </c>
      <c r="G593" s="197" t="s">
        <v>5416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1561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6610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6685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1561</v>
      </c>
      <c r="D598" s="194" t="s">
        <v>240</v>
      </c>
      <c r="E598" s="195" t="s">
        <v>6847</v>
      </c>
      <c r="F598" s="196" t="s">
        <v>6778</v>
      </c>
      <c r="G598" s="197" t="s">
        <v>5416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1565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6610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6779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6780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6781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1565</v>
      </c>
      <c r="D605" s="194" t="s">
        <v>240</v>
      </c>
      <c r="E605" s="195" t="s">
        <v>6848</v>
      </c>
      <c r="F605" s="196" t="s">
        <v>6849</v>
      </c>
      <c r="G605" s="197" t="s">
        <v>5416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1667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6610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6779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6780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6850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1667</v>
      </c>
      <c r="D612" s="194" t="s">
        <v>240</v>
      </c>
      <c r="E612" s="195" t="s">
        <v>6851</v>
      </c>
      <c r="F612" s="196" t="s">
        <v>6787</v>
      </c>
      <c r="G612" s="197" t="s">
        <v>5416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1673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6610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6779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6780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6852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1673</v>
      </c>
      <c r="D619" s="194" t="s">
        <v>240</v>
      </c>
      <c r="E619" s="195" t="s">
        <v>6853</v>
      </c>
      <c r="F619" s="196" t="s">
        <v>6854</v>
      </c>
      <c r="G619" s="197" t="s">
        <v>5416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1682</v>
      </c>
    </row>
    <row r="620" spans="2:65" s="1" customFormat="1" ht="31.5" customHeight="1">
      <c r="B620" s="35"/>
      <c r="C620" s="194" t="s">
        <v>1682</v>
      </c>
      <c r="D620" s="194" t="s">
        <v>240</v>
      </c>
      <c r="E620" s="195" t="s">
        <v>6855</v>
      </c>
      <c r="F620" s="196" t="s">
        <v>6856</v>
      </c>
      <c r="G620" s="197" t="s">
        <v>5416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1687</v>
      </c>
    </row>
    <row r="621" spans="2:65" s="1" customFormat="1" ht="31.5" customHeight="1">
      <c r="B621" s="35"/>
      <c r="C621" s="194" t="s">
        <v>1687</v>
      </c>
      <c r="D621" s="194" t="s">
        <v>240</v>
      </c>
      <c r="E621" s="195" t="s">
        <v>6857</v>
      </c>
      <c r="F621" s="196" t="s">
        <v>6858</v>
      </c>
      <c r="G621" s="197" t="s">
        <v>5416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1693</v>
      </c>
    </row>
    <row r="622" spans="2:65" s="1" customFormat="1" ht="22.5" customHeight="1">
      <c r="B622" s="35"/>
      <c r="C622" s="194" t="s">
        <v>1693</v>
      </c>
      <c r="D622" s="194" t="s">
        <v>240</v>
      </c>
      <c r="E622" s="195" t="s">
        <v>6859</v>
      </c>
      <c r="F622" s="196" t="s">
        <v>6804</v>
      </c>
      <c r="G622" s="197" t="s">
        <v>5416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1697</v>
      </c>
    </row>
    <row r="623" spans="2:65" s="1" customFormat="1" ht="22.5" customHeight="1">
      <c r="B623" s="35"/>
      <c r="C623" s="194" t="s">
        <v>1697</v>
      </c>
      <c r="D623" s="194" t="s">
        <v>240</v>
      </c>
      <c r="E623" s="195" t="s">
        <v>6860</v>
      </c>
      <c r="F623" s="196" t="s">
        <v>6806</v>
      </c>
      <c r="G623" s="197" t="s">
        <v>6609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1702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6610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1702</v>
      </c>
      <c r="D627" s="194" t="s">
        <v>240</v>
      </c>
      <c r="E627" s="195" t="s">
        <v>6861</v>
      </c>
      <c r="F627" s="196" t="s">
        <v>6808</v>
      </c>
      <c r="G627" s="197" t="s">
        <v>6609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1706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6610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1706</v>
      </c>
      <c r="D631" s="194" t="s">
        <v>240</v>
      </c>
      <c r="E631" s="195" t="s">
        <v>6862</v>
      </c>
      <c r="F631" s="196" t="s">
        <v>6608</v>
      </c>
      <c r="G631" s="197" t="s">
        <v>6609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1718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6610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1718</v>
      </c>
      <c r="D635" s="194" t="s">
        <v>240</v>
      </c>
      <c r="E635" s="195" t="s">
        <v>6863</v>
      </c>
      <c r="F635" s="196" t="s">
        <v>6613</v>
      </c>
      <c r="G635" s="197" t="s">
        <v>6609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1749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6610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1749</v>
      </c>
      <c r="D639" s="194" t="s">
        <v>240</v>
      </c>
      <c r="E639" s="195" t="s">
        <v>6864</v>
      </c>
      <c r="F639" s="196" t="s">
        <v>6616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1754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3478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1754</v>
      </c>
      <c r="D641" s="194" t="s">
        <v>240</v>
      </c>
      <c r="E641" s="195" t="s">
        <v>6865</v>
      </c>
      <c r="F641" s="196" t="s">
        <v>6619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1762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1762</v>
      </c>
      <c r="D643" s="194" t="s">
        <v>240</v>
      </c>
      <c r="E643" s="195" t="s">
        <v>6866</v>
      </c>
      <c r="F643" s="196" t="s">
        <v>6621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1767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6622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1997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1767</v>
      </c>
      <c r="D646" s="194" t="s">
        <v>240</v>
      </c>
      <c r="E646" s="195" t="s">
        <v>6867</v>
      </c>
      <c r="F646" s="196" t="s">
        <v>6625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1776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6622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1409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1776</v>
      </c>
      <c r="D649" s="194" t="s">
        <v>240</v>
      </c>
      <c r="E649" s="195" t="s">
        <v>6868</v>
      </c>
      <c r="F649" s="196" t="s">
        <v>6628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1789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6629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1789</v>
      </c>
      <c r="D652" s="194" t="s">
        <v>240</v>
      </c>
      <c r="E652" s="195" t="s">
        <v>6869</v>
      </c>
      <c r="F652" s="196" t="s">
        <v>6870</v>
      </c>
      <c r="G652" s="197" t="s">
        <v>5416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1795</v>
      </c>
    </row>
    <row r="653" spans="2:65" s="1" customFormat="1" ht="44.25" customHeight="1">
      <c r="B653" s="35"/>
      <c r="C653" s="194" t="s">
        <v>1795</v>
      </c>
      <c r="D653" s="194" t="s">
        <v>240</v>
      </c>
      <c r="E653" s="195" t="s">
        <v>6871</v>
      </c>
      <c r="F653" s="196" t="s">
        <v>6872</v>
      </c>
      <c r="G653" s="197" t="s">
        <v>5416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6873</v>
      </c>
      <c r="F654" s="196" t="s">
        <v>6874</v>
      </c>
      <c r="G654" s="197" t="s">
        <v>5416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1806</v>
      </c>
    </row>
    <row r="655" spans="2:65" s="1" customFormat="1" ht="22.5" customHeight="1">
      <c r="B655" s="35"/>
      <c r="C655" s="194" t="s">
        <v>1806</v>
      </c>
      <c r="D655" s="194" t="s">
        <v>240</v>
      </c>
      <c r="E655" s="195" t="s">
        <v>6875</v>
      </c>
      <c r="F655" s="196" t="s">
        <v>6876</v>
      </c>
      <c r="G655" s="197" t="s">
        <v>2735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1842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6610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2468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1842</v>
      </c>
      <c r="D659" s="194" t="s">
        <v>240</v>
      </c>
      <c r="E659" s="195" t="s">
        <v>6877</v>
      </c>
      <c r="F659" s="196" t="s">
        <v>6878</v>
      </c>
      <c r="G659" s="197" t="s">
        <v>6642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1848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6610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1848</v>
      </c>
      <c r="D663" s="194" t="s">
        <v>240</v>
      </c>
      <c r="E663" s="195" t="s">
        <v>6879</v>
      </c>
      <c r="F663" s="196" t="s">
        <v>6644</v>
      </c>
      <c r="G663" s="197" t="s">
        <v>6645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1854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1854</v>
      </c>
      <c r="D665" s="194" t="s">
        <v>240</v>
      </c>
      <c r="E665" s="195" t="s">
        <v>6880</v>
      </c>
      <c r="F665" s="196" t="s">
        <v>6647</v>
      </c>
      <c r="G665" s="197" t="s">
        <v>6645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1860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1860</v>
      </c>
      <c r="D667" s="194" t="s">
        <v>240</v>
      </c>
      <c r="E667" s="195" t="s">
        <v>6881</v>
      </c>
      <c r="F667" s="196" t="s">
        <v>6649</v>
      </c>
      <c r="G667" s="197" t="s">
        <v>5866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1865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1865</v>
      </c>
      <c r="D669" s="194" t="s">
        <v>240</v>
      </c>
      <c r="E669" s="195" t="s">
        <v>6882</v>
      </c>
      <c r="F669" s="196" t="s">
        <v>6651</v>
      </c>
      <c r="G669" s="197" t="s">
        <v>5866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1870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1870</v>
      </c>
      <c r="D671" s="194" t="s">
        <v>240</v>
      </c>
      <c r="E671" s="195" t="s">
        <v>6883</v>
      </c>
      <c r="F671" s="196" t="s">
        <v>6653</v>
      </c>
      <c r="G671" s="197" t="s">
        <v>5866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1876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1876</v>
      </c>
      <c r="D673" s="194" t="s">
        <v>240</v>
      </c>
      <c r="E673" s="195" t="s">
        <v>6884</v>
      </c>
      <c r="F673" s="196" t="s">
        <v>6655</v>
      </c>
      <c r="G673" s="197" t="s">
        <v>5866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1891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1891</v>
      </c>
      <c r="D675" s="194" t="s">
        <v>240</v>
      </c>
      <c r="E675" s="195" t="s">
        <v>6885</v>
      </c>
      <c r="F675" s="196" t="s">
        <v>6657</v>
      </c>
      <c r="G675" s="197" t="s">
        <v>5866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1897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6610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1897</v>
      </c>
      <c r="D679" s="194" t="s">
        <v>240</v>
      </c>
      <c r="E679" s="195" t="s">
        <v>6886</v>
      </c>
      <c r="F679" s="196" t="s">
        <v>6659</v>
      </c>
      <c r="G679" s="197" t="s">
        <v>6660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1904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6610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1904</v>
      </c>
      <c r="D683" s="194" t="s">
        <v>240</v>
      </c>
      <c r="E683" s="195" t="s">
        <v>6887</v>
      </c>
      <c r="F683" s="196" t="s">
        <v>6662</v>
      </c>
      <c r="G683" s="197" t="s">
        <v>5416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1910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6888</v>
      </c>
      <c r="F685" s="255" t="s">
        <v>6889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1910</v>
      </c>
      <c r="D686" s="194" t="s">
        <v>240</v>
      </c>
      <c r="E686" s="195" t="s">
        <v>6890</v>
      </c>
      <c r="F686" s="196" t="s">
        <v>6564</v>
      </c>
      <c r="G686" s="197" t="s">
        <v>5416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1917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6565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6566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6567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6568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6569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6570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6571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6572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6761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6574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6575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6576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6577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6578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1917</v>
      </c>
      <c r="D703" s="194" t="s">
        <v>240</v>
      </c>
      <c r="E703" s="195" t="s">
        <v>6891</v>
      </c>
      <c r="F703" s="196" t="s">
        <v>6892</v>
      </c>
      <c r="G703" s="197" t="s">
        <v>5416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1923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6720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6893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6583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6584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1923</v>
      </c>
      <c r="D710" s="194" t="s">
        <v>240</v>
      </c>
      <c r="E710" s="195" t="s">
        <v>6894</v>
      </c>
      <c r="F710" s="196" t="s">
        <v>6895</v>
      </c>
      <c r="G710" s="197" t="s">
        <v>5416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1930</v>
      </c>
    </row>
    <row r="711" spans="2:65" s="1" customFormat="1" ht="31.5" customHeight="1">
      <c r="B711" s="35"/>
      <c r="C711" s="194" t="s">
        <v>1930</v>
      </c>
      <c r="D711" s="194" t="s">
        <v>240</v>
      </c>
      <c r="E711" s="195" t="s">
        <v>6896</v>
      </c>
      <c r="F711" s="196" t="s">
        <v>6897</v>
      </c>
      <c r="G711" s="197" t="s">
        <v>5416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1945</v>
      </c>
    </row>
    <row r="712" spans="2:65" s="1" customFormat="1" ht="31.5" customHeight="1">
      <c r="B712" s="35"/>
      <c r="C712" s="194" t="s">
        <v>1945</v>
      </c>
      <c r="D712" s="194" t="s">
        <v>240</v>
      </c>
      <c r="E712" s="195" t="s">
        <v>6898</v>
      </c>
      <c r="F712" s="196" t="s">
        <v>6897</v>
      </c>
      <c r="G712" s="197" t="s">
        <v>5416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1952</v>
      </c>
    </row>
    <row r="713" spans="2:65" s="1" customFormat="1" ht="22.5" customHeight="1">
      <c r="B713" s="35"/>
      <c r="C713" s="194" t="s">
        <v>1952</v>
      </c>
      <c r="D713" s="194" t="s">
        <v>240</v>
      </c>
      <c r="E713" s="195" t="s">
        <v>6899</v>
      </c>
      <c r="F713" s="196" t="s">
        <v>6900</v>
      </c>
      <c r="G713" s="197" t="s">
        <v>5416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1785</v>
      </c>
    </row>
    <row r="714" spans="2:65" s="1" customFormat="1" ht="22.5" customHeight="1">
      <c r="B714" s="35"/>
      <c r="C714" s="194" t="s">
        <v>1785</v>
      </c>
      <c r="D714" s="194" t="s">
        <v>240</v>
      </c>
      <c r="E714" s="195" t="s">
        <v>6901</v>
      </c>
      <c r="F714" s="196" t="s">
        <v>6591</v>
      </c>
      <c r="G714" s="197" t="s">
        <v>5416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1958</v>
      </c>
    </row>
    <row r="715" spans="2:65" s="1" customFormat="1" ht="22.5" customHeight="1">
      <c r="B715" s="35"/>
      <c r="C715" s="194" t="s">
        <v>1958</v>
      </c>
      <c r="D715" s="194" t="s">
        <v>240</v>
      </c>
      <c r="E715" s="195" t="s">
        <v>6902</v>
      </c>
      <c r="F715" s="196" t="s">
        <v>6728</v>
      </c>
      <c r="G715" s="197" t="s">
        <v>5416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1963</v>
      </c>
    </row>
    <row r="716" spans="2:65" s="1" customFormat="1" ht="22.5" customHeight="1">
      <c r="B716" s="35"/>
      <c r="C716" s="194" t="s">
        <v>1963</v>
      </c>
      <c r="D716" s="194" t="s">
        <v>240</v>
      </c>
      <c r="E716" s="195" t="s">
        <v>6903</v>
      </c>
      <c r="F716" s="196" t="s">
        <v>6904</v>
      </c>
      <c r="G716" s="197" t="s">
        <v>5416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1969</v>
      </c>
    </row>
    <row r="717" spans="2:65" s="1" customFormat="1" ht="22.5" customHeight="1">
      <c r="B717" s="35"/>
      <c r="C717" s="194" t="s">
        <v>1969</v>
      </c>
      <c r="D717" s="194" t="s">
        <v>240</v>
      </c>
      <c r="E717" s="195" t="s">
        <v>6905</v>
      </c>
      <c r="F717" s="196" t="s">
        <v>6906</v>
      </c>
      <c r="G717" s="197" t="s">
        <v>5416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1974</v>
      </c>
    </row>
    <row r="718" spans="2:65" s="1" customFormat="1" ht="22.5" customHeight="1">
      <c r="B718" s="35"/>
      <c r="C718" s="194" t="s">
        <v>1974</v>
      </c>
      <c r="D718" s="194" t="s">
        <v>240</v>
      </c>
      <c r="E718" s="195" t="s">
        <v>6907</v>
      </c>
      <c r="F718" s="196" t="s">
        <v>6908</v>
      </c>
      <c r="G718" s="197" t="s">
        <v>5416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1982</v>
      </c>
    </row>
    <row r="719" spans="2:65" s="1" customFormat="1" ht="22.5" customHeight="1">
      <c r="B719" s="35"/>
      <c r="C719" s="194" t="s">
        <v>1982</v>
      </c>
      <c r="D719" s="194" t="s">
        <v>240</v>
      </c>
      <c r="E719" s="195" t="s">
        <v>6909</v>
      </c>
      <c r="F719" s="196" t="s">
        <v>6910</v>
      </c>
      <c r="G719" s="197" t="s">
        <v>5416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1987</v>
      </c>
    </row>
    <row r="720" spans="2:65" s="1" customFormat="1" ht="22.5" customHeight="1">
      <c r="B720" s="35"/>
      <c r="C720" s="194" t="s">
        <v>1987</v>
      </c>
      <c r="D720" s="194" t="s">
        <v>240</v>
      </c>
      <c r="E720" s="195" t="s">
        <v>6911</v>
      </c>
      <c r="F720" s="196" t="s">
        <v>6602</v>
      </c>
      <c r="G720" s="197" t="s">
        <v>5416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1992</v>
      </c>
    </row>
    <row r="721" spans="2:65" s="1" customFormat="1" ht="22.5" customHeight="1">
      <c r="B721" s="35"/>
      <c r="C721" s="194" t="s">
        <v>1992</v>
      </c>
      <c r="D721" s="194" t="s">
        <v>240</v>
      </c>
      <c r="E721" s="195" t="s">
        <v>6912</v>
      </c>
      <c r="F721" s="196" t="s">
        <v>6604</v>
      </c>
      <c r="G721" s="197" t="s">
        <v>5416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1997</v>
      </c>
    </row>
    <row r="722" spans="2:65" s="1" customFormat="1" ht="22.5" customHeight="1">
      <c r="B722" s="35"/>
      <c r="C722" s="194" t="s">
        <v>1997</v>
      </c>
      <c r="D722" s="194" t="s">
        <v>240</v>
      </c>
      <c r="E722" s="195" t="s">
        <v>6913</v>
      </c>
      <c r="F722" s="196" t="s">
        <v>6606</v>
      </c>
      <c r="G722" s="197" t="s">
        <v>5416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2000</v>
      </c>
    </row>
    <row r="723" spans="2:65" s="1" customFormat="1" ht="22.5" customHeight="1">
      <c r="B723" s="35"/>
      <c r="C723" s="194" t="s">
        <v>2000</v>
      </c>
      <c r="D723" s="194" t="s">
        <v>240</v>
      </c>
      <c r="E723" s="195" t="s">
        <v>6914</v>
      </c>
      <c r="F723" s="196" t="s">
        <v>6774</v>
      </c>
      <c r="G723" s="197" t="s">
        <v>5416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2010</v>
      </c>
    </row>
    <row r="724" spans="2:65" s="1" customFormat="1" ht="22.5" customHeight="1">
      <c r="B724" s="35"/>
      <c r="C724" s="194" t="s">
        <v>2010</v>
      </c>
      <c r="D724" s="194" t="s">
        <v>240</v>
      </c>
      <c r="E724" s="195" t="s">
        <v>6915</v>
      </c>
      <c r="F724" s="196" t="s">
        <v>6776</v>
      </c>
      <c r="G724" s="197" t="s">
        <v>5416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2015</v>
      </c>
    </row>
    <row r="725" spans="2:65" s="1" customFormat="1" ht="22.5" customHeight="1">
      <c r="B725" s="35"/>
      <c r="C725" s="194" t="s">
        <v>2015</v>
      </c>
      <c r="D725" s="194" t="s">
        <v>240</v>
      </c>
      <c r="E725" s="195" t="s">
        <v>6916</v>
      </c>
      <c r="F725" s="196" t="s">
        <v>6917</v>
      </c>
      <c r="G725" s="197" t="s">
        <v>5416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2018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6598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6685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2018</v>
      </c>
      <c r="D730" s="194" t="s">
        <v>240</v>
      </c>
      <c r="E730" s="195" t="s">
        <v>6918</v>
      </c>
      <c r="F730" s="196" t="s">
        <v>6778</v>
      </c>
      <c r="G730" s="197" t="s">
        <v>5416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2024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6610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6779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6780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6781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2024</v>
      </c>
      <c r="D737" s="194" t="s">
        <v>240</v>
      </c>
      <c r="E737" s="195" t="s">
        <v>6919</v>
      </c>
      <c r="F737" s="196" t="s">
        <v>6849</v>
      </c>
      <c r="G737" s="197" t="s">
        <v>5416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2029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6610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6779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6780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6850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2029</v>
      </c>
      <c r="D744" s="194" t="s">
        <v>240</v>
      </c>
      <c r="E744" s="195" t="s">
        <v>6920</v>
      </c>
      <c r="F744" s="196" t="s">
        <v>6921</v>
      </c>
      <c r="G744" s="197" t="s">
        <v>5416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2060</v>
      </c>
    </row>
    <row r="745" spans="2:65" s="1" customFormat="1" ht="31.5" customHeight="1">
      <c r="B745" s="35"/>
      <c r="C745" s="194" t="s">
        <v>2060</v>
      </c>
      <c r="D745" s="194" t="s">
        <v>240</v>
      </c>
      <c r="E745" s="195" t="s">
        <v>6922</v>
      </c>
      <c r="F745" s="196" t="s">
        <v>6923</v>
      </c>
      <c r="G745" s="197" t="s">
        <v>5416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2070</v>
      </c>
    </row>
    <row r="746" spans="2:65" s="1" customFormat="1" ht="31.5" customHeight="1">
      <c r="B746" s="35"/>
      <c r="C746" s="194" t="s">
        <v>2070</v>
      </c>
      <c r="D746" s="194" t="s">
        <v>240</v>
      </c>
      <c r="E746" s="195" t="s">
        <v>6924</v>
      </c>
      <c r="F746" s="196" t="s">
        <v>6925</v>
      </c>
      <c r="G746" s="197" t="s">
        <v>5416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2074</v>
      </c>
    </row>
    <row r="747" spans="2:65" s="1" customFormat="1" ht="31.5" customHeight="1">
      <c r="B747" s="35"/>
      <c r="C747" s="194" t="s">
        <v>2074</v>
      </c>
      <c r="D747" s="194" t="s">
        <v>240</v>
      </c>
      <c r="E747" s="195" t="s">
        <v>6926</v>
      </c>
      <c r="F747" s="196" t="s">
        <v>6927</v>
      </c>
      <c r="G747" s="197" t="s">
        <v>5416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2090</v>
      </c>
    </row>
    <row r="748" spans="2:65" s="1" customFormat="1" ht="22.5" customHeight="1">
      <c r="B748" s="35"/>
      <c r="C748" s="194" t="s">
        <v>2090</v>
      </c>
      <c r="D748" s="194" t="s">
        <v>240</v>
      </c>
      <c r="E748" s="195" t="s">
        <v>6928</v>
      </c>
      <c r="F748" s="196" t="s">
        <v>6929</v>
      </c>
      <c r="G748" s="197" t="s">
        <v>5416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2094</v>
      </c>
    </row>
    <row r="749" spans="2:65" s="1" customFormat="1" ht="31.5" customHeight="1">
      <c r="B749" s="35"/>
      <c r="C749" s="194" t="s">
        <v>2094</v>
      </c>
      <c r="D749" s="194" t="s">
        <v>240</v>
      </c>
      <c r="E749" s="195" t="s">
        <v>6930</v>
      </c>
      <c r="F749" s="196" t="s">
        <v>6790</v>
      </c>
      <c r="G749" s="197" t="s">
        <v>5416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2101</v>
      </c>
    </row>
    <row r="750" spans="2:65" s="1" customFormat="1" ht="31.5" customHeight="1">
      <c r="B750" s="35"/>
      <c r="C750" s="194" t="s">
        <v>2101</v>
      </c>
      <c r="D750" s="194" t="s">
        <v>240</v>
      </c>
      <c r="E750" s="195" t="s">
        <v>6931</v>
      </c>
      <c r="F750" s="196" t="s">
        <v>6794</v>
      </c>
      <c r="G750" s="197" t="s">
        <v>5416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2109</v>
      </c>
    </row>
    <row r="751" spans="2:65" s="1" customFormat="1" ht="31.5" customHeight="1">
      <c r="B751" s="35"/>
      <c r="C751" s="194" t="s">
        <v>2109</v>
      </c>
      <c r="D751" s="194" t="s">
        <v>240</v>
      </c>
      <c r="E751" s="195" t="s">
        <v>6932</v>
      </c>
      <c r="F751" s="196" t="s">
        <v>6796</v>
      </c>
      <c r="G751" s="197" t="s">
        <v>5416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2118</v>
      </c>
    </row>
    <row r="752" spans="2:65" s="1" customFormat="1" ht="31.5" customHeight="1">
      <c r="B752" s="35"/>
      <c r="C752" s="194" t="s">
        <v>2118</v>
      </c>
      <c r="D752" s="194" t="s">
        <v>240</v>
      </c>
      <c r="E752" s="195" t="s">
        <v>6933</v>
      </c>
      <c r="F752" s="196" t="s">
        <v>6798</v>
      </c>
      <c r="G752" s="197" t="s">
        <v>5416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2123</v>
      </c>
    </row>
    <row r="753" spans="2:65" s="1" customFormat="1" ht="22.5" customHeight="1">
      <c r="B753" s="35"/>
      <c r="C753" s="194" t="s">
        <v>2123</v>
      </c>
      <c r="D753" s="194" t="s">
        <v>240</v>
      </c>
      <c r="E753" s="195" t="s">
        <v>6934</v>
      </c>
      <c r="F753" s="196" t="s">
        <v>6804</v>
      </c>
      <c r="G753" s="197" t="s">
        <v>5416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2129</v>
      </c>
    </row>
    <row r="754" spans="2:65" s="1" customFormat="1" ht="22.5" customHeight="1">
      <c r="B754" s="35"/>
      <c r="C754" s="194" t="s">
        <v>2129</v>
      </c>
      <c r="D754" s="194" t="s">
        <v>240</v>
      </c>
      <c r="E754" s="195" t="s">
        <v>6935</v>
      </c>
      <c r="F754" s="196" t="s">
        <v>6936</v>
      </c>
      <c r="G754" s="197" t="s">
        <v>5416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2142</v>
      </c>
    </row>
    <row r="755" spans="2:65" s="1" customFormat="1" ht="31.5" customHeight="1">
      <c r="B755" s="35"/>
      <c r="C755" s="194" t="s">
        <v>2142</v>
      </c>
      <c r="D755" s="194" t="s">
        <v>240</v>
      </c>
      <c r="E755" s="195" t="s">
        <v>6937</v>
      </c>
      <c r="F755" s="196" t="s">
        <v>6938</v>
      </c>
      <c r="G755" s="197" t="s">
        <v>5416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2146</v>
      </c>
    </row>
    <row r="756" spans="2:65" s="1" customFormat="1" ht="22.5" customHeight="1">
      <c r="B756" s="35"/>
      <c r="C756" s="194" t="s">
        <v>2146</v>
      </c>
      <c r="D756" s="194" t="s">
        <v>240</v>
      </c>
      <c r="E756" s="195" t="s">
        <v>6939</v>
      </c>
      <c r="F756" s="196" t="s">
        <v>6940</v>
      </c>
      <c r="G756" s="197" t="s">
        <v>5416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2166</v>
      </c>
    </row>
    <row r="757" spans="2:65" s="1" customFormat="1" ht="22.5" customHeight="1">
      <c r="B757" s="35"/>
      <c r="C757" s="194" t="s">
        <v>2166</v>
      </c>
      <c r="D757" s="194" t="s">
        <v>240</v>
      </c>
      <c r="E757" s="195" t="s">
        <v>6941</v>
      </c>
      <c r="F757" s="196" t="s">
        <v>6806</v>
      </c>
      <c r="G757" s="197" t="s">
        <v>6609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2184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6942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2184</v>
      </c>
      <c r="D761" s="194" t="s">
        <v>240</v>
      </c>
      <c r="E761" s="195" t="s">
        <v>6943</v>
      </c>
      <c r="F761" s="196" t="s">
        <v>6808</v>
      </c>
      <c r="G761" s="197" t="s">
        <v>6609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2188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6610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2188</v>
      </c>
      <c r="D765" s="194" t="s">
        <v>240</v>
      </c>
      <c r="E765" s="195" t="s">
        <v>6944</v>
      </c>
      <c r="F765" s="196" t="s">
        <v>6608</v>
      </c>
      <c r="G765" s="197" t="s">
        <v>6609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2194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6610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2194</v>
      </c>
      <c r="D769" s="194" t="s">
        <v>240</v>
      </c>
      <c r="E769" s="195" t="s">
        <v>6945</v>
      </c>
      <c r="F769" s="196" t="s">
        <v>6613</v>
      </c>
      <c r="G769" s="197" t="s">
        <v>6609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2202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6610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1145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2202</v>
      </c>
      <c r="D773" s="194" t="s">
        <v>240</v>
      </c>
      <c r="E773" s="195" t="s">
        <v>6946</v>
      </c>
      <c r="F773" s="196" t="s">
        <v>6616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2237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6610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6947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2237</v>
      </c>
      <c r="D777" s="194" t="s">
        <v>240</v>
      </c>
      <c r="E777" s="195" t="s">
        <v>6948</v>
      </c>
      <c r="F777" s="196" t="s">
        <v>6619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2248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6610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2248</v>
      </c>
      <c r="D781" s="194" t="s">
        <v>240</v>
      </c>
      <c r="E781" s="195" t="s">
        <v>6949</v>
      </c>
      <c r="F781" s="196" t="s">
        <v>6950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2261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6610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2261</v>
      </c>
      <c r="D785" s="194" t="s">
        <v>240</v>
      </c>
      <c r="E785" s="195" t="s">
        <v>6951</v>
      </c>
      <c r="F785" s="196" t="s">
        <v>6621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2289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6610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6622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3336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2289</v>
      </c>
      <c r="D790" s="194" t="s">
        <v>240</v>
      </c>
      <c r="E790" s="195" t="s">
        <v>6952</v>
      </c>
      <c r="F790" s="196" t="s">
        <v>6625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2296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6610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6622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3495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2296</v>
      </c>
      <c r="D795" s="194" t="s">
        <v>240</v>
      </c>
      <c r="E795" s="195" t="s">
        <v>6953</v>
      </c>
      <c r="F795" s="196" t="s">
        <v>6628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2330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6610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6629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2384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2330</v>
      </c>
      <c r="D800" s="194" t="s">
        <v>240</v>
      </c>
      <c r="E800" s="195" t="s">
        <v>6954</v>
      </c>
      <c r="F800" s="196" t="s">
        <v>6955</v>
      </c>
      <c r="G800" s="197" t="s">
        <v>5416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2337</v>
      </c>
    </row>
    <row r="801" spans="2:65" s="1" customFormat="1" ht="44.25" customHeight="1">
      <c r="B801" s="35"/>
      <c r="C801" s="194" t="s">
        <v>2337</v>
      </c>
      <c r="D801" s="194" t="s">
        <v>240</v>
      </c>
      <c r="E801" s="195" t="s">
        <v>6956</v>
      </c>
      <c r="F801" s="196" t="s">
        <v>6957</v>
      </c>
      <c r="G801" s="197" t="s">
        <v>5416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2342</v>
      </c>
    </row>
    <row r="802" spans="2:65" s="1" customFormat="1" ht="44.25" customHeight="1">
      <c r="B802" s="35"/>
      <c r="C802" s="194" t="s">
        <v>2342</v>
      </c>
      <c r="D802" s="194" t="s">
        <v>240</v>
      </c>
      <c r="E802" s="195" t="s">
        <v>6958</v>
      </c>
      <c r="F802" s="196" t="s">
        <v>6959</v>
      </c>
      <c r="G802" s="197" t="s">
        <v>5416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2347</v>
      </c>
    </row>
    <row r="803" spans="2:65" s="1" customFormat="1" ht="44.25" customHeight="1">
      <c r="B803" s="35"/>
      <c r="C803" s="194" t="s">
        <v>2347</v>
      </c>
      <c r="D803" s="194" t="s">
        <v>240</v>
      </c>
      <c r="E803" s="195" t="s">
        <v>6960</v>
      </c>
      <c r="F803" s="196" t="s">
        <v>6961</v>
      </c>
      <c r="G803" s="197" t="s">
        <v>5416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2353</v>
      </c>
    </row>
    <row r="804" spans="2:65" s="1" customFormat="1" ht="44.25" customHeight="1">
      <c r="B804" s="35"/>
      <c r="C804" s="194" t="s">
        <v>2353</v>
      </c>
      <c r="D804" s="194" t="s">
        <v>240</v>
      </c>
      <c r="E804" s="195" t="s">
        <v>6962</v>
      </c>
      <c r="F804" s="196" t="s">
        <v>6963</v>
      </c>
      <c r="G804" s="197" t="s">
        <v>5416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2362</v>
      </c>
    </row>
    <row r="805" spans="2:65" s="1" customFormat="1" ht="44.25" customHeight="1">
      <c r="B805" s="35"/>
      <c r="C805" s="194" t="s">
        <v>2362</v>
      </c>
      <c r="D805" s="194" t="s">
        <v>240</v>
      </c>
      <c r="E805" s="195" t="s">
        <v>6964</v>
      </c>
      <c r="F805" s="196" t="s">
        <v>6965</v>
      </c>
      <c r="G805" s="197" t="s">
        <v>5416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2379</v>
      </c>
    </row>
    <row r="806" spans="2:65" s="1" customFormat="1" ht="22.5" customHeight="1">
      <c r="B806" s="35"/>
      <c r="C806" s="194" t="s">
        <v>2379</v>
      </c>
      <c r="D806" s="194" t="s">
        <v>240</v>
      </c>
      <c r="E806" s="195" t="s">
        <v>6966</v>
      </c>
      <c r="F806" s="196" t="s">
        <v>6967</v>
      </c>
      <c r="G806" s="197" t="s">
        <v>2735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2384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6610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4408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2384</v>
      </c>
      <c r="D810" s="194" t="s">
        <v>240</v>
      </c>
      <c r="E810" s="195" t="s">
        <v>6968</v>
      </c>
      <c r="F810" s="196" t="s">
        <v>6969</v>
      </c>
      <c r="G810" s="197" t="s">
        <v>6642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2395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6610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1354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2395</v>
      </c>
      <c r="D814" s="194" t="s">
        <v>240</v>
      </c>
      <c r="E814" s="195" t="s">
        <v>6970</v>
      </c>
      <c r="F814" s="196" t="s">
        <v>6644</v>
      </c>
      <c r="G814" s="197" t="s">
        <v>6645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2407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2407</v>
      </c>
      <c r="D816" s="194" t="s">
        <v>240</v>
      </c>
      <c r="E816" s="195" t="s">
        <v>6971</v>
      </c>
      <c r="F816" s="196" t="s">
        <v>6647</v>
      </c>
      <c r="G816" s="197" t="s">
        <v>6645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2412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2412</v>
      </c>
      <c r="D818" s="194" t="s">
        <v>240</v>
      </c>
      <c r="E818" s="195" t="s">
        <v>6972</v>
      </c>
      <c r="F818" s="196" t="s">
        <v>6649</v>
      </c>
      <c r="G818" s="197" t="s">
        <v>5866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2418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2418</v>
      </c>
      <c r="D820" s="194" t="s">
        <v>240</v>
      </c>
      <c r="E820" s="195" t="s">
        <v>6973</v>
      </c>
      <c r="F820" s="196" t="s">
        <v>6651</v>
      </c>
      <c r="G820" s="197" t="s">
        <v>5866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2423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2423</v>
      </c>
      <c r="D822" s="194" t="s">
        <v>240</v>
      </c>
      <c r="E822" s="195" t="s">
        <v>6974</v>
      </c>
      <c r="F822" s="196" t="s">
        <v>6653</v>
      </c>
      <c r="G822" s="197" t="s">
        <v>5866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2433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2433</v>
      </c>
      <c r="D824" s="194" t="s">
        <v>240</v>
      </c>
      <c r="E824" s="195" t="s">
        <v>6975</v>
      </c>
      <c r="F824" s="196" t="s">
        <v>6655</v>
      </c>
      <c r="G824" s="197" t="s">
        <v>5866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2438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2438</v>
      </c>
      <c r="D826" s="194" t="s">
        <v>240</v>
      </c>
      <c r="E826" s="195" t="s">
        <v>6976</v>
      </c>
      <c r="F826" s="196" t="s">
        <v>6657</v>
      </c>
      <c r="G826" s="197" t="s">
        <v>5866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2442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6610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2442</v>
      </c>
      <c r="D830" s="194" t="s">
        <v>240</v>
      </c>
      <c r="E830" s="195" t="s">
        <v>6977</v>
      </c>
      <c r="F830" s="196" t="s">
        <v>6659</v>
      </c>
      <c r="G830" s="197" t="s">
        <v>6660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2457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6610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2457</v>
      </c>
      <c r="D834" s="194" t="s">
        <v>240</v>
      </c>
      <c r="E834" s="195" t="s">
        <v>6978</v>
      </c>
      <c r="F834" s="196" t="s">
        <v>6662</v>
      </c>
      <c r="G834" s="197" t="s">
        <v>5416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2468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6979</v>
      </c>
      <c r="F836" s="255" t="s">
        <v>6980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2468</v>
      </c>
      <c r="D837" s="194" t="s">
        <v>240</v>
      </c>
      <c r="E837" s="195" t="s">
        <v>6981</v>
      </c>
      <c r="F837" s="196" t="s">
        <v>6564</v>
      </c>
      <c r="G837" s="197" t="s">
        <v>5416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2472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6565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6566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6567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6568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6569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6570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6571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6572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6761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6574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6575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6576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6577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6578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2472</v>
      </c>
      <c r="D854" s="194" t="s">
        <v>240</v>
      </c>
      <c r="E854" s="195" t="s">
        <v>6982</v>
      </c>
      <c r="F854" s="196" t="s">
        <v>6983</v>
      </c>
      <c r="G854" s="197" t="s">
        <v>5416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2476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6565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6838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6583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6584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2476</v>
      </c>
      <c r="D861" s="194" t="s">
        <v>240</v>
      </c>
      <c r="E861" s="195" t="s">
        <v>6984</v>
      </c>
      <c r="F861" s="196" t="s">
        <v>6591</v>
      </c>
      <c r="G861" s="197" t="s">
        <v>5416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2480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6610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2480</v>
      </c>
      <c r="D865" s="194" t="s">
        <v>240</v>
      </c>
      <c r="E865" s="195" t="s">
        <v>6985</v>
      </c>
      <c r="F865" s="196" t="s">
        <v>6769</v>
      </c>
      <c r="G865" s="197" t="s">
        <v>5416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2484</v>
      </c>
    </row>
    <row r="866" spans="2:65" s="1" customFormat="1" ht="22.5" customHeight="1">
      <c r="B866" s="35"/>
      <c r="C866" s="194" t="s">
        <v>2484</v>
      </c>
      <c r="D866" s="194" t="s">
        <v>240</v>
      </c>
      <c r="E866" s="195" t="s">
        <v>6986</v>
      </c>
      <c r="F866" s="196" t="s">
        <v>6604</v>
      </c>
      <c r="G866" s="197" t="s">
        <v>5416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2490</v>
      </c>
    </row>
    <row r="867" spans="2:65" s="1" customFormat="1" ht="22.5" customHeight="1">
      <c r="B867" s="35"/>
      <c r="C867" s="194" t="s">
        <v>2490</v>
      </c>
      <c r="D867" s="194" t="s">
        <v>240</v>
      </c>
      <c r="E867" s="195" t="s">
        <v>6987</v>
      </c>
      <c r="F867" s="196" t="s">
        <v>6606</v>
      </c>
      <c r="G867" s="197" t="s">
        <v>5416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2497</v>
      </c>
    </row>
    <row r="868" spans="2:65" s="1" customFormat="1" ht="22.5" customHeight="1">
      <c r="B868" s="35"/>
      <c r="C868" s="194" t="s">
        <v>2497</v>
      </c>
      <c r="D868" s="194" t="s">
        <v>240</v>
      </c>
      <c r="E868" s="195" t="s">
        <v>6988</v>
      </c>
      <c r="F868" s="196" t="s">
        <v>6774</v>
      </c>
      <c r="G868" s="197" t="s">
        <v>5416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2502</v>
      </c>
    </row>
    <row r="869" spans="2:65" s="1" customFormat="1" ht="22.5" customHeight="1">
      <c r="B869" s="35"/>
      <c r="C869" s="194" t="s">
        <v>2502</v>
      </c>
      <c r="D869" s="194" t="s">
        <v>240</v>
      </c>
      <c r="E869" s="195" t="s">
        <v>6989</v>
      </c>
      <c r="F869" s="196" t="s">
        <v>6776</v>
      </c>
      <c r="G869" s="197" t="s">
        <v>5416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2516</v>
      </c>
    </row>
    <row r="870" spans="2:65" s="1" customFormat="1" ht="31.5" customHeight="1">
      <c r="B870" s="35"/>
      <c r="C870" s="194" t="s">
        <v>2516</v>
      </c>
      <c r="D870" s="194" t="s">
        <v>240</v>
      </c>
      <c r="E870" s="195" t="s">
        <v>6990</v>
      </c>
      <c r="F870" s="196" t="s">
        <v>6991</v>
      </c>
      <c r="G870" s="197" t="s">
        <v>5416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2522</v>
      </c>
    </row>
    <row r="871" spans="2:65" s="1" customFormat="1" ht="31.5" customHeight="1">
      <c r="B871" s="35"/>
      <c r="C871" s="194" t="s">
        <v>2522</v>
      </c>
      <c r="D871" s="194" t="s">
        <v>240</v>
      </c>
      <c r="E871" s="195" t="s">
        <v>6992</v>
      </c>
      <c r="F871" s="196" t="s">
        <v>6993</v>
      </c>
      <c r="G871" s="197" t="s">
        <v>5416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2528</v>
      </c>
    </row>
    <row r="872" spans="2:65" s="1" customFormat="1" ht="31.5" customHeight="1">
      <c r="B872" s="35"/>
      <c r="C872" s="194" t="s">
        <v>2528</v>
      </c>
      <c r="D872" s="194" t="s">
        <v>240</v>
      </c>
      <c r="E872" s="195" t="s">
        <v>6994</v>
      </c>
      <c r="F872" s="196" t="s">
        <v>6925</v>
      </c>
      <c r="G872" s="197" t="s">
        <v>5416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2537</v>
      </c>
    </row>
    <row r="873" spans="2:65" s="1" customFormat="1" ht="31.5" customHeight="1">
      <c r="B873" s="35"/>
      <c r="C873" s="194" t="s">
        <v>2537</v>
      </c>
      <c r="D873" s="194" t="s">
        <v>240</v>
      </c>
      <c r="E873" s="195" t="s">
        <v>6995</v>
      </c>
      <c r="F873" s="196" t="s">
        <v>6996</v>
      </c>
      <c r="G873" s="197" t="s">
        <v>5416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2543</v>
      </c>
    </row>
    <row r="874" spans="2:65" s="1" customFormat="1" ht="22.5" customHeight="1">
      <c r="B874" s="35"/>
      <c r="C874" s="194" t="s">
        <v>2543</v>
      </c>
      <c r="D874" s="194" t="s">
        <v>240</v>
      </c>
      <c r="E874" s="195" t="s">
        <v>6997</v>
      </c>
      <c r="F874" s="196" t="s">
        <v>6998</v>
      </c>
      <c r="G874" s="197" t="s">
        <v>5416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2547</v>
      </c>
    </row>
    <row r="875" spans="2:65" s="1" customFormat="1" ht="31.5" customHeight="1">
      <c r="B875" s="35"/>
      <c r="C875" s="194" t="s">
        <v>2547</v>
      </c>
      <c r="D875" s="194" t="s">
        <v>240</v>
      </c>
      <c r="E875" s="195" t="s">
        <v>6999</v>
      </c>
      <c r="F875" s="196" t="s">
        <v>6794</v>
      </c>
      <c r="G875" s="197" t="s">
        <v>5416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2552</v>
      </c>
    </row>
    <row r="876" spans="2:65" s="1" customFormat="1" ht="31.5" customHeight="1">
      <c r="B876" s="35"/>
      <c r="C876" s="194" t="s">
        <v>2552</v>
      </c>
      <c r="D876" s="194" t="s">
        <v>240</v>
      </c>
      <c r="E876" s="195" t="s">
        <v>7000</v>
      </c>
      <c r="F876" s="196" t="s">
        <v>7001</v>
      </c>
      <c r="G876" s="197" t="s">
        <v>5416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2556</v>
      </c>
    </row>
    <row r="877" spans="2:65" s="1" customFormat="1" ht="31.5" customHeight="1">
      <c r="B877" s="35"/>
      <c r="C877" s="194" t="s">
        <v>2556</v>
      </c>
      <c r="D877" s="194" t="s">
        <v>240</v>
      </c>
      <c r="E877" s="195" t="s">
        <v>7002</v>
      </c>
      <c r="F877" s="196" t="s">
        <v>6798</v>
      </c>
      <c r="G877" s="197" t="s">
        <v>5416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2560</v>
      </c>
    </row>
    <row r="878" spans="2:65" s="1" customFormat="1" ht="22.5" customHeight="1">
      <c r="B878" s="35"/>
      <c r="C878" s="194" t="s">
        <v>2560</v>
      </c>
      <c r="D878" s="194" t="s">
        <v>240</v>
      </c>
      <c r="E878" s="195" t="s">
        <v>7003</v>
      </c>
      <c r="F878" s="196" t="s">
        <v>6800</v>
      </c>
      <c r="G878" s="197" t="s">
        <v>5416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2566</v>
      </c>
    </row>
    <row r="879" spans="2:65" s="1" customFormat="1" ht="22.5" customHeight="1">
      <c r="B879" s="35"/>
      <c r="C879" s="194" t="s">
        <v>2566</v>
      </c>
      <c r="D879" s="194" t="s">
        <v>240</v>
      </c>
      <c r="E879" s="195" t="s">
        <v>7004</v>
      </c>
      <c r="F879" s="196" t="s">
        <v>6804</v>
      </c>
      <c r="G879" s="197" t="s">
        <v>5416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2573</v>
      </c>
    </row>
    <row r="880" spans="2:65" s="1" customFormat="1" ht="22.5" customHeight="1">
      <c r="B880" s="35"/>
      <c r="C880" s="194" t="s">
        <v>2573</v>
      </c>
      <c r="D880" s="194" t="s">
        <v>240</v>
      </c>
      <c r="E880" s="195" t="s">
        <v>7005</v>
      </c>
      <c r="F880" s="196" t="s">
        <v>6806</v>
      </c>
      <c r="G880" s="197" t="s">
        <v>6609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2579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6610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2579</v>
      </c>
      <c r="D884" s="194" t="s">
        <v>240</v>
      </c>
      <c r="E884" s="195" t="s">
        <v>7006</v>
      </c>
      <c r="F884" s="196" t="s">
        <v>6808</v>
      </c>
      <c r="G884" s="197" t="s">
        <v>6609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2585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6610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2585</v>
      </c>
      <c r="D888" s="194" t="s">
        <v>240</v>
      </c>
      <c r="E888" s="195" t="s">
        <v>7007</v>
      </c>
      <c r="F888" s="196" t="s">
        <v>6608</v>
      </c>
      <c r="G888" s="197" t="s">
        <v>6609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2591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6610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2591</v>
      </c>
      <c r="D892" s="194" t="s">
        <v>240</v>
      </c>
      <c r="E892" s="195" t="s">
        <v>7008</v>
      </c>
      <c r="F892" s="196" t="s">
        <v>7009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2598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6610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3716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2598</v>
      </c>
      <c r="D896" s="194" t="s">
        <v>240</v>
      </c>
      <c r="E896" s="195" t="s">
        <v>7010</v>
      </c>
      <c r="F896" s="196" t="s">
        <v>7011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2603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6610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2603</v>
      </c>
      <c r="D900" s="194" t="s">
        <v>240</v>
      </c>
      <c r="E900" s="195" t="s">
        <v>7012</v>
      </c>
      <c r="F900" s="196" t="s">
        <v>6621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6610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6622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1897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7013</v>
      </c>
      <c r="F905" s="196" t="s">
        <v>6625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2611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6610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6622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1910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2611</v>
      </c>
      <c r="D910" s="194" t="s">
        <v>240</v>
      </c>
      <c r="E910" s="195" t="s">
        <v>7014</v>
      </c>
      <c r="F910" s="196" t="s">
        <v>7015</v>
      </c>
      <c r="G910" s="197" t="s">
        <v>5416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2615</v>
      </c>
    </row>
    <row r="911" spans="2:65" s="1" customFormat="1" ht="44.25" customHeight="1">
      <c r="B911" s="35"/>
      <c r="C911" s="194" t="s">
        <v>2615</v>
      </c>
      <c r="D911" s="194" t="s">
        <v>240</v>
      </c>
      <c r="E911" s="195" t="s">
        <v>7016</v>
      </c>
      <c r="F911" s="196" t="s">
        <v>7017</v>
      </c>
      <c r="G911" s="197" t="s">
        <v>5416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2620</v>
      </c>
    </row>
    <row r="912" spans="2:65" s="1" customFormat="1" ht="22.5" customHeight="1">
      <c r="B912" s="35"/>
      <c r="C912" s="194" t="s">
        <v>2620</v>
      </c>
      <c r="D912" s="194" t="s">
        <v>240</v>
      </c>
      <c r="E912" s="195" t="s">
        <v>7018</v>
      </c>
      <c r="F912" s="196" t="s">
        <v>7019</v>
      </c>
      <c r="G912" s="197" t="s">
        <v>2735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2623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6610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2029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2623</v>
      </c>
      <c r="D916" s="194" t="s">
        <v>240</v>
      </c>
      <c r="E916" s="195" t="s">
        <v>7020</v>
      </c>
      <c r="F916" s="196" t="s">
        <v>7021</v>
      </c>
      <c r="G916" s="197" t="s">
        <v>6642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2629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6610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2629</v>
      </c>
      <c r="D920" s="194" t="s">
        <v>240</v>
      </c>
      <c r="E920" s="195" t="s">
        <v>7022</v>
      </c>
      <c r="F920" s="196" t="s">
        <v>6644</v>
      </c>
      <c r="G920" s="197" t="s">
        <v>6645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2637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2637</v>
      </c>
      <c r="D922" s="194" t="s">
        <v>240</v>
      </c>
      <c r="E922" s="195" t="s">
        <v>7023</v>
      </c>
      <c r="F922" s="196" t="s">
        <v>6647</v>
      </c>
      <c r="G922" s="197" t="s">
        <v>6645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2648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2648</v>
      </c>
      <c r="D924" s="194" t="s">
        <v>240</v>
      </c>
      <c r="E924" s="195" t="s">
        <v>7024</v>
      </c>
      <c r="F924" s="196" t="s">
        <v>6649</v>
      </c>
      <c r="G924" s="197" t="s">
        <v>5866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2657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2657</v>
      </c>
      <c r="D926" s="194" t="s">
        <v>240</v>
      </c>
      <c r="E926" s="195" t="s">
        <v>7025</v>
      </c>
      <c r="F926" s="196" t="s">
        <v>6651</v>
      </c>
      <c r="G926" s="197" t="s">
        <v>5866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2662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2662</v>
      </c>
      <c r="D928" s="194" t="s">
        <v>240</v>
      </c>
      <c r="E928" s="195" t="s">
        <v>7026</v>
      </c>
      <c r="F928" s="196" t="s">
        <v>6653</v>
      </c>
      <c r="G928" s="197" t="s">
        <v>5866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2670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2670</v>
      </c>
      <c r="D930" s="194" t="s">
        <v>240</v>
      </c>
      <c r="E930" s="195" t="s">
        <v>7027</v>
      </c>
      <c r="F930" s="196" t="s">
        <v>6655</v>
      </c>
      <c r="G930" s="197" t="s">
        <v>5866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2676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2676</v>
      </c>
      <c r="D932" s="194" t="s">
        <v>240</v>
      </c>
      <c r="E932" s="195" t="s">
        <v>7028</v>
      </c>
      <c r="F932" s="196" t="s">
        <v>6662</v>
      </c>
      <c r="G932" s="197" t="s">
        <v>5416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2682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7029</v>
      </c>
      <c r="F934" s="255" t="s">
        <v>7030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2682</v>
      </c>
      <c r="D935" s="194" t="s">
        <v>240</v>
      </c>
      <c r="E935" s="195" t="s">
        <v>7031</v>
      </c>
      <c r="F935" s="196" t="s">
        <v>7032</v>
      </c>
      <c r="G935" s="197" t="s">
        <v>5416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2687</v>
      </c>
    </row>
    <row r="936" spans="2:65" s="1" customFormat="1" ht="44.25" customHeight="1">
      <c r="B936" s="35"/>
      <c r="C936" s="194" t="s">
        <v>2687</v>
      </c>
      <c r="D936" s="194" t="s">
        <v>240</v>
      </c>
      <c r="E936" s="195" t="s">
        <v>7033</v>
      </c>
      <c r="F936" s="196" t="s">
        <v>7034</v>
      </c>
      <c r="G936" s="197" t="s">
        <v>5416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2693</v>
      </c>
    </row>
    <row r="937" spans="2:65" s="1" customFormat="1" ht="44.25" customHeight="1">
      <c r="B937" s="35"/>
      <c r="C937" s="194" t="s">
        <v>2693</v>
      </c>
      <c r="D937" s="194" t="s">
        <v>240</v>
      </c>
      <c r="E937" s="195" t="s">
        <v>7035</v>
      </c>
      <c r="F937" s="196" t="s">
        <v>7036</v>
      </c>
      <c r="G937" s="197" t="s">
        <v>5416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2698</v>
      </c>
    </row>
    <row r="938" spans="2:65" s="1" customFormat="1" ht="44.25" customHeight="1">
      <c r="B938" s="35"/>
      <c r="C938" s="194" t="s">
        <v>2698</v>
      </c>
      <c r="D938" s="194" t="s">
        <v>240</v>
      </c>
      <c r="E938" s="195" t="s">
        <v>7037</v>
      </c>
      <c r="F938" s="196" t="s">
        <v>7034</v>
      </c>
      <c r="G938" s="197" t="s">
        <v>5416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2706</v>
      </c>
    </row>
    <row r="939" spans="2:65" s="1" customFormat="1" ht="44.25" customHeight="1">
      <c r="B939" s="35"/>
      <c r="C939" s="194" t="s">
        <v>2706</v>
      </c>
      <c r="D939" s="194" t="s">
        <v>240</v>
      </c>
      <c r="E939" s="195" t="s">
        <v>7038</v>
      </c>
      <c r="F939" s="196" t="s">
        <v>7039</v>
      </c>
      <c r="G939" s="197" t="s">
        <v>5416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2718</v>
      </c>
    </row>
    <row r="940" spans="2:65" s="1" customFormat="1" ht="31.5" customHeight="1">
      <c r="B940" s="35"/>
      <c r="C940" s="194" t="s">
        <v>2718</v>
      </c>
      <c r="D940" s="194" t="s">
        <v>240</v>
      </c>
      <c r="E940" s="195" t="s">
        <v>7040</v>
      </c>
      <c r="F940" s="196" t="s">
        <v>7041</v>
      </c>
      <c r="G940" s="197" t="s">
        <v>5416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2732</v>
      </c>
    </row>
    <row r="941" spans="2:65" s="1" customFormat="1" ht="22.5" customHeight="1">
      <c r="B941" s="35"/>
      <c r="C941" s="194" t="s">
        <v>2732</v>
      </c>
      <c r="D941" s="194" t="s">
        <v>240</v>
      </c>
      <c r="E941" s="195" t="s">
        <v>7042</v>
      </c>
      <c r="F941" s="196" t="s">
        <v>7043</v>
      </c>
      <c r="G941" s="197" t="s">
        <v>5416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2738</v>
      </c>
    </row>
    <row r="942" spans="2:65" s="1" customFormat="1" ht="31.5" customHeight="1">
      <c r="B942" s="35"/>
      <c r="C942" s="194" t="s">
        <v>2738</v>
      </c>
      <c r="D942" s="194" t="s">
        <v>240</v>
      </c>
      <c r="E942" s="195" t="s">
        <v>7044</v>
      </c>
      <c r="F942" s="196" t="s">
        <v>7045</v>
      </c>
      <c r="G942" s="197" t="s">
        <v>5416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2744</v>
      </c>
    </row>
    <row r="943" spans="2:65" s="1" customFormat="1" ht="31.5" customHeight="1">
      <c r="B943" s="35"/>
      <c r="C943" s="194" t="s">
        <v>2744</v>
      </c>
      <c r="D943" s="194" t="s">
        <v>240</v>
      </c>
      <c r="E943" s="195" t="s">
        <v>7046</v>
      </c>
      <c r="F943" s="196" t="s">
        <v>7047</v>
      </c>
      <c r="G943" s="197" t="s">
        <v>5416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2752</v>
      </c>
    </row>
    <row r="944" spans="2:65" s="1" customFormat="1" ht="31.5" customHeight="1">
      <c r="B944" s="35"/>
      <c r="C944" s="194" t="s">
        <v>2752</v>
      </c>
      <c r="D944" s="194" t="s">
        <v>240</v>
      </c>
      <c r="E944" s="195" t="s">
        <v>7048</v>
      </c>
      <c r="F944" s="196" t="s">
        <v>7047</v>
      </c>
      <c r="G944" s="197" t="s">
        <v>5416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2759</v>
      </c>
    </row>
    <row r="945" spans="2:65" s="1" customFormat="1" ht="22.5" customHeight="1">
      <c r="B945" s="35"/>
      <c r="C945" s="194" t="s">
        <v>2759</v>
      </c>
      <c r="D945" s="194" t="s">
        <v>240</v>
      </c>
      <c r="E945" s="195" t="s">
        <v>7049</v>
      </c>
      <c r="F945" s="196" t="s">
        <v>7050</v>
      </c>
      <c r="G945" s="197" t="s">
        <v>5416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2767</v>
      </c>
    </row>
    <row r="946" spans="2:65" s="1" customFormat="1" ht="31.5" customHeight="1">
      <c r="B946" s="35"/>
      <c r="C946" s="194" t="s">
        <v>2767</v>
      </c>
      <c r="D946" s="194" t="s">
        <v>240</v>
      </c>
      <c r="E946" s="195" t="s">
        <v>7051</v>
      </c>
      <c r="F946" s="196" t="s">
        <v>7052</v>
      </c>
      <c r="G946" s="197" t="s">
        <v>5416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2794</v>
      </c>
    </row>
    <row r="947" spans="2:65" s="1" customFormat="1" ht="31.5" customHeight="1">
      <c r="B947" s="35"/>
      <c r="C947" s="194" t="s">
        <v>2794</v>
      </c>
      <c r="D947" s="194" t="s">
        <v>240</v>
      </c>
      <c r="E947" s="195" t="s">
        <v>7053</v>
      </c>
      <c r="F947" s="196" t="s">
        <v>7054</v>
      </c>
      <c r="G947" s="197" t="s">
        <v>5416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2801</v>
      </c>
    </row>
    <row r="948" spans="2:65" s="1" customFormat="1" ht="22.5" customHeight="1">
      <c r="B948" s="35"/>
      <c r="C948" s="194" t="s">
        <v>2801</v>
      </c>
      <c r="D948" s="194" t="s">
        <v>240</v>
      </c>
      <c r="E948" s="195" t="s">
        <v>7055</v>
      </c>
      <c r="F948" s="196" t="s">
        <v>7056</v>
      </c>
      <c r="G948" s="197" t="s">
        <v>5416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2811</v>
      </c>
    </row>
    <row r="949" spans="2:65" s="1" customFormat="1" ht="22.5" customHeight="1">
      <c r="B949" s="35"/>
      <c r="C949" s="194" t="s">
        <v>2811</v>
      </c>
      <c r="D949" s="194" t="s">
        <v>240</v>
      </c>
      <c r="E949" s="195" t="s">
        <v>7057</v>
      </c>
      <c r="F949" s="196" t="s">
        <v>7058</v>
      </c>
      <c r="G949" s="197" t="s">
        <v>5416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2820</v>
      </c>
    </row>
    <row r="950" spans="2:65" s="1" customFormat="1" ht="22.5" customHeight="1">
      <c r="B950" s="35"/>
      <c r="C950" s="194" t="s">
        <v>2820</v>
      </c>
      <c r="D950" s="194" t="s">
        <v>240</v>
      </c>
      <c r="E950" s="195" t="s">
        <v>7059</v>
      </c>
      <c r="F950" s="196" t="s">
        <v>6591</v>
      </c>
      <c r="G950" s="197" t="s">
        <v>5416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2824</v>
      </c>
    </row>
    <row r="951" spans="2:65" s="1" customFormat="1" ht="22.5" customHeight="1">
      <c r="B951" s="35"/>
      <c r="C951" s="194" t="s">
        <v>2824</v>
      </c>
      <c r="D951" s="194" t="s">
        <v>240</v>
      </c>
      <c r="E951" s="195" t="s">
        <v>7060</v>
      </c>
      <c r="F951" s="196" t="s">
        <v>6593</v>
      </c>
      <c r="G951" s="197" t="s">
        <v>5416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2835</v>
      </c>
    </row>
    <row r="952" spans="2:65" s="1" customFormat="1" ht="22.5" customHeight="1">
      <c r="B952" s="35"/>
      <c r="C952" s="194" t="s">
        <v>2835</v>
      </c>
      <c r="D952" s="194" t="s">
        <v>240</v>
      </c>
      <c r="E952" s="195" t="s">
        <v>7061</v>
      </c>
      <c r="F952" s="196" t="s">
        <v>7062</v>
      </c>
      <c r="G952" s="197" t="s">
        <v>5416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2844</v>
      </c>
    </row>
    <row r="953" spans="2:65" s="1" customFormat="1" ht="22.5" customHeight="1">
      <c r="B953" s="35"/>
      <c r="C953" s="194" t="s">
        <v>2844</v>
      </c>
      <c r="D953" s="194" t="s">
        <v>240</v>
      </c>
      <c r="E953" s="195" t="s">
        <v>7063</v>
      </c>
      <c r="F953" s="196" t="s">
        <v>7064</v>
      </c>
      <c r="G953" s="197" t="s">
        <v>5416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2851</v>
      </c>
    </row>
    <row r="954" spans="2:65" s="1" customFormat="1" ht="22.5" customHeight="1">
      <c r="B954" s="35"/>
      <c r="C954" s="194" t="s">
        <v>2851</v>
      </c>
      <c r="D954" s="194" t="s">
        <v>240</v>
      </c>
      <c r="E954" s="195" t="s">
        <v>7065</v>
      </c>
      <c r="F954" s="196" t="s">
        <v>6682</v>
      </c>
      <c r="G954" s="197" t="s">
        <v>5416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2861</v>
      </c>
    </row>
    <row r="955" spans="2:65" s="1" customFormat="1" ht="22.5" customHeight="1">
      <c r="B955" s="35"/>
      <c r="C955" s="194" t="s">
        <v>2861</v>
      </c>
      <c r="D955" s="194" t="s">
        <v>240</v>
      </c>
      <c r="E955" s="195" t="s">
        <v>7066</v>
      </c>
      <c r="F955" s="196" t="s">
        <v>6776</v>
      </c>
      <c r="G955" s="197" t="s">
        <v>5416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2873</v>
      </c>
    </row>
    <row r="956" spans="2:65" s="1" customFormat="1" ht="22.5" customHeight="1">
      <c r="B956" s="35"/>
      <c r="C956" s="194" t="s">
        <v>2873</v>
      </c>
      <c r="D956" s="194" t="s">
        <v>240</v>
      </c>
      <c r="E956" s="195" t="s">
        <v>7067</v>
      </c>
      <c r="F956" s="196" t="s">
        <v>6774</v>
      </c>
      <c r="G956" s="197" t="s">
        <v>5416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2881</v>
      </c>
    </row>
    <row r="957" spans="2:65" s="1" customFormat="1" ht="22.5" customHeight="1">
      <c r="B957" s="35"/>
      <c r="C957" s="194" t="s">
        <v>2881</v>
      </c>
      <c r="D957" s="194" t="s">
        <v>240</v>
      </c>
      <c r="E957" s="195" t="s">
        <v>7068</v>
      </c>
      <c r="F957" s="196" t="s">
        <v>6908</v>
      </c>
      <c r="G957" s="197" t="s">
        <v>5416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2889</v>
      </c>
    </row>
    <row r="958" spans="2:65" s="1" customFormat="1" ht="22.5" customHeight="1">
      <c r="B958" s="35"/>
      <c r="C958" s="194" t="s">
        <v>2889</v>
      </c>
      <c r="D958" s="194" t="s">
        <v>240</v>
      </c>
      <c r="E958" s="195" t="s">
        <v>7069</v>
      </c>
      <c r="F958" s="196" t="s">
        <v>7070</v>
      </c>
      <c r="G958" s="197" t="s">
        <v>5416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2898</v>
      </c>
    </row>
    <row r="959" spans="2:65" s="1" customFormat="1" ht="22.5" customHeight="1">
      <c r="B959" s="35"/>
      <c r="C959" s="194" t="s">
        <v>2898</v>
      </c>
      <c r="D959" s="194" t="s">
        <v>240</v>
      </c>
      <c r="E959" s="195" t="s">
        <v>7071</v>
      </c>
      <c r="F959" s="196" t="s">
        <v>6678</v>
      </c>
      <c r="G959" s="197" t="s">
        <v>5416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2907</v>
      </c>
    </row>
    <row r="960" spans="2:65" s="1" customFormat="1" ht="22.5" customHeight="1">
      <c r="B960" s="35"/>
      <c r="C960" s="194" t="s">
        <v>2907</v>
      </c>
      <c r="D960" s="194" t="s">
        <v>240</v>
      </c>
      <c r="E960" s="195" t="s">
        <v>7072</v>
      </c>
      <c r="F960" s="196" t="s">
        <v>7073</v>
      </c>
      <c r="G960" s="197" t="s">
        <v>5416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2911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6565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6685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2911</v>
      </c>
      <c r="D965" s="194" t="s">
        <v>240</v>
      </c>
      <c r="E965" s="195" t="s">
        <v>7074</v>
      </c>
      <c r="F965" s="196" t="s">
        <v>7075</v>
      </c>
      <c r="G965" s="197" t="s">
        <v>5416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2916</v>
      </c>
    </row>
    <row r="966" spans="2:65" s="1" customFormat="1" ht="22.5" customHeight="1">
      <c r="B966" s="35"/>
      <c r="C966" s="194" t="s">
        <v>2916</v>
      </c>
      <c r="D966" s="194" t="s">
        <v>240</v>
      </c>
      <c r="E966" s="195" t="s">
        <v>7076</v>
      </c>
      <c r="F966" s="196" t="s">
        <v>7077</v>
      </c>
      <c r="G966" s="197" t="s">
        <v>5416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2920</v>
      </c>
    </row>
    <row r="967" spans="2:65" s="1" customFormat="1" ht="22.5" customHeight="1">
      <c r="B967" s="35"/>
      <c r="C967" s="194" t="s">
        <v>2920</v>
      </c>
      <c r="D967" s="194" t="s">
        <v>240</v>
      </c>
      <c r="E967" s="195" t="s">
        <v>7078</v>
      </c>
      <c r="F967" s="196" t="s">
        <v>7079</v>
      </c>
      <c r="G967" s="197" t="s">
        <v>5416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2924</v>
      </c>
    </row>
    <row r="968" spans="2:65" s="1" customFormat="1" ht="31.5" customHeight="1">
      <c r="B968" s="35"/>
      <c r="C968" s="194" t="s">
        <v>2924</v>
      </c>
      <c r="D968" s="194" t="s">
        <v>240</v>
      </c>
      <c r="E968" s="195" t="s">
        <v>7080</v>
      </c>
      <c r="F968" s="196" t="s">
        <v>7081</v>
      </c>
      <c r="G968" s="197" t="s">
        <v>5416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2930</v>
      </c>
    </row>
    <row r="969" spans="2:65" s="1" customFormat="1" ht="22.5" customHeight="1">
      <c r="B969" s="35"/>
      <c r="C969" s="194" t="s">
        <v>2930</v>
      </c>
      <c r="D969" s="194" t="s">
        <v>240</v>
      </c>
      <c r="E969" s="195" t="s">
        <v>7082</v>
      </c>
      <c r="F969" s="196" t="s">
        <v>7083</v>
      </c>
      <c r="G969" s="197" t="s">
        <v>5416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2934</v>
      </c>
    </row>
    <row r="970" spans="2:65" s="1" customFormat="1" ht="22.5" customHeight="1">
      <c r="B970" s="35"/>
      <c r="C970" s="194" t="s">
        <v>2934</v>
      </c>
      <c r="D970" s="194" t="s">
        <v>240</v>
      </c>
      <c r="E970" s="195" t="s">
        <v>7084</v>
      </c>
      <c r="F970" s="196" t="s">
        <v>7085</v>
      </c>
      <c r="G970" s="197" t="s">
        <v>5416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2940</v>
      </c>
    </row>
    <row r="971" spans="2:65" s="1" customFormat="1" ht="22.5" customHeight="1">
      <c r="B971" s="35"/>
      <c r="C971" s="194" t="s">
        <v>2940</v>
      </c>
      <c r="D971" s="194" t="s">
        <v>240</v>
      </c>
      <c r="E971" s="195" t="s">
        <v>7086</v>
      </c>
      <c r="F971" s="196" t="s">
        <v>7087</v>
      </c>
      <c r="G971" s="197" t="s">
        <v>5416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2945</v>
      </c>
    </row>
    <row r="972" spans="2:65" s="1" customFormat="1" ht="31.5" customHeight="1">
      <c r="B972" s="35"/>
      <c r="C972" s="194" t="s">
        <v>2945</v>
      </c>
      <c r="D972" s="194" t="s">
        <v>240</v>
      </c>
      <c r="E972" s="195" t="s">
        <v>7088</v>
      </c>
      <c r="F972" s="196" t="s">
        <v>7089</v>
      </c>
      <c r="G972" s="197" t="s">
        <v>5416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2950</v>
      </c>
    </row>
    <row r="973" spans="2:65" s="1" customFormat="1" ht="22.5" customHeight="1">
      <c r="B973" s="35"/>
      <c r="C973" s="194" t="s">
        <v>2950</v>
      </c>
      <c r="D973" s="194" t="s">
        <v>240</v>
      </c>
      <c r="E973" s="195" t="s">
        <v>7090</v>
      </c>
      <c r="F973" s="196" t="s">
        <v>7091</v>
      </c>
      <c r="G973" s="197" t="s">
        <v>5416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2967</v>
      </c>
    </row>
    <row r="974" spans="2:65" s="1" customFormat="1" ht="22.5" customHeight="1">
      <c r="B974" s="35"/>
      <c r="C974" s="194" t="s">
        <v>2967</v>
      </c>
      <c r="D974" s="194" t="s">
        <v>240</v>
      </c>
      <c r="E974" s="195" t="s">
        <v>7092</v>
      </c>
      <c r="F974" s="196" t="s">
        <v>7093</v>
      </c>
      <c r="G974" s="197" t="s">
        <v>5416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2975</v>
      </c>
    </row>
    <row r="975" spans="2:65" s="1" customFormat="1" ht="22.5" customHeight="1">
      <c r="B975" s="35"/>
      <c r="C975" s="194" t="s">
        <v>2975</v>
      </c>
      <c r="D975" s="194" t="s">
        <v>240</v>
      </c>
      <c r="E975" s="195" t="s">
        <v>7094</v>
      </c>
      <c r="F975" s="196" t="s">
        <v>7095</v>
      </c>
      <c r="G975" s="197" t="s">
        <v>5416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2980</v>
      </c>
    </row>
    <row r="976" spans="2:65" s="1" customFormat="1" ht="22.5" customHeight="1">
      <c r="B976" s="35"/>
      <c r="C976" s="194" t="s">
        <v>2980</v>
      </c>
      <c r="D976" s="194" t="s">
        <v>240</v>
      </c>
      <c r="E976" s="195" t="s">
        <v>7096</v>
      </c>
      <c r="F976" s="196" t="s">
        <v>7009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2984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6610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2820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2984</v>
      </c>
      <c r="D980" s="194" t="s">
        <v>240</v>
      </c>
      <c r="E980" s="195" t="s">
        <v>7097</v>
      </c>
      <c r="F980" s="196" t="s">
        <v>7011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3006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6610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3006</v>
      </c>
      <c r="D984" s="194" t="s">
        <v>240</v>
      </c>
      <c r="E984" s="195" t="s">
        <v>7098</v>
      </c>
      <c r="F984" s="196" t="s">
        <v>6621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3030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6610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6622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2898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3030</v>
      </c>
      <c r="D989" s="194" t="s">
        <v>240</v>
      </c>
      <c r="E989" s="195" t="s">
        <v>7099</v>
      </c>
      <c r="F989" s="196" t="s">
        <v>6625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3062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6610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6622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3062</v>
      </c>
      <c r="D994" s="194" t="s">
        <v>240</v>
      </c>
      <c r="E994" s="195" t="s">
        <v>7100</v>
      </c>
      <c r="F994" s="196" t="s">
        <v>6628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3081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6610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6629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3081</v>
      </c>
      <c r="D999" s="194" t="s">
        <v>240</v>
      </c>
      <c r="E999" s="195" t="s">
        <v>7101</v>
      </c>
      <c r="F999" s="196" t="s">
        <v>7102</v>
      </c>
      <c r="G999" s="197" t="s">
        <v>5416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3101</v>
      </c>
    </row>
    <row r="1000" spans="2:65" s="1" customFormat="1" ht="44.25" customHeight="1">
      <c r="B1000" s="35"/>
      <c r="C1000" s="194" t="s">
        <v>3101</v>
      </c>
      <c r="D1000" s="194" t="s">
        <v>240</v>
      </c>
      <c r="E1000" s="195" t="s">
        <v>7103</v>
      </c>
      <c r="F1000" s="196" t="s">
        <v>7104</v>
      </c>
      <c r="G1000" s="197" t="s">
        <v>5416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3122</v>
      </c>
    </row>
    <row r="1001" spans="2:65" s="1" customFormat="1" ht="44.25" customHeight="1">
      <c r="B1001" s="35"/>
      <c r="C1001" s="194" t="s">
        <v>3122</v>
      </c>
      <c r="D1001" s="194" t="s">
        <v>240</v>
      </c>
      <c r="E1001" s="195" t="s">
        <v>7105</v>
      </c>
      <c r="F1001" s="196" t="s">
        <v>7106</v>
      </c>
      <c r="G1001" s="197" t="s">
        <v>5416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3126</v>
      </c>
    </row>
    <row r="1002" spans="2:65" s="1" customFormat="1" ht="44.25" customHeight="1">
      <c r="B1002" s="35"/>
      <c r="C1002" s="194" t="s">
        <v>3126</v>
      </c>
      <c r="D1002" s="194" t="s">
        <v>240</v>
      </c>
      <c r="E1002" s="195" t="s">
        <v>7107</v>
      </c>
      <c r="F1002" s="196" t="s">
        <v>7108</v>
      </c>
      <c r="G1002" s="197" t="s">
        <v>5416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3138</v>
      </c>
    </row>
    <row r="1003" spans="2:65" s="1" customFormat="1" ht="44.25" customHeight="1">
      <c r="B1003" s="35"/>
      <c r="C1003" s="194" t="s">
        <v>3138</v>
      </c>
      <c r="D1003" s="194" t="s">
        <v>240</v>
      </c>
      <c r="E1003" s="195" t="s">
        <v>7109</v>
      </c>
      <c r="F1003" s="196" t="s">
        <v>7110</v>
      </c>
      <c r="G1003" s="197" t="s">
        <v>5416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3159</v>
      </c>
    </row>
    <row r="1004" spans="2:65" s="1" customFormat="1" ht="44.25" customHeight="1">
      <c r="B1004" s="35"/>
      <c r="C1004" s="194" t="s">
        <v>3159</v>
      </c>
      <c r="D1004" s="194" t="s">
        <v>240</v>
      </c>
      <c r="E1004" s="195" t="s">
        <v>7111</v>
      </c>
      <c r="F1004" s="196" t="s">
        <v>7112</v>
      </c>
      <c r="G1004" s="197" t="s">
        <v>5416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3165</v>
      </c>
    </row>
    <row r="1005" spans="2:65" s="1" customFormat="1" ht="44.25" customHeight="1">
      <c r="B1005" s="35"/>
      <c r="C1005" s="194" t="s">
        <v>3165</v>
      </c>
      <c r="D1005" s="194" t="s">
        <v>240</v>
      </c>
      <c r="E1005" s="195" t="s">
        <v>7113</v>
      </c>
      <c r="F1005" s="196" t="s">
        <v>7114</v>
      </c>
      <c r="G1005" s="197" t="s">
        <v>5416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3171</v>
      </c>
    </row>
    <row r="1006" spans="2:65" s="1" customFormat="1" ht="22.5" customHeight="1">
      <c r="B1006" s="35"/>
      <c r="C1006" s="194" t="s">
        <v>3171</v>
      </c>
      <c r="D1006" s="194" t="s">
        <v>240</v>
      </c>
      <c r="E1006" s="195" t="s">
        <v>7115</v>
      </c>
      <c r="F1006" s="196" t="s">
        <v>7116</v>
      </c>
      <c r="G1006" s="197" t="s">
        <v>2735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3177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6610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1481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3177</v>
      </c>
      <c r="D1010" s="194" t="s">
        <v>240</v>
      </c>
      <c r="E1010" s="195" t="s">
        <v>7117</v>
      </c>
      <c r="F1010" s="196" t="s">
        <v>7118</v>
      </c>
      <c r="G1010" s="197" t="s">
        <v>6642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3182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6610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3182</v>
      </c>
      <c r="D1014" s="194" t="s">
        <v>240</v>
      </c>
      <c r="E1014" s="195" t="s">
        <v>7119</v>
      </c>
      <c r="F1014" s="196" t="s">
        <v>6644</v>
      </c>
      <c r="G1014" s="197" t="s">
        <v>6645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3193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3193</v>
      </c>
      <c r="D1016" s="194" t="s">
        <v>240</v>
      </c>
      <c r="E1016" s="195" t="s">
        <v>7120</v>
      </c>
      <c r="F1016" s="196" t="s">
        <v>6647</v>
      </c>
      <c r="G1016" s="197" t="s">
        <v>6645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3201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3201</v>
      </c>
      <c r="D1018" s="194" t="s">
        <v>240</v>
      </c>
      <c r="E1018" s="195" t="s">
        <v>7121</v>
      </c>
      <c r="F1018" s="196" t="s">
        <v>6649</v>
      </c>
      <c r="G1018" s="197" t="s">
        <v>5866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3224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3224</v>
      </c>
      <c r="D1020" s="194" t="s">
        <v>240</v>
      </c>
      <c r="E1020" s="195" t="s">
        <v>7122</v>
      </c>
      <c r="F1020" s="196" t="s">
        <v>6651</v>
      </c>
      <c r="G1020" s="197" t="s">
        <v>5866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3233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3233</v>
      </c>
      <c r="D1022" s="194" t="s">
        <v>240</v>
      </c>
      <c r="E1022" s="195" t="s">
        <v>7123</v>
      </c>
      <c r="F1022" s="196" t="s">
        <v>6653</v>
      </c>
      <c r="G1022" s="197" t="s">
        <v>5866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3241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3241</v>
      </c>
      <c r="D1024" s="194" t="s">
        <v>240</v>
      </c>
      <c r="E1024" s="195" t="s">
        <v>7124</v>
      </c>
      <c r="F1024" s="196" t="s">
        <v>6655</v>
      </c>
      <c r="G1024" s="197" t="s">
        <v>5866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3248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3248</v>
      </c>
      <c r="D1026" s="194" t="s">
        <v>240</v>
      </c>
      <c r="E1026" s="195" t="s">
        <v>7125</v>
      </c>
      <c r="F1026" s="196" t="s">
        <v>6657</v>
      </c>
      <c r="G1026" s="197" t="s">
        <v>5866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3261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6610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3261</v>
      </c>
      <c r="D1030" s="194" t="s">
        <v>240</v>
      </c>
      <c r="E1030" s="195" t="s">
        <v>7126</v>
      </c>
      <c r="F1030" s="196" t="s">
        <v>6662</v>
      </c>
      <c r="G1030" s="197" t="s">
        <v>5416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3268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7127</v>
      </c>
      <c r="F1032" s="255" t="s">
        <v>7128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3268</v>
      </c>
      <c r="D1033" s="194" t="s">
        <v>240</v>
      </c>
      <c r="E1033" s="195" t="s">
        <v>7129</v>
      </c>
      <c r="F1033" s="196" t="s">
        <v>7130</v>
      </c>
      <c r="G1033" s="197" t="s">
        <v>5416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3274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6565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7131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7132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7133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3274</v>
      </c>
      <c r="D1040" s="194" t="s">
        <v>240</v>
      </c>
      <c r="E1040" s="195" t="s">
        <v>7134</v>
      </c>
      <c r="F1040" s="196" t="s">
        <v>7135</v>
      </c>
      <c r="G1040" s="197" t="s">
        <v>5416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3282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6565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7136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7137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3282</v>
      </c>
      <c r="D1046" s="194" t="s">
        <v>240</v>
      </c>
      <c r="E1046" s="195" t="s">
        <v>7138</v>
      </c>
      <c r="F1046" s="196" t="s">
        <v>7139</v>
      </c>
      <c r="G1046" s="197" t="s">
        <v>5416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3288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7140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7136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7141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7142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3288</v>
      </c>
      <c r="D1053" s="194" t="s">
        <v>240</v>
      </c>
      <c r="E1053" s="195" t="s">
        <v>7143</v>
      </c>
      <c r="F1053" s="196" t="s">
        <v>7144</v>
      </c>
      <c r="G1053" s="197" t="s">
        <v>5416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3294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7145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7136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7146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3294</v>
      </c>
      <c r="D1059" s="194" t="s">
        <v>240</v>
      </c>
      <c r="E1059" s="195" t="s">
        <v>7147</v>
      </c>
      <c r="F1059" s="196" t="s">
        <v>7148</v>
      </c>
      <c r="G1059" s="197" t="s">
        <v>5416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3312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6565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7136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7137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3312</v>
      </c>
      <c r="D1065" s="194" t="s">
        <v>240</v>
      </c>
      <c r="E1065" s="195" t="s">
        <v>7149</v>
      </c>
      <c r="F1065" s="196" t="s">
        <v>7150</v>
      </c>
      <c r="G1065" s="197" t="s">
        <v>5416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3322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7151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7136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7137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7152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3322</v>
      </c>
      <c r="D1072" s="194" t="s">
        <v>240</v>
      </c>
      <c r="E1072" s="195" t="s">
        <v>7153</v>
      </c>
      <c r="F1072" s="196" t="s">
        <v>7154</v>
      </c>
      <c r="G1072" s="197" t="s">
        <v>6609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3329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6610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3329</v>
      </c>
      <c r="D1076" s="194" t="s">
        <v>240</v>
      </c>
      <c r="E1076" s="195" t="s">
        <v>7155</v>
      </c>
      <c r="F1076" s="196" t="s">
        <v>7156</v>
      </c>
      <c r="G1076" s="197" t="s">
        <v>6609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3336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6610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3336</v>
      </c>
      <c r="D1080" s="194" t="s">
        <v>240</v>
      </c>
      <c r="E1080" s="195" t="s">
        <v>7157</v>
      </c>
      <c r="F1080" s="196" t="s">
        <v>7158</v>
      </c>
      <c r="G1080" s="197" t="s">
        <v>6609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3343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6610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3343</v>
      </c>
      <c r="D1084" s="194" t="s">
        <v>240</v>
      </c>
      <c r="E1084" s="195" t="s">
        <v>7159</v>
      </c>
      <c r="F1084" s="196" t="s">
        <v>7160</v>
      </c>
      <c r="G1084" s="197" t="s">
        <v>6609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3348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6610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3348</v>
      </c>
      <c r="D1088" s="194" t="s">
        <v>240</v>
      </c>
      <c r="E1088" s="195" t="s">
        <v>7161</v>
      </c>
      <c r="F1088" s="196" t="s">
        <v>7162</v>
      </c>
      <c r="G1088" s="197" t="s">
        <v>6609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3353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6610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3353</v>
      </c>
      <c r="D1092" s="194" t="s">
        <v>240</v>
      </c>
      <c r="E1092" s="195" t="s">
        <v>7163</v>
      </c>
      <c r="F1092" s="196" t="s">
        <v>7164</v>
      </c>
      <c r="G1092" s="197" t="s">
        <v>6609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3359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6610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1261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3359</v>
      </c>
      <c r="D1096" s="194" t="s">
        <v>240</v>
      </c>
      <c r="E1096" s="195" t="s">
        <v>7165</v>
      </c>
      <c r="F1096" s="196" t="s">
        <v>7166</v>
      </c>
      <c r="G1096" s="197" t="s">
        <v>2735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3367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6610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3367</v>
      </c>
      <c r="D1100" s="194" t="s">
        <v>240</v>
      </c>
      <c r="E1100" s="195" t="s">
        <v>7167</v>
      </c>
      <c r="F1100" s="196" t="s">
        <v>7168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3373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6610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3373</v>
      </c>
      <c r="D1104" s="194" t="s">
        <v>240</v>
      </c>
      <c r="E1104" s="195" t="s">
        <v>7169</v>
      </c>
      <c r="F1104" s="196" t="s">
        <v>7170</v>
      </c>
      <c r="G1104" s="197" t="s">
        <v>2735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3382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6610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3382</v>
      </c>
      <c r="D1108" s="194" t="s">
        <v>240</v>
      </c>
      <c r="E1108" s="195" t="s">
        <v>7171</v>
      </c>
      <c r="F1108" s="196" t="s">
        <v>7172</v>
      </c>
      <c r="G1108" s="197" t="s">
        <v>6642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3389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6610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3389</v>
      </c>
      <c r="D1112" s="194" t="s">
        <v>240</v>
      </c>
      <c r="E1112" s="195" t="s">
        <v>7173</v>
      </c>
      <c r="F1112" s="196" t="s">
        <v>6644</v>
      </c>
      <c r="G1112" s="197" t="s">
        <v>6645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3395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3395</v>
      </c>
      <c r="D1114" s="194" t="s">
        <v>240</v>
      </c>
      <c r="E1114" s="195" t="s">
        <v>7174</v>
      </c>
      <c r="F1114" s="196" t="s">
        <v>6647</v>
      </c>
      <c r="G1114" s="197" t="s">
        <v>6645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3401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3401</v>
      </c>
      <c r="D1116" s="194" t="s">
        <v>240</v>
      </c>
      <c r="E1116" s="195" t="s">
        <v>7175</v>
      </c>
      <c r="F1116" s="196" t="s">
        <v>6649</v>
      </c>
      <c r="G1116" s="197" t="s">
        <v>5866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3405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3405</v>
      </c>
      <c r="D1118" s="194" t="s">
        <v>240</v>
      </c>
      <c r="E1118" s="195" t="s">
        <v>7176</v>
      </c>
      <c r="F1118" s="196" t="s">
        <v>6651</v>
      </c>
      <c r="G1118" s="197" t="s">
        <v>5866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3409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3409</v>
      </c>
      <c r="D1120" s="194" t="s">
        <v>240</v>
      </c>
      <c r="E1120" s="195" t="s">
        <v>7177</v>
      </c>
      <c r="F1120" s="196" t="s">
        <v>6653</v>
      </c>
      <c r="G1120" s="197" t="s">
        <v>5866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3413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3413</v>
      </c>
      <c r="D1122" s="194" t="s">
        <v>240</v>
      </c>
      <c r="E1122" s="195" t="s">
        <v>7178</v>
      </c>
      <c r="F1122" s="196" t="s">
        <v>6655</v>
      </c>
      <c r="G1122" s="197" t="s">
        <v>5866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3444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3444</v>
      </c>
      <c r="D1124" s="194" t="s">
        <v>240</v>
      </c>
      <c r="E1124" s="195" t="s">
        <v>7179</v>
      </c>
      <c r="F1124" s="196" t="s">
        <v>6662</v>
      </c>
      <c r="G1124" s="197" t="s">
        <v>5416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3455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7180</v>
      </c>
      <c r="F1126" s="255" t="s">
        <v>7181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3455</v>
      </c>
      <c r="D1127" s="194" t="s">
        <v>240</v>
      </c>
      <c r="E1127" s="195" t="s">
        <v>7182</v>
      </c>
      <c r="F1127" s="196" t="s">
        <v>7183</v>
      </c>
      <c r="G1127" s="197" t="s">
        <v>5416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3462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7145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7184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7185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7186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7187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3462</v>
      </c>
      <c r="D1135" s="194" t="s">
        <v>240</v>
      </c>
      <c r="E1135" s="195" t="s">
        <v>7188</v>
      </c>
      <c r="F1135" s="196" t="s">
        <v>7189</v>
      </c>
      <c r="G1135" s="197" t="s">
        <v>2735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3466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7145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3466</v>
      </c>
      <c r="D1139" s="194" t="s">
        <v>240</v>
      </c>
      <c r="E1139" s="195" t="s">
        <v>7190</v>
      </c>
      <c r="F1139" s="196" t="s">
        <v>7191</v>
      </c>
      <c r="G1139" s="197" t="s">
        <v>6642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3478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7145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3478</v>
      </c>
      <c r="D1143" s="194" t="s">
        <v>240</v>
      </c>
      <c r="E1143" s="195" t="s">
        <v>7192</v>
      </c>
      <c r="F1143" s="196" t="s">
        <v>6644</v>
      </c>
      <c r="G1143" s="197" t="s">
        <v>6645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3482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3482</v>
      </c>
      <c r="D1145" s="194" t="s">
        <v>240</v>
      </c>
      <c r="E1145" s="195" t="s">
        <v>7193</v>
      </c>
      <c r="F1145" s="196" t="s">
        <v>6647</v>
      </c>
      <c r="G1145" s="197" t="s">
        <v>6645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3491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3491</v>
      </c>
      <c r="D1147" s="194" t="s">
        <v>240</v>
      </c>
      <c r="E1147" s="195" t="s">
        <v>7194</v>
      </c>
      <c r="F1147" s="196" t="s">
        <v>6649</v>
      </c>
      <c r="G1147" s="197" t="s">
        <v>5866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3495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3495</v>
      </c>
      <c r="D1149" s="194" t="s">
        <v>240</v>
      </c>
      <c r="E1149" s="195" t="s">
        <v>7195</v>
      </c>
      <c r="F1149" s="196" t="s">
        <v>6651</v>
      </c>
      <c r="G1149" s="197" t="s">
        <v>5866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3502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3502</v>
      </c>
      <c r="D1151" s="194" t="s">
        <v>240</v>
      </c>
      <c r="E1151" s="195" t="s">
        <v>7196</v>
      </c>
      <c r="F1151" s="196" t="s">
        <v>6653</v>
      </c>
      <c r="G1151" s="197" t="s">
        <v>5866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3506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3506</v>
      </c>
      <c r="D1153" s="194" t="s">
        <v>240</v>
      </c>
      <c r="E1153" s="195" t="s">
        <v>7197</v>
      </c>
      <c r="F1153" s="196" t="s">
        <v>6655</v>
      </c>
      <c r="G1153" s="197" t="s">
        <v>5866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3512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3512</v>
      </c>
      <c r="D1155" s="194" t="s">
        <v>240</v>
      </c>
      <c r="E1155" s="195" t="s">
        <v>7198</v>
      </c>
      <c r="F1155" s="196" t="s">
        <v>6662</v>
      </c>
      <c r="G1155" s="197" t="s">
        <v>5416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3519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7199</v>
      </c>
      <c r="F1157" s="255" t="s">
        <v>7200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3519</v>
      </c>
      <c r="D1158" s="194" t="s">
        <v>240</v>
      </c>
      <c r="E1158" s="195" t="s">
        <v>7201</v>
      </c>
      <c r="F1158" s="196" t="s">
        <v>7202</v>
      </c>
      <c r="G1158" s="197" t="s">
        <v>5416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3527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6565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7203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7204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7205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7206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3527</v>
      </c>
      <c r="D1166" s="194" t="s">
        <v>240</v>
      </c>
      <c r="E1166" s="195" t="s">
        <v>7207</v>
      </c>
      <c r="F1166" s="196" t="s">
        <v>7208</v>
      </c>
      <c r="G1166" s="197" t="s">
        <v>5416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3542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6565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7209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7210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7211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7212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7213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7214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7215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3542</v>
      </c>
      <c r="D1177" s="194" t="s">
        <v>240</v>
      </c>
      <c r="E1177" s="195" t="s">
        <v>7216</v>
      </c>
      <c r="F1177" s="196" t="s">
        <v>7217</v>
      </c>
      <c r="G1177" s="197" t="s">
        <v>5866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3548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1561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3548</v>
      </c>
      <c r="D1179" s="194" t="s">
        <v>240</v>
      </c>
      <c r="E1179" s="195" t="s">
        <v>7218</v>
      </c>
      <c r="F1179" s="196" t="s">
        <v>7219</v>
      </c>
      <c r="G1179" s="197" t="s">
        <v>5416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3555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6565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7220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7221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7222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3555</v>
      </c>
      <c r="D1186" s="194" t="s">
        <v>240</v>
      </c>
      <c r="E1186" s="195" t="s">
        <v>7223</v>
      </c>
      <c r="F1186" s="196" t="s">
        <v>7224</v>
      </c>
      <c r="G1186" s="197" t="s">
        <v>2735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3560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6565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1481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3560</v>
      </c>
      <c r="D1190" s="194" t="s">
        <v>240</v>
      </c>
      <c r="E1190" s="195" t="s">
        <v>7225</v>
      </c>
      <c r="F1190" s="196" t="s">
        <v>7226</v>
      </c>
      <c r="G1190" s="197" t="s">
        <v>6642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3565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6565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3565</v>
      </c>
      <c r="D1194" s="194" t="s">
        <v>240</v>
      </c>
      <c r="E1194" s="195" t="s">
        <v>7227</v>
      </c>
      <c r="F1194" s="196" t="s">
        <v>6644</v>
      </c>
      <c r="G1194" s="197" t="s">
        <v>6645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3570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3570</v>
      </c>
      <c r="D1196" s="194" t="s">
        <v>240</v>
      </c>
      <c r="E1196" s="195" t="s">
        <v>7228</v>
      </c>
      <c r="F1196" s="196" t="s">
        <v>6647</v>
      </c>
      <c r="G1196" s="197" t="s">
        <v>6645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3575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3575</v>
      </c>
      <c r="D1198" s="194" t="s">
        <v>240</v>
      </c>
      <c r="E1198" s="195" t="s">
        <v>7229</v>
      </c>
      <c r="F1198" s="196" t="s">
        <v>6649</v>
      </c>
      <c r="G1198" s="197" t="s">
        <v>5866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3581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3581</v>
      </c>
      <c r="D1200" s="194" t="s">
        <v>240</v>
      </c>
      <c r="E1200" s="195" t="s">
        <v>7230</v>
      </c>
      <c r="F1200" s="196" t="s">
        <v>6651</v>
      </c>
      <c r="G1200" s="197" t="s">
        <v>5866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3587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3587</v>
      </c>
      <c r="D1202" s="194" t="s">
        <v>240</v>
      </c>
      <c r="E1202" s="195" t="s">
        <v>7231</v>
      </c>
      <c r="F1202" s="196" t="s">
        <v>6653</v>
      </c>
      <c r="G1202" s="197" t="s">
        <v>5866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3593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3593</v>
      </c>
      <c r="D1204" s="194" t="s">
        <v>240</v>
      </c>
      <c r="E1204" s="195" t="s">
        <v>7232</v>
      </c>
      <c r="F1204" s="196" t="s">
        <v>6655</v>
      </c>
      <c r="G1204" s="197" t="s">
        <v>5866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3598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3598</v>
      </c>
      <c r="D1206" s="194" t="s">
        <v>240</v>
      </c>
      <c r="E1206" s="195" t="s">
        <v>7233</v>
      </c>
      <c r="F1206" s="196" t="s">
        <v>6662</v>
      </c>
      <c r="G1206" s="197" t="s">
        <v>5416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3603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7234</v>
      </c>
      <c r="F1208" s="255" t="s">
        <v>7235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3603</v>
      </c>
      <c r="D1209" s="194" t="s">
        <v>240</v>
      </c>
      <c r="E1209" s="195" t="s">
        <v>7236</v>
      </c>
      <c r="F1209" s="196" t="s">
        <v>7237</v>
      </c>
      <c r="G1209" s="197" t="s">
        <v>5416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3608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6565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7238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7239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7240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7241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7242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3608</v>
      </c>
      <c r="D1218" s="194" t="s">
        <v>240</v>
      </c>
      <c r="E1218" s="195" t="s">
        <v>7243</v>
      </c>
      <c r="F1218" s="196" t="s">
        <v>7244</v>
      </c>
      <c r="G1218" s="197" t="s">
        <v>5416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3617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7140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7245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3613</v>
      </c>
      <c r="D1223" s="194" t="s">
        <v>240</v>
      </c>
      <c r="E1223" s="195" t="s">
        <v>7246</v>
      </c>
      <c r="F1223" s="196" t="s">
        <v>7247</v>
      </c>
      <c r="G1223" s="197" t="s">
        <v>5416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3622</v>
      </c>
    </row>
    <row r="1224" spans="2:65" s="1" customFormat="1" ht="31.5" customHeight="1">
      <c r="B1224" s="35"/>
      <c r="C1224" s="194" t="s">
        <v>3617</v>
      </c>
      <c r="D1224" s="194" t="s">
        <v>240</v>
      </c>
      <c r="E1224" s="195" t="s">
        <v>7248</v>
      </c>
      <c r="F1224" s="196" t="s">
        <v>7249</v>
      </c>
      <c r="G1224" s="197" t="s">
        <v>5416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3627</v>
      </c>
    </row>
    <row r="1225" spans="2:65" s="1" customFormat="1" ht="22.5" customHeight="1">
      <c r="B1225" s="35"/>
      <c r="C1225" s="194" t="s">
        <v>3622</v>
      </c>
      <c r="D1225" s="194" t="s">
        <v>240</v>
      </c>
      <c r="E1225" s="195" t="s">
        <v>7250</v>
      </c>
      <c r="F1225" s="196" t="s">
        <v>7251</v>
      </c>
      <c r="G1225" s="197" t="s">
        <v>5416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3632</v>
      </c>
    </row>
    <row r="1226" spans="2:65" s="1" customFormat="1" ht="22.5" customHeight="1">
      <c r="B1226" s="35"/>
      <c r="C1226" s="194" t="s">
        <v>3627</v>
      </c>
      <c r="D1226" s="194" t="s">
        <v>240</v>
      </c>
      <c r="E1226" s="195" t="s">
        <v>7252</v>
      </c>
      <c r="F1226" s="196" t="s">
        <v>7253</v>
      </c>
      <c r="G1226" s="197" t="s">
        <v>5416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3637</v>
      </c>
    </row>
    <row r="1227" spans="2:65" s="1" customFormat="1" ht="22.5" customHeight="1">
      <c r="B1227" s="35"/>
      <c r="C1227" s="194" t="s">
        <v>3632</v>
      </c>
      <c r="D1227" s="194" t="s">
        <v>240</v>
      </c>
      <c r="E1227" s="195" t="s">
        <v>7254</v>
      </c>
      <c r="F1227" s="196" t="s">
        <v>7255</v>
      </c>
      <c r="G1227" s="197" t="s">
        <v>5416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3642</v>
      </c>
    </row>
    <row r="1228" spans="2:65" s="1" customFormat="1" ht="22.5" customHeight="1">
      <c r="B1228" s="35"/>
      <c r="C1228" s="194" t="s">
        <v>3637</v>
      </c>
      <c r="D1228" s="194" t="s">
        <v>240</v>
      </c>
      <c r="E1228" s="195" t="s">
        <v>7256</v>
      </c>
      <c r="F1228" s="196" t="s">
        <v>7257</v>
      </c>
      <c r="G1228" s="197" t="s">
        <v>5416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3647</v>
      </c>
    </row>
    <row r="1229" spans="2:65" s="1" customFormat="1" ht="22.5" customHeight="1">
      <c r="B1229" s="35"/>
      <c r="C1229" s="194" t="s">
        <v>3642</v>
      </c>
      <c r="D1229" s="194" t="s">
        <v>240</v>
      </c>
      <c r="E1229" s="195" t="s">
        <v>7258</v>
      </c>
      <c r="F1229" s="196" t="s">
        <v>7259</v>
      </c>
      <c r="G1229" s="197" t="s">
        <v>5416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3652</v>
      </c>
    </row>
    <row r="1230" spans="2:65" s="1" customFormat="1" ht="22.5" customHeight="1">
      <c r="B1230" s="35"/>
      <c r="C1230" s="194" t="s">
        <v>3647</v>
      </c>
      <c r="D1230" s="194" t="s">
        <v>240</v>
      </c>
      <c r="E1230" s="195" t="s">
        <v>7260</v>
      </c>
      <c r="F1230" s="196" t="s">
        <v>7261</v>
      </c>
      <c r="G1230" s="197" t="s">
        <v>5416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3657</v>
      </c>
    </row>
    <row r="1231" spans="2:65" s="1" customFormat="1" ht="22.5" customHeight="1">
      <c r="B1231" s="35"/>
      <c r="C1231" s="194" t="s">
        <v>3652</v>
      </c>
      <c r="D1231" s="194" t="s">
        <v>240</v>
      </c>
      <c r="E1231" s="195" t="s">
        <v>7262</v>
      </c>
      <c r="F1231" s="196" t="s">
        <v>7263</v>
      </c>
      <c r="G1231" s="197" t="s">
        <v>5416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3662</v>
      </c>
    </row>
    <row r="1232" spans="2:65" s="1" customFormat="1" ht="22.5" customHeight="1">
      <c r="B1232" s="35"/>
      <c r="C1232" s="194" t="s">
        <v>3657</v>
      </c>
      <c r="D1232" s="194" t="s">
        <v>240</v>
      </c>
      <c r="E1232" s="195" t="s">
        <v>7264</v>
      </c>
      <c r="F1232" s="196" t="s">
        <v>7009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3666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6610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3662</v>
      </c>
      <c r="D1236" s="194" t="s">
        <v>240</v>
      </c>
      <c r="E1236" s="195" t="s">
        <v>7265</v>
      </c>
      <c r="F1236" s="196" t="s">
        <v>7266</v>
      </c>
      <c r="G1236" s="197" t="s">
        <v>2735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3670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6610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3666</v>
      </c>
      <c r="D1240" s="194" t="s">
        <v>240</v>
      </c>
      <c r="E1240" s="195" t="s">
        <v>7267</v>
      </c>
      <c r="F1240" s="196" t="s">
        <v>7268</v>
      </c>
      <c r="G1240" s="197" t="s">
        <v>6642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3674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6610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3670</v>
      </c>
      <c r="D1244" s="194" t="s">
        <v>240</v>
      </c>
      <c r="E1244" s="195" t="s">
        <v>7269</v>
      </c>
      <c r="F1244" s="196" t="s">
        <v>6644</v>
      </c>
      <c r="G1244" s="197" t="s">
        <v>6645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3680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3674</v>
      </c>
      <c r="D1246" s="194" t="s">
        <v>240</v>
      </c>
      <c r="E1246" s="195" t="s">
        <v>7270</v>
      </c>
      <c r="F1246" s="196" t="s">
        <v>6647</v>
      </c>
      <c r="G1246" s="197" t="s">
        <v>6645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3685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3680</v>
      </c>
      <c r="D1248" s="194" t="s">
        <v>240</v>
      </c>
      <c r="E1248" s="195" t="s">
        <v>7271</v>
      </c>
      <c r="F1248" s="196" t="s">
        <v>6649</v>
      </c>
      <c r="G1248" s="197" t="s">
        <v>5866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3689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3685</v>
      </c>
      <c r="D1250" s="194" t="s">
        <v>240</v>
      </c>
      <c r="E1250" s="195" t="s">
        <v>7272</v>
      </c>
      <c r="F1250" s="196" t="s">
        <v>6651</v>
      </c>
      <c r="G1250" s="197" t="s">
        <v>5866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3694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3689</v>
      </c>
      <c r="D1252" s="194" t="s">
        <v>240</v>
      </c>
      <c r="E1252" s="195" t="s">
        <v>7273</v>
      </c>
      <c r="F1252" s="196" t="s">
        <v>6653</v>
      </c>
      <c r="G1252" s="197" t="s">
        <v>5866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3698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3694</v>
      </c>
      <c r="D1254" s="194" t="s">
        <v>240</v>
      </c>
      <c r="E1254" s="195" t="s">
        <v>7274</v>
      </c>
      <c r="F1254" s="196" t="s">
        <v>6655</v>
      </c>
      <c r="G1254" s="197" t="s">
        <v>5866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3703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3698</v>
      </c>
      <c r="D1256" s="194" t="s">
        <v>240</v>
      </c>
      <c r="E1256" s="195" t="s">
        <v>7275</v>
      </c>
      <c r="F1256" s="196" t="s">
        <v>6662</v>
      </c>
      <c r="G1256" s="197" t="s">
        <v>5416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3707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7276</v>
      </c>
      <c r="F1258" s="255" t="s">
        <v>7277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3703</v>
      </c>
      <c r="D1259" s="194" t="s">
        <v>240</v>
      </c>
      <c r="E1259" s="195" t="s">
        <v>7278</v>
      </c>
      <c r="F1259" s="196" t="s">
        <v>7279</v>
      </c>
      <c r="G1259" s="197" t="s">
        <v>5416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3711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6565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7280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7240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3707</v>
      </c>
      <c r="D1265" s="194" t="s">
        <v>240</v>
      </c>
      <c r="E1265" s="195" t="s">
        <v>7281</v>
      </c>
      <c r="F1265" s="196" t="s">
        <v>7282</v>
      </c>
      <c r="G1265" s="197" t="s">
        <v>5416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3716</v>
      </c>
    </row>
    <row r="1266" spans="2:65" s="1" customFormat="1" ht="31.5" customHeight="1">
      <c r="B1266" s="35"/>
      <c r="C1266" s="194" t="s">
        <v>3711</v>
      </c>
      <c r="D1266" s="194" t="s">
        <v>240</v>
      </c>
      <c r="E1266" s="195" t="s">
        <v>7283</v>
      </c>
      <c r="F1266" s="196" t="s">
        <v>7284</v>
      </c>
      <c r="G1266" s="197" t="s">
        <v>5416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3722</v>
      </c>
    </row>
    <row r="1267" spans="2:65" s="1" customFormat="1" ht="31.5" customHeight="1">
      <c r="B1267" s="35"/>
      <c r="C1267" s="194" t="s">
        <v>3716</v>
      </c>
      <c r="D1267" s="194" t="s">
        <v>240</v>
      </c>
      <c r="E1267" s="195" t="s">
        <v>7285</v>
      </c>
      <c r="F1267" s="196" t="s">
        <v>7286</v>
      </c>
      <c r="G1267" s="197" t="s">
        <v>5416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3727</v>
      </c>
    </row>
    <row r="1268" spans="2:65" s="1" customFormat="1" ht="31.5" customHeight="1">
      <c r="B1268" s="35"/>
      <c r="C1268" s="194" t="s">
        <v>3722</v>
      </c>
      <c r="D1268" s="194" t="s">
        <v>240</v>
      </c>
      <c r="E1268" s="195" t="s">
        <v>7287</v>
      </c>
      <c r="F1268" s="196" t="s">
        <v>7288</v>
      </c>
      <c r="G1268" s="197" t="s">
        <v>5416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3731</v>
      </c>
    </row>
    <row r="1269" spans="2:65" s="1" customFormat="1" ht="22.5" customHeight="1">
      <c r="B1269" s="35"/>
      <c r="C1269" s="194" t="s">
        <v>3727</v>
      </c>
      <c r="D1269" s="194" t="s">
        <v>240</v>
      </c>
      <c r="E1269" s="195" t="s">
        <v>7289</v>
      </c>
      <c r="F1269" s="196" t="s">
        <v>6682</v>
      </c>
      <c r="G1269" s="197" t="s">
        <v>5416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3735</v>
      </c>
    </row>
    <row r="1270" spans="2:65" s="1" customFormat="1" ht="22.5" customHeight="1">
      <c r="B1270" s="35"/>
      <c r="C1270" s="194" t="s">
        <v>3731</v>
      </c>
      <c r="D1270" s="194" t="s">
        <v>240</v>
      </c>
      <c r="E1270" s="195" t="s">
        <v>7290</v>
      </c>
      <c r="F1270" s="196" t="s">
        <v>7291</v>
      </c>
      <c r="G1270" s="197" t="s">
        <v>5416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3739</v>
      </c>
    </row>
    <row r="1271" spans="2:65" s="1" customFormat="1" ht="22.5" customHeight="1">
      <c r="B1271" s="35"/>
      <c r="C1271" s="194" t="s">
        <v>3735</v>
      </c>
      <c r="D1271" s="194" t="s">
        <v>240</v>
      </c>
      <c r="E1271" s="195" t="s">
        <v>7292</v>
      </c>
      <c r="F1271" s="196" t="s">
        <v>7255</v>
      </c>
      <c r="G1271" s="197" t="s">
        <v>5416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3743</v>
      </c>
    </row>
    <row r="1272" spans="2:65" s="1" customFormat="1" ht="31.5" customHeight="1">
      <c r="B1272" s="35"/>
      <c r="C1272" s="194" t="s">
        <v>3739</v>
      </c>
      <c r="D1272" s="194" t="s">
        <v>240</v>
      </c>
      <c r="E1272" s="195" t="s">
        <v>7293</v>
      </c>
      <c r="F1272" s="196" t="s">
        <v>7294</v>
      </c>
      <c r="G1272" s="197" t="s">
        <v>5416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3747</v>
      </c>
    </row>
    <row r="1273" spans="2:65" s="1" customFormat="1" ht="22.5" customHeight="1">
      <c r="B1273" s="35"/>
      <c r="C1273" s="194" t="s">
        <v>3743</v>
      </c>
      <c r="D1273" s="194" t="s">
        <v>240</v>
      </c>
      <c r="E1273" s="195" t="s">
        <v>7295</v>
      </c>
      <c r="F1273" s="196" t="s">
        <v>7296</v>
      </c>
      <c r="G1273" s="197" t="s">
        <v>5416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3751</v>
      </c>
    </row>
    <row r="1274" spans="2:65" s="1" customFormat="1" ht="22.5" customHeight="1">
      <c r="B1274" s="35"/>
      <c r="C1274" s="194" t="s">
        <v>3747</v>
      </c>
      <c r="D1274" s="194" t="s">
        <v>240</v>
      </c>
      <c r="E1274" s="195" t="s">
        <v>7297</v>
      </c>
      <c r="F1274" s="196" t="s">
        <v>7009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3755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6610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3751</v>
      </c>
      <c r="D1278" s="194" t="s">
        <v>240</v>
      </c>
      <c r="E1278" s="195" t="s">
        <v>7298</v>
      </c>
      <c r="F1278" s="196" t="s">
        <v>7011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3761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6610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3755</v>
      </c>
      <c r="D1282" s="194" t="s">
        <v>240</v>
      </c>
      <c r="E1282" s="195" t="s">
        <v>7299</v>
      </c>
      <c r="F1282" s="196" t="s">
        <v>7300</v>
      </c>
      <c r="G1282" s="197" t="s">
        <v>2735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3767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6610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3761</v>
      </c>
      <c r="D1286" s="194" t="s">
        <v>240</v>
      </c>
      <c r="E1286" s="195" t="s">
        <v>7301</v>
      </c>
      <c r="F1286" s="196" t="s">
        <v>7302</v>
      </c>
      <c r="G1286" s="197" t="s">
        <v>6642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3773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6610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3767</v>
      </c>
      <c r="D1290" s="194" t="s">
        <v>240</v>
      </c>
      <c r="E1290" s="195" t="s">
        <v>7303</v>
      </c>
      <c r="F1290" s="196" t="s">
        <v>6644</v>
      </c>
      <c r="G1290" s="197" t="s">
        <v>6645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3778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3773</v>
      </c>
      <c r="D1292" s="194" t="s">
        <v>240</v>
      </c>
      <c r="E1292" s="195" t="s">
        <v>7304</v>
      </c>
      <c r="F1292" s="196" t="s">
        <v>6647</v>
      </c>
      <c r="G1292" s="197" t="s">
        <v>6645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3783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3778</v>
      </c>
      <c r="D1294" s="194" t="s">
        <v>240</v>
      </c>
      <c r="E1294" s="195" t="s">
        <v>7305</v>
      </c>
      <c r="F1294" s="196" t="s">
        <v>6649</v>
      </c>
      <c r="G1294" s="197" t="s">
        <v>5866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3787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3783</v>
      </c>
      <c r="D1296" s="194" t="s">
        <v>240</v>
      </c>
      <c r="E1296" s="195" t="s">
        <v>7306</v>
      </c>
      <c r="F1296" s="196" t="s">
        <v>6651</v>
      </c>
      <c r="G1296" s="197" t="s">
        <v>5866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3791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3787</v>
      </c>
      <c r="D1298" s="194" t="s">
        <v>240</v>
      </c>
      <c r="E1298" s="195" t="s">
        <v>7307</v>
      </c>
      <c r="F1298" s="196" t="s">
        <v>6653</v>
      </c>
      <c r="G1298" s="197" t="s">
        <v>5866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3795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3791</v>
      </c>
      <c r="D1300" s="194" t="s">
        <v>240</v>
      </c>
      <c r="E1300" s="195" t="s">
        <v>7308</v>
      </c>
      <c r="F1300" s="196" t="s">
        <v>6655</v>
      </c>
      <c r="G1300" s="197" t="s">
        <v>5866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3800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3795</v>
      </c>
      <c r="D1302" s="194" t="s">
        <v>240</v>
      </c>
      <c r="E1302" s="195" t="s">
        <v>7309</v>
      </c>
      <c r="F1302" s="196" t="s">
        <v>6662</v>
      </c>
      <c r="G1302" s="197" t="s">
        <v>5416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3805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7310</v>
      </c>
      <c r="F1304" s="255" t="s">
        <v>7311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3800</v>
      </c>
      <c r="D1305" s="194" t="s">
        <v>240</v>
      </c>
      <c r="E1305" s="195" t="s">
        <v>7312</v>
      </c>
      <c r="F1305" s="196" t="s">
        <v>7279</v>
      </c>
      <c r="G1305" s="197" t="s">
        <v>5416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3810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6565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7313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7240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3805</v>
      </c>
      <c r="D1311" s="194" t="s">
        <v>240</v>
      </c>
      <c r="E1311" s="195" t="s">
        <v>7314</v>
      </c>
      <c r="F1311" s="196" t="s">
        <v>7282</v>
      </c>
      <c r="G1311" s="197" t="s">
        <v>5416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3814</v>
      </c>
    </row>
    <row r="1312" spans="2:65" s="1" customFormat="1" ht="31.5" customHeight="1">
      <c r="B1312" s="35"/>
      <c r="C1312" s="194" t="s">
        <v>3810</v>
      </c>
      <c r="D1312" s="194" t="s">
        <v>240</v>
      </c>
      <c r="E1312" s="195" t="s">
        <v>7315</v>
      </c>
      <c r="F1312" s="196" t="s">
        <v>7316</v>
      </c>
      <c r="G1312" s="197" t="s">
        <v>5416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3818</v>
      </c>
    </row>
    <row r="1313" spans="2:65" s="1" customFormat="1" ht="31.5" customHeight="1">
      <c r="B1313" s="35"/>
      <c r="C1313" s="194" t="s">
        <v>3814</v>
      </c>
      <c r="D1313" s="194" t="s">
        <v>240</v>
      </c>
      <c r="E1313" s="195" t="s">
        <v>7317</v>
      </c>
      <c r="F1313" s="196" t="s">
        <v>7318</v>
      </c>
      <c r="G1313" s="197" t="s">
        <v>5416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3822</v>
      </c>
    </row>
    <row r="1314" spans="2:65" s="1" customFormat="1" ht="31.5" customHeight="1">
      <c r="B1314" s="35"/>
      <c r="C1314" s="194" t="s">
        <v>3818</v>
      </c>
      <c r="D1314" s="194" t="s">
        <v>240</v>
      </c>
      <c r="E1314" s="195" t="s">
        <v>7319</v>
      </c>
      <c r="F1314" s="196" t="s">
        <v>7320</v>
      </c>
      <c r="G1314" s="197" t="s">
        <v>5416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3826</v>
      </c>
    </row>
    <row r="1315" spans="2:65" s="1" customFormat="1" ht="31.5" customHeight="1">
      <c r="B1315" s="35"/>
      <c r="C1315" s="194" t="s">
        <v>3822</v>
      </c>
      <c r="D1315" s="194" t="s">
        <v>240</v>
      </c>
      <c r="E1315" s="195" t="s">
        <v>7321</v>
      </c>
      <c r="F1315" s="196" t="s">
        <v>7286</v>
      </c>
      <c r="G1315" s="197" t="s">
        <v>5416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3830</v>
      </c>
    </row>
    <row r="1316" spans="2:65" s="1" customFormat="1" ht="31.5" customHeight="1">
      <c r="B1316" s="35"/>
      <c r="C1316" s="194" t="s">
        <v>3826</v>
      </c>
      <c r="D1316" s="194" t="s">
        <v>240</v>
      </c>
      <c r="E1316" s="195" t="s">
        <v>7322</v>
      </c>
      <c r="F1316" s="196" t="s">
        <v>7323</v>
      </c>
      <c r="G1316" s="197" t="s">
        <v>5416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3834</v>
      </c>
    </row>
    <row r="1317" spans="2:65" s="1" customFormat="1" ht="31.5" customHeight="1">
      <c r="B1317" s="35"/>
      <c r="C1317" s="194" t="s">
        <v>3830</v>
      </c>
      <c r="D1317" s="194" t="s">
        <v>240</v>
      </c>
      <c r="E1317" s="195" t="s">
        <v>7324</v>
      </c>
      <c r="F1317" s="196" t="s">
        <v>7325</v>
      </c>
      <c r="G1317" s="197" t="s">
        <v>5416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3838</v>
      </c>
    </row>
    <row r="1318" spans="2:65" s="1" customFormat="1" ht="31.5" customHeight="1">
      <c r="B1318" s="35"/>
      <c r="C1318" s="194" t="s">
        <v>3834</v>
      </c>
      <c r="D1318" s="194" t="s">
        <v>240</v>
      </c>
      <c r="E1318" s="195" t="s">
        <v>7326</v>
      </c>
      <c r="F1318" s="196" t="s">
        <v>7327</v>
      </c>
      <c r="G1318" s="197" t="s">
        <v>5416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3842</v>
      </c>
    </row>
    <row r="1319" spans="2:65" s="1" customFormat="1" ht="22.5" customHeight="1">
      <c r="B1319" s="35"/>
      <c r="C1319" s="194" t="s">
        <v>3838</v>
      </c>
      <c r="D1319" s="194" t="s">
        <v>240</v>
      </c>
      <c r="E1319" s="195" t="s">
        <v>7328</v>
      </c>
      <c r="F1319" s="196" t="s">
        <v>6682</v>
      </c>
      <c r="G1319" s="197" t="s">
        <v>5416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3846</v>
      </c>
    </row>
    <row r="1320" spans="2:65" s="1" customFormat="1" ht="22.5" customHeight="1">
      <c r="B1320" s="35"/>
      <c r="C1320" s="194" t="s">
        <v>3842</v>
      </c>
      <c r="D1320" s="194" t="s">
        <v>240</v>
      </c>
      <c r="E1320" s="195" t="s">
        <v>7329</v>
      </c>
      <c r="F1320" s="196" t="s">
        <v>7330</v>
      </c>
      <c r="G1320" s="197" t="s">
        <v>5416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3850</v>
      </c>
    </row>
    <row r="1321" spans="2:65" s="1" customFormat="1" ht="22.5" customHeight="1">
      <c r="B1321" s="35"/>
      <c r="C1321" s="194" t="s">
        <v>3846</v>
      </c>
      <c r="D1321" s="194" t="s">
        <v>240</v>
      </c>
      <c r="E1321" s="195" t="s">
        <v>7331</v>
      </c>
      <c r="F1321" s="196" t="s">
        <v>7332</v>
      </c>
      <c r="G1321" s="197" t="s">
        <v>5416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3861</v>
      </c>
    </row>
    <row r="1322" spans="2:65" s="1" customFormat="1" ht="22.5" customHeight="1">
      <c r="B1322" s="35"/>
      <c r="C1322" s="194" t="s">
        <v>3850</v>
      </c>
      <c r="D1322" s="194" t="s">
        <v>240</v>
      </c>
      <c r="E1322" s="195" t="s">
        <v>7333</v>
      </c>
      <c r="F1322" s="196" t="s">
        <v>7334</v>
      </c>
      <c r="G1322" s="197" t="s">
        <v>5416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3865</v>
      </c>
    </row>
    <row r="1323" spans="2:65" s="1" customFormat="1" ht="22.5" customHeight="1">
      <c r="B1323" s="35"/>
      <c r="C1323" s="194" t="s">
        <v>3861</v>
      </c>
      <c r="D1323" s="194" t="s">
        <v>240</v>
      </c>
      <c r="E1323" s="195" t="s">
        <v>7335</v>
      </c>
      <c r="F1323" s="196" t="s">
        <v>7336</v>
      </c>
      <c r="G1323" s="197" t="s">
        <v>5416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3869</v>
      </c>
    </row>
    <row r="1324" spans="2:65" s="1" customFormat="1" ht="22.5" customHeight="1">
      <c r="B1324" s="35"/>
      <c r="C1324" s="194" t="s">
        <v>3865</v>
      </c>
      <c r="D1324" s="194" t="s">
        <v>240</v>
      </c>
      <c r="E1324" s="195" t="s">
        <v>7337</v>
      </c>
      <c r="F1324" s="196" t="s">
        <v>7338</v>
      </c>
      <c r="G1324" s="197" t="s">
        <v>5416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3873</v>
      </c>
    </row>
    <row r="1325" spans="2:65" s="1" customFormat="1" ht="22.5" customHeight="1">
      <c r="B1325" s="35"/>
      <c r="C1325" s="194" t="s">
        <v>3869</v>
      </c>
      <c r="D1325" s="194" t="s">
        <v>240</v>
      </c>
      <c r="E1325" s="195" t="s">
        <v>7339</v>
      </c>
      <c r="F1325" s="196" t="s">
        <v>7340</v>
      </c>
      <c r="G1325" s="197" t="s">
        <v>5416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3877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6610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6685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3873</v>
      </c>
      <c r="D1330" s="194" t="s">
        <v>240</v>
      </c>
      <c r="E1330" s="195" t="s">
        <v>7341</v>
      </c>
      <c r="F1330" s="196" t="s">
        <v>6778</v>
      </c>
      <c r="G1330" s="197" t="s">
        <v>5416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3881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7140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6779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6780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7342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3877</v>
      </c>
      <c r="D1337" s="194" t="s">
        <v>240</v>
      </c>
      <c r="E1337" s="195" t="s">
        <v>7343</v>
      </c>
      <c r="F1337" s="196" t="s">
        <v>6778</v>
      </c>
      <c r="G1337" s="197" t="s">
        <v>5416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3885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7145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6779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6780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6781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3881</v>
      </c>
      <c r="D1344" s="194" t="s">
        <v>240</v>
      </c>
      <c r="E1344" s="195" t="s">
        <v>7344</v>
      </c>
      <c r="F1344" s="196" t="s">
        <v>6778</v>
      </c>
      <c r="G1344" s="197" t="s">
        <v>5416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3889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7145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6779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6780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7345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3885</v>
      </c>
      <c r="D1351" s="194" t="s">
        <v>240</v>
      </c>
      <c r="E1351" s="195" t="s">
        <v>7346</v>
      </c>
      <c r="F1351" s="196" t="s">
        <v>7296</v>
      </c>
      <c r="G1351" s="197" t="s">
        <v>5416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3893</v>
      </c>
    </row>
    <row r="1352" spans="2:65" s="1" customFormat="1" ht="22.5" customHeight="1">
      <c r="B1352" s="35"/>
      <c r="C1352" s="194" t="s">
        <v>3889</v>
      </c>
      <c r="D1352" s="194" t="s">
        <v>240</v>
      </c>
      <c r="E1352" s="195" t="s">
        <v>7347</v>
      </c>
      <c r="F1352" s="196" t="s">
        <v>7348</v>
      </c>
      <c r="G1352" s="197" t="s">
        <v>5416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3897</v>
      </c>
    </row>
    <row r="1353" spans="2:65" s="1" customFormat="1" ht="22.5" customHeight="1">
      <c r="B1353" s="35"/>
      <c r="C1353" s="194" t="s">
        <v>3893</v>
      </c>
      <c r="D1353" s="194" t="s">
        <v>240</v>
      </c>
      <c r="E1353" s="195" t="s">
        <v>7349</v>
      </c>
      <c r="F1353" s="196" t="s">
        <v>7350</v>
      </c>
      <c r="G1353" s="197" t="s">
        <v>5416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3903</v>
      </c>
    </row>
    <row r="1354" spans="2:65" s="1" customFormat="1" ht="22.5" customHeight="1">
      <c r="B1354" s="35"/>
      <c r="C1354" s="194" t="s">
        <v>3897</v>
      </c>
      <c r="D1354" s="194" t="s">
        <v>240</v>
      </c>
      <c r="E1354" s="195" t="s">
        <v>7351</v>
      </c>
      <c r="F1354" s="196" t="s">
        <v>7352</v>
      </c>
      <c r="G1354" s="197" t="s">
        <v>5416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3909</v>
      </c>
    </row>
    <row r="1355" spans="2:65" s="1" customFormat="1" ht="22.5" customHeight="1">
      <c r="B1355" s="35"/>
      <c r="C1355" s="194" t="s">
        <v>3903</v>
      </c>
      <c r="D1355" s="194" t="s">
        <v>240</v>
      </c>
      <c r="E1355" s="195" t="s">
        <v>7353</v>
      </c>
      <c r="F1355" s="196" t="s">
        <v>6613</v>
      </c>
      <c r="G1355" s="197" t="s">
        <v>6609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3913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6610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3909</v>
      </c>
      <c r="D1359" s="194" t="s">
        <v>240</v>
      </c>
      <c r="E1359" s="195" t="s">
        <v>7354</v>
      </c>
      <c r="F1359" s="196" t="s">
        <v>7009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3917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6610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2395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3913</v>
      </c>
      <c r="D1363" s="194" t="s">
        <v>240</v>
      </c>
      <c r="E1363" s="195" t="s">
        <v>7355</v>
      </c>
      <c r="F1363" s="196" t="s">
        <v>7011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3922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6610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3917</v>
      </c>
      <c r="D1367" s="194" t="s">
        <v>240</v>
      </c>
      <c r="E1367" s="195" t="s">
        <v>7356</v>
      </c>
      <c r="F1367" s="196" t="s">
        <v>6628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3927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6610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7357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3922</v>
      </c>
      <c r="D1372" s="194" t="s">
        <v>240</v>
      </c>
      <c r="E1372" s="195" t="s">
        <v>7358</v>
      </c>
      <c r="F1372" s="196" t="s">
        <v>7359</v>
      </c>
      <c r="G1372" s="197" t="s">
        <v>2735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3932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6610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3927</v>
      </c>
      <c r="D1376" s="194" t="s">
        <v>240</v>
      </c>
      <c r="E1376" s="195" t="s">
        <v>7360</v>
      </c>
      <c r="F1376" s="196" t="s">
        <v>7361</v>
      </c>
      <c r="G1376" s="197" t="s">
        <v>6642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3936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6610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3932</v>
      </c>
      <c r="D1380" s="194" t="s">
        <v>240</v>
      </c>
      <c r="E1380" s="195" t="s">
        <v>7362</v>
      </c>
      <c r="F1380" s="196" t="s">
        <v>6644</v>
      </c>
      <c r="G1380" s="197" t="s">
        <v>6645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3940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3936</v>
      </c>
      <c r="D1382" s="194" t="s">
        <v>240</v>
      </c>
      <c r="E1382" s="195" t="s">
        <v>7363</v>
      </c>
      <c r="F1382" s="196" t="s">
        <v>6647</v>
      </c>
      <c r="G1382" s="197" t="s">
        <v>6645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3944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3940</v>
      </c>
      <c r="D1384" s="194" t="s">
        <v>240</v>
      </c>
      <c r="E1384" s="195" t="s">
        <v>7364</v>
      </c>
      <c r="F1384" s="196" t="s">
        <v>6649</v>
      </c>
      <c r="G1384" s="197" t="s">
        <v>5866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3948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3944</v>
      </c>
      <c r="D1386" s="194" t="s">
        <v>240</v>
      </c>
      <c r="E1386" s="195" t="s">
        <v>7365</v>
      </c>
      <c r="F1386" s="196" t="s">
        <v>6651</v>
      </c>
      <c r="G1386" s="197" t="s">
        <v>5866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3953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3948</v>
      </c>
      <c r="D1388" s="194" t="s">
        <v>240</v>
      </c>
      <c r="E1388" s="195" t="s">
        <v>7366</v>
      </c>
      <c r="F1388" s="196" t="s">
        <v>6653</v>
      </c>
      <c r="G1388" s="197" t="s">
        <v>5866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3957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3953</v>
      </c>
      <c r="D1390" s="194" t="s">
        <v>240</v>
      </c>
      <c r="E1390" s="195" t="s">
        <v>7367</v>
      </c>
      <c r="F1390" s="196" t="s">
        <v>6655</v>
      </c>
      <c r="G1390" s="197" t="s">
        <v>5866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3962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3957</v>
      </c>
      <c r="D1392" s="194" t="s">
        <v>240</v>
      </c>
      <c r="E1392" s="195" t="s">
        <v>7368</v>
      </c>
      <c r="F1392" s="196" t="s">
        <v>6662</v>
      </c>
      <c r="G1392" s="197" t="s">
        <v>5416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3966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7369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7370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7371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7372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7373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7374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7375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7376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7377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7378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7379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7380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7381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7382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7383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7384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7385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7386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7387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7388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7389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7390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7391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7392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7393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7394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7392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7393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7395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7396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7397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7398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6561</v>
      </c>
      <c r="F114" s="180" t="s">
        <v>7399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6663</v>
      </c>
      <c r="F115" s="192" t="s">
        <v>7400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7401</v>
      </c>
      <c r="F116" s="196" t="s">
        <v>7402</v>
      </c>
      <c r="G116" s="197" t="s">
        <v>5416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7403</v>
      </c>
      <c r="F117" s="196" t="s">
        <v>7404</v>
      </c>
      <c r="G117" s="197" t="s">
        <v>5416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7405</v>
      </c>
      <c r="F118" s="196" t="s">
        <v>7406</v>
      </c>
      <c r="G118" s="197" t="s">
        <v>5416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7407</v>
      </c>
      <c r="F119" s="196" t="s">
        <v>7408</v>
      </c>
      <c r="G119" s="197" t="s">
        <v>5416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7409</v>
      </c>
      <c r="F120" s="196" t="s">
        <v>7410</v>
      </c>
      <c r="G120" s="197" t="s">
        <v>5416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7411</v>
      </c>
      <c r="F121" s="196" t="s">
        <v>7412</v>
      </c>
      <c r="G121" s="197" t="s">
        <v>5416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7413</v>
      </c>
      <c r="F122" s="196" t="s">
        <v>7414</v>
      </c>
      <c r="G122" s="197" t="s">
        <v>5416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7415</v>
      </c>
      <c r="F124" s="196" t="s">
        <v>7416</v>
      </c>
      <c r="G124" s="197" t="s">
        <v>5416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7417</v>
      </c>
      <c r="F125" s="196" t="s">
        <v>7418</v>
      </c>
      <c r="G125" s="197" t="s">
        <v>5416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7419</v>
      </c>
      <c r="F126" s="196" t="s">
        <v>7420</v>
      </c>
      <c r="G126" s="197" t="s">
        <v>5416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7421</v>
      </c>
      <c r="F127" s="196" t="s">
        <v>7422</v>
      </c>
      <c r="G127" s="197" t="s">
        <v>5416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7423</v>
      </c>
      <c r="F128" s="196" t="s">
        <v>7424</v>
      </c>
      <c r="G128" s="197" t="s">
        <v>5416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7425</v>
      </c>
      <c r="F129" s="196" t="s">
        <v>7426</v>
      </c>
      <c r="G129" s="197" t="s">
        <v>5416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7427</v>
      </c>
      <c r="F130" s="196" t="s">
        <v>7428</v>
      </c>
      <c r="G130" s="197" t="s">
        <v>5416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7429</v>
      </c>
      <c r="F131" s="196" t="s">
        <v>7430</v>
      </c>
      <c r="G131" s="197" t="s">
        <v>5416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7431</v>
      </c>
      <c r="F132" s="196" t="s">
        <v>7432</v>
      </c>
      <c r="G132" s="197" t="s">
        <v>5416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7433</v>
      </c>
      <c r="F133" s="196" t="s">
        <v>7434</v>
      </c>
      <c r="G133" s="197" t="s">
        <v>5416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7431</v>
      </c>
      <c r="F134" s="196" t="s">
        <v>7432</v>
      </c>
      <c r="G134" s="197" t="s">
        <v>5416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7433</v>
      </c>
      <c r="F135" s="196" t="s">
        <v>7434</v>
      </c>
      <c r="G135" s="197" t="s">
        <v>5416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7435</v>
      </c>
      <c r="F136" s="196" t="s">
        <v>7436</v>
      </c>
      <c r="G136" s="197" t="s">
        <v>5416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7437</v>
      </c>
      <c r="F137" s="196" t="s">
        <v>7438</v>
      </c>
      <c r="G137" s="197" t="s">
        <v>5416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7439</v>
      </c>
      <c r="F138" s="196" t="s">
        <v>7440</v>
      </c>
      <c r="G138" s="197" t="s">
        <v>5416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7441</v>
      </c>
      <c r="F139" s="196" t="s">
        <v>7442</v>
      </c>
      <c r="G139" s="197" t="s">
        <v>5416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7443</v>
      </c>
      <c r="F140" s="196" t="s">
        <v>7444</v>
      </c>
      <c r="G140" s="197" t="s">
        <v>5416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7445</v>
      </c>
      <c r="F141" s="196" t="s">
        <v>7446</v>
      </c>
      <c r="G141" s="197" t="s">
        <v>5416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6715</v>
      </c>
      <c r="F142" s="192" t="s">
        <v>7447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7448</v>
      </c>
      <c r="F143" s="196" t="s">
        <v>7449</v>
      </c>
      <c r="G143" s="197" t="s">
        <v>5416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7450</v>
      </c>
      <c r="F144" s="196" t="s">
        <v>7451</v>
      </c>
      <c r="G144" s="197" t="s">
        <v>5416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7405</v>
      </c>
      <c r="F145" s="196" t="s">
        <v>7406</v>
      </c>
      <c r="G145" s="197" t="s">
        <v>5416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7407</v>
      </c>
      <c r="F146" s="196" t="s">
        <v>7408</v>
      </c>
      <c r="G146" s="197" t="s">
        <v>5416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7409</v>
      </c>
      <c r="F147" s="196" t="s">
        <v>7410</v>
      </c>
      <c r="G147" s="197" t="s">
        <v>5416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7452</v>
      </c>
      <c r="F148" s="196" t="s">
        <v>7412</v>
      </c>
      <c r="G148" s="197" t="s">
        <v>5416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7413</v>
      </c>
      <c r="F149" s="196" t="s">
        <v>7414</v>
      </c>
      <c r="G149" s="197" t="s">
        <v>5416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7453</v>
      </c>
      <c r="F150" s="196" t="s">
        <v>7454</v>
      </c>
      <c r="G150" s="197" t="s">
        <v>5416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7455</v>
      </c>
      <c r="F151" s="196" t="s">
        <v>7456</v>
      </c>
      <c r="G151" s="197" t="s">
        <v>5416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7457</v>
      </c>
      <c r="F152" s="196" t="s">
        <v>7458</v>
      </c>
      <c r="G152" s="197" t="s">
        <v>5416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7459</v>
      </c>
      <c r="F153" s="196" t="s">
        <v>7460</v>
      </c>
      <c r="G153" s="197" t="s">
        <v>5416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7423</v>
      </c>
      <c r="F154" s="196" t="s">
        <v>7424</v>
      </c>
      <c r="G154" s="197" t="s">
        <v>5416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7461</v>
      </c>
      <c r="F155" s="196" t="s">
        <v>7462</v>
      </c>
      <c r="G155" s="197" t="s">
        <v>5416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7463</v>
      </c>
      <c r="F156" s="196" t="s">
        <v>7464</v>
      </c>
      <c r="G156" s="197" t="s">
        <v>5416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7465</v>
      </c>
      <c r="F157" s="196" t="s">
        <v>7466</v>
      </c>
      <c r="G157" s="197" t="s">
        <v>5416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7467</v>
      </c>
      <c r="F158" s="196" t="s">
        <v>7468</v>
      </c>
      <c r="G158" s="197" t="s">
        <v>5416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7433</v>
      </c>
      <c r="F159" s="196" t="s">
        <v>7434</v>
      </c>
      <c r="G159" s="197" t="s">
        <v>5416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7431</v>
      </c>
      <c r="F160" s="196" t="s">
        <v>7432</v>
      </c>
      <c r="G160" s="197" t="s">
        <v>5416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7433</v>
      </c>
      <c r="F161" s="196" t="s">
        <v>7434</v>
      </c>
      <c r="G161" s="197" t="s">
        <v>5416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7435</v>
      </c>
      <c r="F162" s="196" t="s">
        <v>7436</v>
      </c>
      <c r="G162" s="197" t="s">
        <v>5416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7437</v>
      </c>
      <c r="F163" s="196" t="s">
        <v>7438</v>
      </c>
      <c r="G163" s="197" t="s">
        <v>5416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7439</v>
      </c>
      <c r="F164" s="196" t="s">
        <v>7440</v>
      </c>
      <c r="G164" s="197" t="s">
        <v>5416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7441</v>
      </c>
      <c r="F165" s="196" t="s">
        <v>7442</v>
      </c>
      <c r="G165" s="197" t="s">
        <v>5416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7469</v>
      </c>
      <c r="F166" s="196" t="s">
        <v>7470</v>
      </c>
      <c r="G166" s="197" t="s">
        <v>5416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7471</v>
      </c>
      <c r="F167" s="196" t="s">
        <v>7472</v>
      </c>
      <c r="G167" s="197" t="s">
        <v>5416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7473</v>
      </c>
      <c r="F168" s="196" t="s">
        <v>7446</v>
      </c>
      <c r="G168" s="197" t="s">
        <v>5416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6758</v>
      </c>
      <c r="F169" s="192" t="s">
        <v>7474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7475</v>
      </c>
      <c r="F170" s="196" t="s">
        <v>7476</v>
      </c>
      <c r="G170" s="197" t="s">
        <v>5416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7450</v>
      </c>
      <c r="F171" s="196" t="s">
        <v>7451</v>
      </c>
      <c r="G171" s="197" t="s">
        <v>5416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7405</v>
      </c>
      <c r="F172" s="196" t="s">
        <v>7406</v>
      </c>
      <c r="G172" s="197" t="s">
        <v>5416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7407</v>
      </c>
      <c r="F173" s="196" t="s">
        <v>7408</v>
      </c>
      <c r="G173" s="197" t="s">
        <v>5416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7409</v>
      </c>
      <c r="F174" s="196" t="s">
        <v>7410</v>
      </c>
      <c r="G174" s="197" t="s">
        <v>5416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7477</v>
      </c>
      <c r="F175" s="196" t="s">
        <v>7412</v>
      </c>
      <c r="G175" s="197" t="s">
        <v>5416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7413</v>
      </c>
      <c r="F176" s="196" t="s">
        <v>7414</v>
      </c>
      <c r="G176" s="197" t="s">
        <v>5416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7478</v>
      </c>
      <c r="F177" s="196" t="s">
        <v>7458</v>
      </c>
      <c r="G177" s="197" t="s">
        <v>5416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7479</v>
      </c>
      <c r="F178" s="196" t="s">
        <v>7460</v>
      </c>
      <c r="G178" s="197" t="s">
        <v>5416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7480</v>
      </c>
      <c r="F179" s="196" t="s">
        <v>7416</v>
      </c>
      <c r="G179" s="197" t="s">
        <v>5416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7481</v>
      </c>
      <c r="F180" s="196" t="s">
        <v>7482</v>
      </c>
      <c r="G180" s="197" t="s">
        <v>5416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7423</v>
      </c>
      <c r="F181" s="196" t="s">
        <v>7424</v>
      </c>
      <c r="G181" s="197" t="s">
        <v>5416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7425</v>
      </c>
      <c r="F182" s="196" t="s">
        <v>7426</v>
      </c>
      <c r="G182" s="197" t="s">
        <v>5416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7483</v>
      </c>
      <c r="F183" s="196" t="s">
        <v>7484</v>
      </c>
      <c r="G183" s="197" t="s">
        <v>5416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7433</v>
      </c>
      <c r="F184" s="196" t="s">
        <v>7434</v>
      </c>
      <c r="G184" s="197" t="s">
        <v>5416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7467</v>
      </c>
      <c r="F185" s="196" t="s">
        <v>7468</v>
      </c>
      <c r="G185" s="197" t="s">
        <v>5416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7433</v>
      </c>
      <c r="F186" s="196" t="s">
        <v>7434</v>
      </c>
      <c r="G186" s="197" t="s">
        <v>5416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7431</v>
      </c>
      <c r="F187" s="196" t="s">
        <v>7432</v>
      </c>
      <c r="G187" s="197" t="s">
        <v>5416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7433</v>
      </c>
      <c r="F188" s="196" t="s">
        <v>7434</v>
      </c>
      <c r="G188" s="197" t="s">
        <v>5416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7435</v>
      </c>
      <c r="F189" s="196" t="s">
        <v>7436</v>
      </c>
      <c r="G189" s="197" t="s">
        <v>5416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7437</v>
      </c>
      <c r="F190" s="196" t="s">
        <v>7438</v>
      </c>
      <c r="G190" s="197" t="s">
        <v>5416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7439</v>
      </c>
      <c r="F191" s="196" t="s">
        <v>7440</v>
      </c>
      <c r="G191" s="197" t="s">
        <v>5416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7441</v>
      </c>
      <c r="F192" s="196" t="s">
        <v>7442</v>
      </c>
      <c r="G192" s="197" t="s">
        <v>5416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7469</v>
      </c>
      <c r="F193" s="196" t="s">
        <v>7470</v>
      </c>
      <c r="G193" s="197" t="s">
        <v>5416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7485</v>
      </c>
      <c r="F194" s="196" t="s">
        <v>7446</v>
      </c>
      <c r="G194" s="197" t="s">
        <v>5416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6833</v>
      </c>
      <c r="F195" s="192" t="s">
        <v>7486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7475</v>
      </c>
      <c r="F196" s="196" t="s">
        <v>7476</v>
      </c>
      <c r="G196" s="197" t="s">
        <v>5416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7450</v>
      </c>
      <c r="F197" s="196" t="s">
        <v>7451</v>
      </c>
      <c r="G197" s="197" t="s">
        <v>5416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7405</v>
      </c>
      <c r="F198" s="196" t="s">
        <v>7406</v>
      </c>
      <c r="G198" s="197" t="s">
        <v>5416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7407</v>
      </c>
      <c r="F199" s="196" t="s">
        <v>7408</v>
      </c>
      <c r="G199" s="197" t="s">
        <v>5416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7409</v>
      </c>
      <c r="F200" s="196" t="s">
        <v>7410</v>
      </c>
      <c r="G200" s="197" t="s">
        <v>5416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7487</v>
      </c>
      <c r="F201" s="196" t="s">
        <v>7412</v>
      </c>
      <c r="G201" s="197" t="s">
        <v>5416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7413</v>
      </c>
      <c r="F202" s="196" t="s">
        <v>7414</v>
      </c>
      <c r="G202" s="197" t="s">
        <v>5416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7488</v>
      </c>
      <c r="F203" s="196" t="s">
        <v>7454</v>
      </c>
      <c r="G203" s="197" t="s">
        <v>5416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7489</v>
      </c>
      <c r="F204" s="196" t="s">
        <v>7456</v>
      </c>
      <c r="G204" s="197" t="s">
        <v>5416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7490</v>
      </c>
      <c r="F205" s="196" t="s">
        <v>7458</v>
      </c>
      <c r="G205" s="197" t="s">
        <v>5416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7491</v>
      </c>
      <c r="F206" s="196" t="s">
        <v>7460</v>
      </c>
      <c r="G206" s="197" t="s">
        <v>5416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7423</v>
      </c>
      <c r="F207" s="196" t="s">
        <v>7424</v>
      </c>
      <c r="G207" s="197" t="s">
        <v>5416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7461</v>
      </c>
      <c r="F208" s="196" t="s">
        <v>7462</v>
      </c>
      <c r="G208" s="197" t="s">
        <v>5416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7492</v>
      </c>
      <c r="F209" s="196" t="s">
        <v>7484</v>
      </c>
      <c r="G209" s="197" t="s">
        <v>5416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7433</v>
      </c>
      <c r="F210" s="196" t="s">
        <v>7434</v>
      </c>
      <c r="G210" s="197" t="s">
        <v>5416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7431</v>
      </c>
      <c r="F211" s="196" t="s">
        <v>7432</v>
      </c>
      <c r="G211" s="197" t="s">
        <v>5416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7433</v>
      </c>
      <c r="F212" s="196" t="s">
        <v>7434</v>
      </c>
      <c r="G212" s="197" t="s">
        <v>5416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7435</v>
      </c>
      <c r="F213" s="196" t="s">
        <v>7436</v>
      </c>
      <c r="G213" s="197" t="s">
        <v>5416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7437</v>
      </c>
      <c r="F214" s="196" t="s">
        <v>7438</v>
      </c>
      <c r="G214" s="197" t="s">
        <v>5416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7439</v>
      </c>
      <c r="F215" s="196" t="s">
        <v>7440</v>
      </c>
      <c r="G215" s="197" t="s">
        <v>5416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7441</v>
      </c>
      <c r="F216" s="196" t="s">
        <v>7442</v>
      </c>
      <c r="G216" s="197" t="s">
        <v>5416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7469</v>
      </c>
      <c r="F217" s="196" t="s">
        <v>7470</v>
      </c>
      <c r="G217" s="197" t="s">
        <v>5416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6888</v>
      </c>
      <c r="F218" s="192" t="s">
        <v>7493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7475</v>
      </c>
      <c r="F219" s="196" t="s">
        <v>7476</v>
      </c>
      <c r="G219" s="197" t="s">
        <v>5416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7494</v>
      </c>
      <c r="F220" s="196" t="s">
        <v>7495</v>
      </c>
      <c r="G220" s="197" t="s">
        <v>5416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1122</v>
      </c>
      <c r="D221" s="194" t="s">
        <v>240</v>
      </c>
      <c r="E221" s="195" t="s">
        <v>7405</v>
      </c>
      <c r="F221" s="196" t="s">
        <v>7406</v>
      </c>
      <c r="G221" s="197" t="s">
        <v>5416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1122</v>
      </c>
    </row>
    <row r="222" spans="2:65" s="1" customFormat="1" ht="31.5" customHeight="1">
      <c r="B222" s="35"/>
      <c r="C222" s="194" t="s">
        <v>1127</v>
      </c>
      <c r="D222" s="194" t="s">
        <v>240</v>
      </c>
      <c r="E222" s="195" t="s">
        <v>7407</v>
      </c>
      <c r="F222" s="196" t="s">
        <v>7408</v>
      </c>
      <c r="G222" s="197" t="s">
        <v>5416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1127</v>
      </c>
    </row>
    <row r="223" spans="2:65" s="1" customFormat="1" ht="31.5" customHeight="1">
      <c r="B223" s="35"/>
      <c r="C223" s="194" t="s">
        <v>1135</v>
      </c>
      <c r="D223" s="194" t="s">
        <v>240</v>
      </c>
      <c r="E223" s="195" t="s">
        <v>7409</v>
      </c>
      <c r="F223" s="196" t="s">
        <v>7410</v>
      </c>
      <c r="G223" s="197" t="s">
        <v>5416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1135</v>
      </c>
    </row>
    <row r="224" spans="2:65" s="1" customFormat="1" ht="22.5" customHeight="1">
      <c r="B224" s="35"/>
      <c r="C224" s="194" t="s">
        <v>1141</v>
      </c>
      <c r="D224" s="194" t="s">
        <v>240</v>
      </c>
      <c r="E224" s="195" t="s">
        <v>7496</v>
      </c>
      <c r="F224" s="196" t="s">
        <v>7412</v>
      </c>
      <c r="G224" s="197" t="s">
        <v>5416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1141</v>
      </c>
    </row>
    <row r="225" spans="2:65" s="1" customFormat="1" ht="22.5" customHeight="1">
      <c r="B225" s="35"/>
      <c r="C225" s="194" t="s">
        <v>1145</v>
      </c>
      <c r="D225" s="194" t="s">
        <v>240</v>
      </c>
      <c r="E225" s="195" t="s">
        <v>7413</v>
      </c>
      <c r="F225" s="196" t="s">
        <v>7414</v>
      </c>
      <c r="G225" s="197" t="s">
        <v>5416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1145</v>
      </c>
    </row>
    <row r="226" spans="2:65" s="1" customFormat="1" ht="31.5" customHeight="1">
      <c r="B226" s="35"/>
      <c r="C226" s="194" t="s">
        <v>1150</v>
      </c>
      <c r="D226" s="194" t="s">
        <v>240</v>
      </c>
      <c r="E226" s="195" t="s">
        <v>7497</v>
      </c>
      <c r="F226" s="196" t="s">
        <v>7458</v>
      </c>
      <c r="G226" s="197" t="s">
        <v>5416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1150</v>
      </c>
    </row>
    <row r="227" spans="2:65" s="1" customFormat="1" ht="31.5" customHeight="1">
      <c r="B227" s="35"/>
      <c r="C227" s="194" t="s">
        <v>1154</v>
      </c>
      <c r="D227" s="194" t="s">
        <v>240</v>
      </c>
      <c r="E227" s="195" t="s">
        <v>7498</v>
      </c>
      <c r="F227" s="196" t="s">
        <v>7460</v>
      </c>
      <c r="G227" s="197" t="s">
        <v>5416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1154</v>
      </c>
    </row>
    <row r="228" spans="2:65" s="1" customFormat="1" ht="31.5" customHeight="1">
      <c r="B228" s="35"/>
      <c r="C228" s="194" t="s">
        <v>1162</v>
      </c>
      <c r="D228" s="194" t="s">
        <v>240</v>
      </c>
      <c r="E228" s="195" t="s">
        <v>7499</v>
      </c>
      <c r="F228" s="196" t="s">
        <v>7416</v>
      </c>
      <c r="G228" s="197" t="s">
        <v>5416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1162</v>
      </c>
    </row>
    <row r="229" spans="2:65" s="1" customFormat="1" ht="31.5" customHeight="1">
      <c r="B229" s="35"/>
      <c r="C229" s="194" t="s">
        <v>1168</v>
      </c>
      <c r="D229" s="194" t="s">
        <v>240</v>
      </c>
      <c r="E229" s="195" t="s">
        <v>7500</v>
      </c>
      <c r="F229" s="196" t="s">
        <v>7418</v>
      </c>
      <c r="G229" s="197" t="s">
        <v>5416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1168</v>
      </c>
    </row>
    <row r="230" spans="2:65" s="1" customFormat="1" ht="44.25" customHeight="1">
      <c r="B230" s="35"/>
      <c r="C230" s="194" t="s">
        <v>1173</v>
      </c>
      <c r="D230" s="194" t="s">
        <v>240</v>
      </c>
      <c r="E230" s="195" t="s">
        <v>7423</v>
      </c>
      <c r="F230" s="196" t="s">
        <v>7424</v>
      </c>
      <c r="G230" s="197" t="s">
        <v>5416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1173</v>
      </c>
    </row>
    <row r="231" spans="2:65" s="1" customFormat="1" ht="22.5" customHeight="1">
      <c r="B231" s="35"/>
      <c r="C231" s="194" t="s">
        <v>1188</v>
      </c>
      <c r="D231" s="194" t="s">
        <v>240</v>
      </c>
      <c r="E231" s="195" t="s">
        <v>7425</v>
      </c>
      <c r="F231" s="196" t="s">
        <v>7426</v>
      </c>
      <c r="G231" s="197" t="s">
        <v>5416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1188</v>
      </c>
    </row>
    <row r="232" spans="2:65" s="1" customFormat="1" ht="31.5" customHeight="1">
      <c r="B232" s="35"/>
      <c r="C232" s="194" t="s">
        <v>1222</v>
      </c>
      <c r="D232" s="194" t="s">
        <v>240</v>
      </c>
      <c r="E232" s="195" t="s">
        <v>7501</v>
      </c>
      <c r="F232" s="196" t="s">
        <v>7484</v>
      </c>
      <c r="G232" s="197" t="s">
        <v>5416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1222</v>
      </c>
    </row>
    <row r="233" spans="2:65" s="1" customFormat="1" ht="31.5" customHeight="1">
      <c r="B233" s="35"/>
      <c r="C233" s="194" t="s">
        <v>1248</v>
      </c>
      <c r="D233" s="194" t="s">
        <v>240</v>
      </c>
      <c r="E233" s="195" t="s">
        <v>7433</v>
      </c>
      <c r="F233" s="196" t="s">
        <v>7434</v>
      </c>
      <c r="G233" s="197" t="s">
        <v>5416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1248</v>
      </c>
    </row>
    <row r="234" spans="2:65" s="1" customFormat="1" ht="31.5" customHeight="1">
      <c r="B234" s="35"/>
      <c r="C234" s="194" t="s">
        <v>1254</v>
      </c>
      <c r="D234" s="194" t="s">
        <v>240</v>
      </c>
      <c r="E234" s="195" t="s">
        <v>7431</v>
      </c>
      <c r="F234" s="196" t="s">
        <v>7432</v>
      </c>
      <c r="G234" s="197" t="s">
        <v>5416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1254</v>
      </c>
    </row>
    <row r="235" spans="2:65" s="1" customFormat="1" ht="31.5" customHeight="1">
      <c r="B235" s="35"/>
      <c r="C235" s="194" t="s">
        <v>1261</v>
      </c>
      <c r="D235" s="194" t="s">
        <v>240</v>
      </c>
      <c r="E235" s="195" t="s">
        <v>7433</v>
      </c>
      <c r="F235" s="196" t="s">
        <v>7434</v>
      </c>
      <c r="G235" s="197" t="s">
        <v>5416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1261</v>
      </c>
    </row>
    <row r="236" spans="2:65" s="1" customFormat="1" ht="31.5" customHeight="1">
      <c r="B236" s="35"/>
      <c r="C236" s="194" t="s">
        <v>1320</v>
      </c>
      <c r="D236" s="194" t="s">
        <v>240</v>
      </c>
      <c r="E236" s="195" t="s">
        <v>7435</v>
      </c>
      <c r="F236" s="196" t="s">
        <v>7436</v>
      </c>
      <c r="G236" s="197" t="s">
        <v>5416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1320</v>
      </c>
    </row>
    <row r="237" spans="2:65" s="1" customFormat="1" ht="31.5" customHeight="1">
      <c r="B237" s="35"/>
      <c r="C237" s="194" t="s">
        <v>1326</v>
      </c>
      <c r="D237" s="194" t="s">
        <v>240</v>
      </c>
      <c r="E237" s="195" t="s">
        <v>7437</v>
      </c>
      <c r="F237" s="196" t="s">
        <v>7438</v>
      </c>
      <c r="G237" s="197" t="s">
        <v>5416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1326</v>
      </c>
    </row>
    <row r="238" spans="2:65" s="1" customFormat="1" ht="31.5" customHeight="1">
      <c r="B238" s="35"/>
      <c r="C238" s="194" t="s">
        <v>1333</v>
      </c>
      <c r="D238" s="194" t="s">
        <v>240</v>
      </c>
      <c r="E238" s="195" t="s">
        <v>7439</v>
      </c>
      <c r="F238" s="196" t="s">
        <v>7440</v>
      </c>
      <c r="G238" s="197" t="s">
        <v>5416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1333</v>
      </c>
    </row>
    <row r="239" spans="2:65" s="1" customFormat="1" ht="22.5" customHeight="1">
      <c r="B239" s="35"/>
      <c r="C239" s="194" t="s">
        <v>1345</v>
      </c>
      <c r="D239" s="194" t="s">
        <v>240</v>
      </c>
      <c r="E239" s="195" t="s">
        <v>7441</v>
      </c>
      <c r="F239" s="196" t="s">
        <v>7442</v>
      </c>
      <c r="G239" s="197" t="s">
        <v>5416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1345</v>
      </c>
    </row>
    <row r="240" spans="2:65" s="1" customFormat="1" ht="22.5" customHeight="1">
      <c r="B240" s="35"/>
      <c r="C240" s="194" t="s">
        <v>1354</v>
      </c>
      <c r="D240" s="194" t="s">
        <v>240</v>
      </c>
      <c r="E240" s="195" t="s">
        <v>7502</v>
      </c>
      <c r="F240" s="196" t="s">
        <v>7503</v>
      </c>
      <c r="G240" s="197" t="s">
        <v>5416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1354</v>
      </c>
    </row>
    <row r="241" spans="2:65" s="1" customFormat="1" ht="44.25" customHeight="1">
      <c r="B241" s="35"/>
      <c r="C241" s="194" t="s">
        <v>1374</v>
      </c>
      <c r="D241" s="194" t="s">
        <v>240</v>
      </c>
      <c r="E241" s="195" t="s">
        <v>7469</v>
      </c>
      <c r="F241" s="196" t="s">
        <v>7470</v>
      </c>
      <c r="G241" s="197" t="s">
        <v>5416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1374</v>
      </c>
    </row>
    <row r="242" spans="2:65" s="11" customFormat="1" ht="29.85" customHeight="1">
      <c r="B242" s="177"/>
      <c r="C242" s="178"/>
      <c r="D242" s="191" t="s">
        <v>72</v>
      </c>
      <c r="E242" s="192" t="s">
        <v>6979</v>
      </c>
      <c r="F242" s="192" t="s">
        <v>7504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1384</v>
      </c>
      <c r="D243" s="194" t="s">
        <v>240</v>
      </c>
      <c r="E243" s="195" t="s">
        <v>7505</v>
      </c>
      <c r="F243" s="196" t="s">
        <v>7506</v>
      </c>
      <c r="G243" s="197" t="s">
        <v>5416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1384</v>
      </c>
    </row>
    <row r="244" spans="2:65" s="1" customFormat="1" ht="31.5" customHeight="1">
      <c r="B244" s="35"/>
      <c r="C244" s="194" t="s">
        <v>1388</v>
      </c>
      <c r="D244" s="194" t="s">
        <v>240</v>
      </c>
      <c r="E244" s="195" t="s">
        <v>7450</v>
      </c>
      <c r="F244" s="196" t="s">
        <v>7451</v>
      </c>
      <c r="G244" s="197" t="s">
        <v>5416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1388</v>
      </c>
    </row>
    <row r="245" spans="2:65" s="1" customFormat="1" ht="31.5" customHeight="1">
      <c r="B245" s="35"/>
      <c r="C245" s="194" t="s">
        <v>1392</v>
      </c>
      <c r="D245" s="194" t="s">
        <v>240</v>
      </c>
      <c r="E245" s="195" t="s">
        <v>7405</v>
      </c>
      <c r="F245" s="196" t="s">
        <v>7406</v>
      </c>
      <c r="G245" s="197" t="s">
        <v>5416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1392</v>
      </c>
    </row>
    <row r="246" spans="2:65" s="1" customFormat="1" ht="31.5" customHeight="1">
      <c r="B246" s="35"/>
      <c r="C246" s="194" t="s">
        <v>1396</v>
      </c>
      <c r="D246" s="194" t="s">
        <v>240</v>
      </c>
      <c r="E246" s="195" t="s">
        <v>7407</v>
      </c>
      <c r="F246" s="196" t="s">
        <v>7408</v>
      </c>
      <c r="G246" s="197" t="s">
        <v>5416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1396</v>
      </c>
    </row>
    <row r="247" spans="2:65" s="1" customFormat="1" ht="31.5" customHeight="1">
      <c r="B247" s="35"/>
      <c r="C247" s="194" t="s">
        <v>1400</v>
      </c>
      <c r="D247" s="194" t="s">
        <v>240</v>
      </c>
      <c r="E247" s="195" t="s">
        <v>7409</v>
      </c>
      <c r="F247" s="196" t="s">
        <v>7410</v>
      </c>
      <c r="G247" s="197" t="s">
        <v>5416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1400</v>
      </c>
    </row>
    <row r="248" spans="2:65" s="1" customFormat="1" ht="22.5" customHeight="1">
      <c r="B248" s="35"/>
      <c r="C248" s="194" t="s">
        <v>1404</v>
      </c>
      <c r="D248" s="194" t="s">
        <v>240</v>
      </c>
      <c r="E248" s="195" t="s">
        <v>7507</v>
      </c>
      <c r="F248" s="196" t="s">
        <v>7412</v>
      </c>
      <c r="G248" s="197" t="s">
        <v>5416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1404</v>
      </c>
    </row>
    <row r="249" spans="2:65" s="1" customFormat="1" ht="22.5" customHeight="1">
      <c r="B249" s="35"/>
      <c r="C249" s="194" t="s">
        <v>1409</v>
      </c>
      <c r="D249" s="194" t="s">
        <v>240</v>
      </c>
      <c r="E249" s="195" t="s">
        <v>7413</v>
      </c>
      <c r="F249" s="196" t="s">
        <v>7414</v>
      </c>
      <c r="G249" s="197" t="s">
        <v>5416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1409</v>
      </c>
    </row>
    <row r="250" spans="2:65" s="1" customFormat="1" ht="31.5" customHeight="1">
      <c r="B250" s="35"/>
      <c r="C250" s="194" t="s">
        <v>1420</v>
      </c>
      <c r="D250" s="194" t="s">
        <v>240</v>
      </c>
      <c r="E250" s="195" t="s">
        <v>7508</v>
      </c>
      <c r="F250" s="196" t="s">
        <v>7509</v>
      </c>
      <c r="G250" s="197" t="s">
        <v>5416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1420</v>
      </c>
    </row>
    <row r="251" spans="2:65" s="1" customFormat="1" ht="31.5" customHeight="1">
      <c r="B251" s="35"/>
      <c r="C251" s="194" t="s">
        <v>1427</v>
      </c>
      <c r="D251" s="194" t="s">
        <v>240</v>
      </c>
      <c r="E251" s="195" t="s">
        <v>7510</v>
      </c>
      <c r="F251" s="196" t="s">
        <v>7511</v>
      </c>
      <c r="G251" s="197" t="s">
        <v>5416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1427</v>
      </c>
    </row>
    <row r="252" spans="2:65" s="1" customFormat="1" ht="31.5" customHeight="1">
      <c r="B252" s="35"/>
      <c r="C252" s="194" t="s">
        <v>1431</v>
      </c>
      <c r="D252" s="194" t="s">
        <v>240</v>
      </c>
      <c r="E252" s="195" t="s">
        <v>7512</v>
      </c>
      <c r="F252" s="196" t="s">
        <v>7513</v>
      </c>
      <c r="G252" s="197" t="s">
        <v>5416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1431</v>
      </c>
    </row>
    <row r="253" spans="2:65" s="1" customFormat="1" ht="31.5" customHeight="1">
      <c r="B253" s="35"/>
      <c r="C253" s="194" t="s">
        <v>1439</v>
      </c>
      <c r="D253" s="194" t="s">
        <v>240</v>
      </c>
      <c r="E253" s="195" t="s">
        <v>7514</v>
      </c>
      <c r="F253" s="196" t="s">
        <v>7515</v>
      </c>
      <c r="G253" s="197" t="s">
        <v>5416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1439</v>
      </c>
    </row>
    <row r="254" spans="2:65" s="1" customFormat="1" ht="44.25" customHeight="1">
      <c r="B254" s="35"/>
      <c r="C254" s="194" t="s">
        <v>1443</v>
      </c>
      <c r="D254" s="194" t="s">
        <v>240</v>
      </c>
      <c r="E254" s="195" t="s">
        <v>7423</v>
      </c>
      <c r="F254" s="196" t="s">
        <v>7424</v>
      </c>
      <c r="G254" s="197" t="s">
        <v>5416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1443</v>
      </c>
    </row>
    <row r="255" spans="2:65" s="1" customFormat="1" ht="22.5" customHeight="1">
      <c r="B255" s="35"/>
      <c r="C255" s="194" t="s">
        <v>1447</v>
      </c>
      <c r="D255" s="194" t="s">
        <v>240</v>
      </c>
      <c r="E255" s="195" t="s">
        <v>7516</v>
      </c>
      <c r="F255" s="196" t="s">
        <v>7517</v>
      </c>
      <c r="G255" s="197" t="s">
        <v>5416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1447</v>
      </c>
    </row>
    <row r="256" spans="2:65" s="1" customFormat="1" ht="31.5" customHeight="1">
      <c r="B256" s="35"/>
      <c r="C256" s="194" t="s">
        <v>1451</v>
      </c>
      <c r="D256" s="194" t="s">
        <v>240</v>
      </c>
      <c r="E256" s="195" t="s">
        <v>7518</v>
      </c>
      <c r="F256" s="196" t="s">
        <v>7519</v>
      </c>
      <c r="G256" s="197" t="s">
        <v>5416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1451</v>
      </c>
    </row>
    <row r="257" spans="2:65" s="1" customFormat="1" ht="31.5" customHeight="1">
      <c r="B257" s="35"/>
      <c r="C257" s="194" t="s">
        <v>1460</v>
      </c>
      <c r="D257" s="194" t="s">
        <v>240</v>
      </c>
      <c r="E257" s="195" t="s">
        <v>7433</v>
      </c>
      <c r="F257" s="196" t="s">
        <v>7434</v>
      </c>
      <c r="G257" s="197" t="s">
        <v>5416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1460</v>
      </c>
    </row>
    <row r="258" spans="2:65" s="1" customFormat="1" ht="31.5" customHeight="1">
      <c r="B258" s="35"/>
      <c r="C258" s="194" t="s">
        <v>1463</v>
      </c>
      <c r="D258" s="194" t="s">
        <v>240</v>
      </c>
      <c r="E258" s="195" t="s">
        <v>7431</v>
      </c>
      <c r="F258" s="196" t="s">
        <v>7432</v>
      </c>
      <c r="G258" s="197" t="s">
        <v>5416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1463</v>
      </c>
    </row>
    <row r="259" spans="2:65" s="1" customFormat="1" ht="31.5" customHeight="1">
      <c r="B259" s="35"/>
      <c r="C259" s="194" t="s">
        <v>1470</v>
      </c>
      <c r="D259" s="194" t="s">
        <v>240</v>
      </c>
      <c r="E259" s="195" t="s">
        <v>7433</v>
      </c>
      <c r="F259" s="196" t="s">
        <v>7434</v>
      </c>
      <c r="G259" s="197" t="s">
        <v>5416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1470</v>
      </c>
    </row>
    <row r="260" spans="2:65" s="1" customFormat="1" ht="31.5" customHeight="1">
      <c r="B260" s="35"/>
      <c r="C260" s="194" t="s">
        <v>1476</v>
      </c>
      <c r="D260" s="194" t="s">
        <v>240</v>
      </c>
      <c r="E260" s="195" t="s">
        <v>7520</v>
      </c>
      <c r="F260" s="196" t="s">
        <v>7436</v>
      </c>
      <c r="G260" s="197" t="s">
        <v>5416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1476</v>
      </c>
    </row>
    <row r="261" spans="2:65" s="1" customFormat="1" ht="31.5" customHeight="1">
      <c r="B261" s="35"/>
      <c r="C261" s="194" t="s">
        <v>1481</v>
      </c>
      <c r="D261" s="194" t="s">
        <v>240</v>
      </c>
      <c r="E261" s="195" t="s">
        <v>7437</v>
      </c>
      <c r="F261" s="196" t="s">
        <v>7438</v>
      </c>
      <c r="G261" s="197" t="s">
        <v>5416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1481</v>
      </c>
    </row>
    <row r="262" spans="2:65" s="1" customFormat="1" ht="31.5" customHeight="1">
      <c r="B262" s="35"/>
      <c r="C262" s="194" t="s">
        <v>1488</v>
      </c>
      <c r="D262" s="194" t="s">
        <v>240</v>
      </c>
      <c r="E262" s="195" t="s">
        <v>7439</v>
      </c>
      <c r="F262" s="196" t="s">
        <v>7440</v>
      </c>
      <c r="G262" s="197" t="s">
        <v>5416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1488</v>
      </c>
    </row>
    <row r="263" spans="2:65" s="1" customFormat="1" ht="22.5" customHeight="1">
      <c r="B263" s="35"/>
      <c r="C263" s="194" t="s">
        <v>1492</v>
      </c>
      <c r="D263" s="194" t="s">
        <v>240</v>
      </c>
      <c r="E263" s="195" t="s">
        <v>7441</v>
      </c>
      <c r="F263" s="196" t="s">
        <v>7442</v>
      </c>
      <c r="G263" s="197" t="s">
        <v>5416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1492</v>
      </c>
    </row>
    <row r="264" spans="2:65" s="1" customFormat="1" ht="31.5" customHeight="1">
      <c r="B264" s="35"/>
      <c r="C264" s="194" t="s">
        <v>1496</v>
      </c>
      <c r="D264" s="194" t="s">
        <v>240</v>
      </c>
      <c r="E264" s="195" t="s">
        <v>7521</v>
      </c>
      <c r="F264" s="196" t="s">
        <v>7522</v>
      </c>
      <c r="G264" s="197" t="s">
        <v>5416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1496</v>
      </c>
    </row>
    <row r="265" spans="2:65" s="1" customFormat="1" ht="57" customHeight="1">
      <c r="B265" s="35"/>
      <c r="C265" s="194" t="s">
        <v>1502</v>
      </c>
      <c r="D265" s="194" t="s">
        <v>240</v>
      </c>
      <c r="E265" s="195" t="s">
        <v>7523</v>
      </c>
      <c r="F265" s="196" t="s">
        <v>7524</v>
      </c>
      <c r="G265" s="197" t="s">
        <v>5416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1502</v>
      </c>
    </row>
    <row r="266" spans="2:65" s="11" customFormat="1" ht="29.85" customHeight="1">
      <c r="B266" s="177"/>
      <c r="C266" s="178"/>
      <c r="D266" s="191" t="s">
        <v>72</v>
      </c>
      <c r="E266" s="192" t="s">
        <v>7029</v>
      </c>
      <c r="F266" s="192" t="s">
        <v>7525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1507</v>
      </c>
      <c r="D267" s="194" t="s">
        <v>240</v>
      </c>
      <c r="E267" s="195" t="s">
        <v>7475</v>
      </c>
      <c r="F267" s="196" t="s">
        <v>7476</v>
      </c>
      <c r="G267" s="197" t="s">
        <v>5416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1507</v>
      </c>
    </row>
    <row r="268" spans="2:65" s="1" customFormat="1" ht="31.5" customHeight="1">
      <c r="B268" s="35"/>
      <c r="C268" s="194" t="s">
        <v>1518</v>
      </c>
      <c r="D268" s="194" t="s">
        <v>240</v>
      </c>
      <c r="E268" s="195" t="s">
        <v>7450</v>
      </c>
      <c r="F268" s="196" t="s">
        <v>7451</v>
      </c>
      <c r="G268" s="197" t="s">
        <v>5416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1518</v>
      </c>
    </row>
    <row r="269" spans="2:65" s="1" customFormat="1" ht="31.5" customHeight="1">
      <c r="B269" s="35"/>
      <c r="C269" s="194" t="s">
        <v>1534</v>
      </c>
      <c r="D269" s="194" t="s">
        <v>240</v>
      </c>
      <c r="E269" s="195" t="s">
        <v>7405</v>
      </c>
      <c r="F269" s="196" t="s">
        <v>7406</v>
      </c>
      <c r="G269" s="197" t="s">
        <v>5416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1534</v>
      </c>
    </row>
    <row r="270" spans="2:65" s="1" customFormat="1" ht="31.5" customHeight="1">
      <c r="B270" s="35"/>
      <c r="C270" s="194" t="s">
        <v>1541</v>
      </c>
      <c r="D270" s="194" t="s">
        <v>240</v>
      </c>
      <c r="E270" s="195" t="s">
        <v>7407</v>
      </c>
      <c r="F270" s="196" t="s">
        <v>7408</v>
      </c>
      <c r="G270" s="197" t="s">
        <v>5416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1541</v>
      </c>
    </row>
    <row r="271" spans="2:65" s="1" customFormat="1" ht="31.5" customHeight="1">
      <c r="B271" s="35"/>
      <c r="C271" s="194" t="s">
        <v>1548</v>
      </c>
      <c r="D271" s="194" t="s">
        <v>240</v>
      </c>
      <c r="E271" s="195" t="s">
        <v>7409</v>
      </c>
      <c r="F271" s="196" t="s">
        <v>7410</v>
      </c>
      <c r="G271" s="197" t="s">
        <v>5416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1548</v>
      </c>
    </row>
    <row r="272" spans="2:65" s="1" customFormat="1" ht="22.5" customHeight="1">
      <c r="B272" s="35"/>
      <c r="C272" s="194" t="s">
        <v>1561</v>
      </c>
      <c r="D272" s="194" t="s">
        <v>240</v>
      </c>
      <c r="E272" s="195" t="s">
        <v>7526</v>
      </c>
      <c r="F272" s="196" t="s">
        <v>7412</v>
      </c>
      <c r="G272" s="197" t="s">
        <v>5416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1561</v>
      </c>
    </row>
    <row r="273" spans="2:65" s="1" customFormat="1" ht="22.5" customHeight="1">
      <c r="B273" s="35"/>
      <c r="C273" s="194" t="s">
        <v>1565</v>
      </c>
      <c r="D273" s="194" t="s">
        <v>240</v>
      </c>
      <c r="E273" s="195" t="s">
        <v>7413</v>
      </c>
      <c r="F273" s="196" t="s">
        <v>7414</v>
      </c>
      <c r="G273" s="197" t="s">
        <v>5416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1565</v>
      </c>
    </row>
    <row r="274" spans="2:65" s="1" customFormat="1" ht="31.5" customHeight="1">
      <c r="B274" s="35"/>
      <c r="C274" s="194" t="s">
        <v>1667</v>
      </c>
      <c r="D274" s="194" t="s">
        <v>240</v>
      </c>
      <c r="E274" s="195" t="s">
        <v>7527</v>
      </c>
      <c r="F274" s="196" t="s">
        <v>7416</v>
      </c>
      <c r="G274" s="197" t="s">
        <v>5416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1667</v>
      </c>
    </row>
    <row r="275" spans="2:65" s="1" customFormat="1" ht="31.5" customHeight="1">
      <c r="B275" s="35"/>
      <c r="C275" s="194" t="s">
        <v>1673</v>
      </c>
      <c r="D275" s="194" t="s">
        <v>240</v>
      </c>
      <c r="E275" s="195" t="s">
        <v>7528</v>
      </c>
      <c r="F275" s="196" t="s">
        <v>7418</v>
      </c>
      <c r="G275" s="197" t="s">
        <v>5416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1673</v>
      </c>
    </row>
    <row r="276" spans="2:65" s="1" customFormat="1" ht="31.5" customHeight="1">
      <c r="B276" s="35"/>
      <c r="C276" s="194" t="s">
        <v>1682</v>
      </c>
      <c r="D276" s="194" t="s">
        <v>240</v>
      </c>
      <c r="E276" s="195" t="s">
        <v>7529</v>
      </c>
      <c r="F276" s="196" t="s">
        <v>7530</v>
      </c>
      <c r="G276" s="197" t="s">
        <v>5416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1682</v>
      </c>
    </row>
    <row r="277" spans="2:65" s="1" customFormat="1" ht="31.5" customHeight="1">
      <c r="B277" s="35"/>
      <c r="C277" s="194" t="s">
        <v>1687</v>
      </c>
      <c r="D277" s="194" t="s">
        <v>240</v>
      </c>
      <c r="E277" s="195" t="s">
        <v>7531</v>
      </c>
      <c r="F277" s="196" t="s">
        <v>7532</v>
      </c>
      <c r="G277" s="197" t="s">
        <v>5416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1687</v>
      </c>
    </row>
    <row r="278" spans="2:65" s="1" customFormat="1" ht="44.25" customHeight="1">
      <c r="B278" s="35"/>
      <c r="C278" s="194" t="s">
        <v>1693</v>
      </c>
      <c r="D278" s="194" t="s">
        <v>240</v>
      </c>
      <c r="E278" s="195" t="s">
        <v>7423</v>
      </c>
      <c r="F278" s="196" t="s">
        <v>7424</v>
      </c>
      <c r="G278" s="197" t="s">
        <v>5416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1693</v>
      </c>
    </row>
    <row r="279" spans="2:65" s="1" customFormat="1" ht="22.5" customHeight="1">
      <c r="B279" s="35"/>
      <c r="C279" s="194" t="s">
        <v>1697</v>
      </c>
      <c r="D279" s="194" t="s">
        <v>240</v>
      </c>
      <c r="E279" s="195" t="s">
        <v>7425</v>
      </c>
      <c r="F279" s="196" t="s">
        <v>7426</v>
      </c>
      <c r="G279" s="197" t="s">
        <v>5416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1697</v>
      </c>
    </row>
    <row r="280" spans="2:65" s="1" customFormat="1" ht="31.5" customHeight="1">
      <c r="B280" s="35"/>
      <c r="C280" s="194" t="s">
        <v>1702</v>
      </c>
      <c r="D280" s="194" t="s">
        <v>240</v>
      </c>
      <c r="E280" s="195" t="s">
        <v>7427</v>
      </c>
      <c r="F280" s="196" t="s">
        <v>7428</v>
      </c>
      <c r="G280" s="197" t="s">
        <v>5416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1702</v>
      </c>
    </row>
    <row r="281" spans="2:65" s="1" customFormat="1" ht="31.5" customHeight="1">
      <c r="B281" s="35"/>
      <c r="C281" s="194" t="s">
        <v>1706</v>
      </c>
      <c r="D281" s="194" t="s">
        <v>240</v>
      </c>
      <c r="E281" s="195" t="s">
        <v>7433</v>
      </c>
      <c r="F281" s="196" t="s">
        <v>7434</v>
      </c>
      <c r="G281" s="197" t="s">
        <v>5416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1706</v>
      </c>
    </row>
    <row r="282" spans="2:65" s="1" customFormat="1" ht="31.5" customHeight="1">
      <c r="B282" s="35"/>
      <c r="C282" s="194" t="s">
        <v>1718</v>
      </c>
      <c r="D282" s="194" t="s">
        <v>240</v>
      </c>
      <c r="E282" s="195" t="s">
        <v>7431</v>
      </c>
      <c r="F282" s="196" t="s">
        <v>7432</v>
      </c>
      <c r="G282" s="197" t="s">
        <v>5416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1718</v>
      </c>
    </row>
    <row r="283" spans="2:65" s="1" customFormat="1" ht="31.5" customHeight="1">
      <c r="B283" s="35"/>
      <c r="C283" s="194" t="s">
        <v>1749</v>
      </c>
      <c r="D283" s="194" t="s">
        <v>240</v>
      </c>
      <c r="E283" s="195" t="s">
        <v>7433</v>
      </c>
      <c r="F283" s="196" t="s">
        <v>7434</v>
      </c>
      <c r="G283" s="197" t="s">
        <v>5416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1749</v>
      </c>
    </row>
    <row r="284" spans="2:65" s="1" customFormat="1" ht="31.5" customHeight="1">
      <c r="B284" s="35"/>
      <c r="C284" s="194" t="s">
        <v>1754</v>
      </c>
      <c r="D284" s="194" t="s">
        <v>240</v>
      </c>
      <c r="E284" s="195" t="s">
        <v>7435</v>
      </c>
      <c r="F284" s="196" t="s">
        <v>7436</v>
      </c>
      <c r="G284" s="197" t="s">
        <v>5416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1754</v>
      </c>
    </row>
    <row r="285" spans="2:65" s="1" customFormat="1" ht="31.5" customHeight="1">
      <c r="B285" s="35"/>
      <c r="C285" s="194" t="s">
        <v>1762</v>
      </c>
      <c r="D285" s="194" t="s">
        <v>240</v>
      </c>
      <c r="E285" s="195" t="s">
        <v>7437</v>
      </c>
      <c r="F285" s="196" t="s">
        <v>7438</v>
      </c>
      <c r="G285" s="197" t="s">
        <v>5416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1762</v>
      </c>
    </row>
    <row r="286" spans="2:65" s="1" customFormat="1" ht="31.5" customHeight="1">
      <c r="B286" s="35"/>
      <c r="C286" s="194" t="s">
        <v>1767</v>
      </c>
      <c r="D286" s="194" t="s">
        <v>240</v>
      </c>
      <c r="E286" s="195" t="s">
        <v>7439</v>
      </c>
      <c r="F286" s="196" t="s">
        <v>7440</v>
      </c>
      <c r="G286" s="197" t="s">
        <v>5416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1767</v>
      </c>
    </row>
    <row r="287" spans="2:65" s="1" customFormat="1" ht="22.5" customHeight="1">
      <c r="B287" s="35"/>
      <c r="C287" s="194" t="s">
        <v>1776</v>
      </c>
      <c r="D287" s="194" t="s">
        <v>240</v>
      </c>
      <c r="E287" s="195" t="s">
        <v>7441</v>
      </c>
      <c r="F287" s="196" t="s">
        <v>7442</v>
      </c>
      <c r="G287" s="197" t="s">
        <v>5416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1776</v>
      </c>
    </row>
    <row r="288" spans="2:65" s="1" customFormat="1" ht="44.25" customHeight="1">
      <c r="B288" s="35"/>
      <c r="C288" s="194" t="s">
        <v>1789</v>
      </c>
      <c r="D288" s="194" t="s">
        <v>240</v>
      </c>
      <c r="E288" s="195" t="s">
        <v>7469</v>
      </c>
      <c r="F288" s="196" t="s">
        <v>7470</v>
      </c>
      <c r="G288" s="197" t="s">
        <v>5416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1789</v>
      </c>
    </row>
    <row r="289" spans="2:65" s="11" customFormat="1" ht="29.85" customHeight="1">
      <c r="B289" s="177"/>
      <c r="C289" s="178"/>
      <c r="D289" s="191" t="s">
        <v>72</v>
      </c>
      <c r="E289" s="192" t="s">
        <v>7127</v>
      </c>
      <c r="F289" s="192" t="s">
        <v>7533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1795</v>
      </c>
      <c r="D290" s="194" t="s">
        <v>240</v>
      </c>
      <c r="E290" s="195" t="s">
        <v>7534</v>
      </c>
      <c r="F290" s="196" t="s">
        <v>7535</v>
      </c>
      <c r="G290" s="197" t="s">
        <v>5416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1795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7536</v>
      </c>
      <c r="F291" s="196" t="s">
        <v>7537</v>
      </c>
      <c r="G291" s="197" t="s">
        <v>5416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1806</v>
      </c>
      <c r="D292" s="194" t="s">
        <v>240</v>
      </c>
      <c r="E292" s="195" t="s">
        <v>7407</v>
      </c>
      <c r="F292" s="196" t="s">
        <v>7408</v>
      </c>
      <c r="G292" s="197" t="s">
        <v>5416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1806</v>
      </c>
    </row>
    <row r="293" spans="2:65" s="1" customFormat="1" ht="44.25" customHeight="1">
      <c r="B293" s="35"/>
      <c r="C293" s="194" t="s">
        <v>1842</v>
      </c>
      <c r="D293" s="194" t="s">
        <v>240</v>
      </c>
      <c r="E293" s="195" t="s">
        <v>7401</v>
      </c>
      <c r="F293" s="196" t="s">
        <v>7402</v>
      </c>
      <c r="G293" s="197" t="s">
        <v>5416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1842</v>
      </c>
    </row>
    <row r="294" spans="2:65" s="1" customFormat="1" ht="22.5" customHeight="1">
      <c r="B294" s="35"/>
      <c r="C294" s="194" t="s">
        <v>1848</v>
      </c>
      <c r="D294" s="194" t="s">
        <v>240</v>
      </c>
      <c r="E294" s="195" t="s">
        <v>7538</v>
      </c>
      <c r="F294" s="196" t="s">
        <v>7539</v>
      </c>
      <c r="G294" s="197" t="s">
        <v>5416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1848</v>
      </c>
    </row>
    <row r="295" spans="2:65" s="1" customFormat="1" ht="31.5" customHeight="1">
      <c r="B295" s="35"/>
      <c r="C295" s="194" t="s">
        <v>1854</v>
      </c>
      <c r="D295" s="194" t="s">
        <v>240</v>
      </c>
      <c r="E295" s="195" t="s">
        <v>7540</v>
      </c>
      <c r="F295" s="196" t="s">
        <v>7541</v>
      </c>
      <c r="G295" s="197" t="s">
        <v>5416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1854</v>
      </c>
    </row>
    <row r="296" spans="2:65" s="11" customFormat="1" ht="29.85" customHeight="1">
      <c r="B296" s="177"/>
      <c r="C296" s="178"/>
      <c r="D296" s="191" t="s">
        <v>72</v>
      </c>
      <c r="E296" s="192" t="s">
        <v>7180</v>
      </c>
      <c r="F296" s="192" t="s">
        <v>7542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1860</v>
      </c>
      <c r="D297" s="194" t="s">
        <v>240</v>
      </c>
      <c r="E297" s="195" t="s">
        <v>7543</v>
      </c>
      <c r="F297" s="196" t="s">
        <v>7544</v>
      </c>
      <c r="G297" s="197" t="s">
        <v>5416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1860</v>
      </c>
    </row>
    <row r="298" spans="2:65" s="1" customFormat="1" ht="31.5" customHeight="1">
      <c r="B298" s="35"/>
      <c r="C298" s="194" t="s">
        <v>1865</v>
      </c>
      <c r="D298" s="194" t="s">
        <v>240</v>
      </c>
      <c r="E298" s="195" t="s">
        <v>7407</v>
      </c>
      <c r="F298" s="196" t="s">
        <v>7408</v>
      </c>
      <c r="G298" s="197" t="s">
        <v>5416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1865</v>
      </c>
    </row>
    <row r="299" spans="2:65" s="1" customFormat="1" ht="31.5" customHeight="1">
      <c r="B299" s="35"/>
      <c r="C299" s="194" t="s">
        <v>1870</v>
      </c>
      <c r="D299" s="194" t="s">
        <v>240</v>
      </c>
      <c r="E299" s="195" t="s">
        <v>7545</v>
      </c>
      <c r="F299" s="196" t="s">
        <v>7546</v>
      </c>
      <c r="G299" s="197" t="s">
        <v>5416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1870</v>
      </c>
    </row>
    <row r="300" spans="2:65" s="1" customFormat="1" ht="22.5" customHeight="1">
      <c r="B300" s="35"/>
      <c r="C300" s="194" t="s">
        <v>1876</v>
      </c>
      <c r="D300" s="194" t="s">
        <v>240</v>
      </c>
      <c r="E300" s="195" t="s">
        <v>7547</v>
      </c>
      <c r="F300" s="196" t="s">
        <v>7548</v>
      </c>
      <c r="G300" s="197" t="s">
        <v>5416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1876</v>
      </c>
    </row>
    <row r="301" spans="2:65" s="1" customFormat="1" ht="31.5" customHeight="1">
      <c r="B301" s="35"/>
      <c r="C301" s="194" t="s">
        <v>1891</v>
      </c>
      <c r="D301" s="194" t="s">
        <v>240</v>
      </c>
      <c r="E301" s="195" t="s">
        <v>7540</v>
      </c>
      <c r="F301" s="196" t="s">
        <v>7541</v>
      </c>
      <c r="G301" s="197" t="s">
        <v>5416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1891</v>
      </c>
    </row>
    <row r="302" spans="2:65" s="11" customFormat="1" ht="29.85" customHeight="1">
      <c r="B302" s="177"/>
      <c r="C302" s="178"/>
      <c r="D302" s="191" t="s">
        <v>72</v>
      </c>
      <c r="E302" s="192" t="s">
        <v>7199</v>
      </c>
      <c r="F302" s="192" t="s">
        <v>7549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1897</v>
      </c>
      <c r="D303" s="194" t="s">
        <v>240</v>
      </c>
      <c r="E303" s="195" t="s">
        <v>7409</v>
      </c>
      <c r="F303" s="196" t="s">
        <v>7410</v>
      </c>
      <c r="G303" s="197" t="s">
        <v>5416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1897</v>
      </c>
    </row>
    <row r="304" spans="2:65" s="1" customFormat="1" ht="22.5" customHeight="1">
      <c r="B304" s="35"/>
      <c r="C304" s="194" t="s">
        <v>1904</v>
      </c>
      <c r="D304" s="194" t="s">
        <v>240</v>
      </c>
      <c r="E304" s="195" t="s">
        <v>7550</v>
      </c>
      <c r="F304" s="196" t="s">
        <v>7412</v>
      </c>
      <c r="G304" s="197" t="s">
        <v>5416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1904</v>
      </c>
    </row>
    <row r="305" spans="2:65" s="1" customFormat="1" ht="22.5" customHeight="1">
      <c r="B305" s="35"/>
      <c r="C305" s="194" t="s">
        <v>1910</v>
      </c>
      <c r="D305" s="194" t="s">
        <v>240</v>
      </c>
      <c r="E305" s="195" t="s">
        <v>7413</v>
      </c>
      <c r="F305" s="196" t="s">
        <v>7414</v>
      </c>
      <c r="G305" s="197" t="s">
        <v>5416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1910</v>
      </c>
    </row>
    <row r="306" spans="2:65" s="1" customFormat="1" ht="31.5" customHeight="1">
      <c r="B306" s="35"/>
      <c r="C306" s="194" t="s">
        <v>1917</v>
      </c>
      <c r="D306" s="194" t="s">
        <v>240</v>
      </c>
      <c r="E306" s="195" t="s">
        <v>7551</v>
      </c>
      <c r="F306" s="196" t="s">
        <v>7552</v>
      </c>
      <c r="G306" s="197" t="s">
        <v>5416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1917</v>
      </c>
    </row>
    <row r="307" spans="2:65" s="1" customFormat="1" ht="31.5" customHeight="1">
      <c r="B307" s="35"/>
      <c r="C307" s="194" t="s">
        <v>1923</v>
      </c>
      <c r="D307" s="194" t="s">
        <v>240</v>
      </c>
      <c r="E307" s="195" t="s">
        <v>7433</v>
      </c>
      <c r="F307" s="196" t="s">
        <v>7434</v>
      </c>
      <c r="G307" s="197" t="s">
        <v>5416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1923</v>
      </c>
    </row>
    <row r="308" spans="2:65" s="1" customFormat="1" ht="31.5" customHeight="1">
      <c r="B308" s="35"/>
      <c r="C308" s="194" t="s">
        <v>1930</v>
      </c>
      <c r="D308" s="194" t="s">
        <v>240</v>
      </c>
      <c r="E308" s="195" t="s">
        <v>7427</v>
      </c>
      <c r="F308" s="196" t="s">
        <v>7428</v>
      </c>
      <c r="G308" s="197" t="s">
        <v>5416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1930</v>
      </c>
    </row>
    <row r="309" spans="2:65" s="1" customFormat="1" ht="31.5" customHeight="1">
      <c r="B309" s="35"/>
      <c r="C309" s="194" t="s">
        <v>1945</v>
      </c>
      <c r="D309" s="194" t="s">
        <v>240</v>
      </c>
      <c r="E309" s="195" t="s">
        <v>7433</v>
      </c>
      <c r="F309" s="196" t="s">
        <v>7434</v>
      </c>
      <c r="G309" s="197" t="s">
        <v>5416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1945</v>
      </c>
    </row>
    <row r="310" spans="2:65" s="1" customFormat="1" ht="31.5" customHeight="1">
      <c r="B310" s="35"/>
      <c r="C310" s="194" t="s">
        <v>1952</v>
      </c>
      <c r="D310" s="194" t="s">
        <v>240</v>
      </c>
      <c r="E310" s="195" t="s">
        <v>7553</v>
      </c>
      <c r="F310" s="196" t="s">
        <v>7554</v>
      </c>
      <c r="G310" s="197" t="s">
        <v>5416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1952</v>
      </c>
    </row>
    <row r="311" spans="2:65" s="1" customFormat="1" ht="31.5" customHeight="1">
      <c r="B311" s="35"/>
      <c r="C311" s="194" t="s">
        <v>1785</v>
      </c>
      <c r="D311" s="194" t="s">
        <v>240</v>
      </c>
      <c r="E311" s="195" t="s">
        <v>7553</v>
      </c>
      <c r="F311" s="196" t="s">
        <v>7554</v>
      </c>
      <c r="G311" s="197" t="s">
        <v>5416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1785</v>
      </c>
    </row>
    <row r="312" spans="2:65" s="1" customFormat="1" ht="31.5" customHeight="1">
      <c r="B312" s="35"/>
      <c r="C312" s="194" t="s">
        <v>1958</v>
      </c>
      <c r="D312" s="194" t="s">
        <v>240</v>
      </c>
      <c r="E312" s="195" t="s">
        <v>7555</v>
      </c>
      <c r="F312" s="196" t="s">
        <v>7556</v>
      </c>
      <c r="G312" s="197" t="s">
        <v>5416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1958</v>
      </c>
    </row>
    <row r="313" spans="2:65" s="1" customFormat="1" ht="31.5" customHeight="1">
      <c r="B313" s="35"/>
      <c r="C313" s="194" t="s">
        <v>1963</v>
      </c>
      <c r="D313" s="194" t="s">
        <v>240</v>
      </c>
      <c r="E313" s="195" t="s">
        <v>7557</v>
      </c>
      <c r="F313" s="196" t="s">
        <v>7558</v>
      </c>
      <c r="G313" s="197" t="s">
        <v>5416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1963</v>
      </c>
    </row>
    <row r="314" spans="2:65" s="1" customFormat="1" ht="31.5" customHeight="1">
      <c r="B314" s="35"/>
      <c r="C314" s="194" t="s">
        <v>1969</v>
      </c>
      <c r="D314" s="194" t="s">
        <v>240</v>
      </c>
      <c r="E314" s="195" t="s">
        <v>7553</v>
      </c>
      <c r="F314" s="196" t="s">
        <v>7554</v>
      </c>
      <c r="G314" s="197" t="s">
        <v>5416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1969</v>
      </c>
    </row>
    <row r="315" spans="2:65" s="1" customFormat="1" ht="31.5" customHeight="1">
      <c r="B315" s="35"/>
      <c r="C315" s="194" t="s">
        <v>1974</v>
      </c>
      <c r="D315" s="194" t="s">
        <v>240</v>
      </c>
      <c r="E315" s="195" t="s">
        <v>7559</v>
      </c>
      <c r="F315" s="196" t="s">
        <v>7560</v>
      </c>
      <c r="G315" s="197" t="s">
        <v>5416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1974</v>
      </c>
    </row>
    <row r="316" spans="2:65" s="1" customFormat="1" ht="31.5" customHeight="1">
      <c r="B316" s="35"/>
      <c r="C316" s="194" t="s">
        <v>1982</v>
      </c>
      <c r="D316" s="194" t="s">
        <v>240</v>
      </c>
      <c r="E316" s="195" t="s">
        <v>7559</v>
      </c>
      <c r="F316" s="196" t="s">
        <v>7560</v>
      </c>
      <c r="G316" s="197" t="s">
        <v>5416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1982</v>
      </c>
    </row>
    <row r="317" spans="2:65" s="1" customFormat="1" ht="31.5" customHeight="1">
      <c r="B317" s="35"/>
      <c r="C317" s="194" t="s">
        <v>1987</v>
      </c>
      <c r="D317" s="194" t="s">
        <v>240</v>
      </c>
      <c r="E317" s="195" t="s">
        <v>7561</v>
      </c>
      <c r="F317" s="196" t="s">
        <v>7562</v>
      </c>
      <c r="G317" s="197" t="s">
        <v>5416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1987</v>
      </c>
    </row>
    <row r="318" spans="2:65" s="1" customFormat="1" ht="31.5" customHeight="1">
      <c r="B318" s="35"/>
      <c r="C318" s="194" t="s">
        <v>1992</v>
      </c>
      <c r="D318" s="194" t="s">
        <v>240</v>
      </c>
      <c r="E318" s="195" t="s">
        <v>7563</v>
      </c>
      <c r="F318" s="196" t="s">
        <v>7564</v>
      </c>
      <c r="G318" s="197" t="s">
        <v>5416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1992</v>
      </c>
    </row>
    <row r="319" spans="2:65" s="1" customFormat="1" ht="31.5" customHeight="1">
      <c r="B319" s="35"/>
      <c r="C319" s="194" t="s">
        <v>1997</v>
      </c>
      <c r="D319" s="194" t="s">
        <v>240</v>
      </c>
      <c r="E319" s="195" t="s">
        <v>7565</v>
      </c>
      <c r="F319" s="196" t="s">
        <v>7566</v>
      </c>
      <c r="G319" s="197" t="s">
        <v>5416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1997</v>
      </c>
    </row>
    <row r="320" spans="2:65" s="1" customFormat="1" ht="31.5" customHeight="1">
      <c r="B320" s="35"/>
      <c r="C320" s="194" t="s">
        <v>2000</v>
      </c>
      <c r="D320" s="194" t="s">
        <v>240</v>
      </c>
      <c r="E320" s="195" t="s">
        <v>7567</v>
      </c>
      <c r="F320" s="196" t="s">
        <v>7568</v>
      </c>
      <c r="G320" s="197" t="s">
        <v>5416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2000</v>
      </c>
    </row>
    <row r="321" spans="2:65" s="1" customFormat="1" ht="31.5" customHeight="1">
      <c r="B321" s="35"/>
      <c r="C321" s="194" t="s">
        <v>2010</v>
      </c>
      <c r="D321" s="194" t="s">
        <v>240</v>
      </c>
      <c r="E321" s="195" t="s">
        <v>7569</v>
      </c>
      <c r="F321" s="196" t="s">
        <v>7570</v>
      </c>
      <c r="G321" s="197" t="s">
        <v>5416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2010</v>
      </c>
    </row>
    <row r="322" spans="2:65" s="1" customFormat="1" ht="31.5" customHeight="1">
      <c r="B322" s="35"/>
      <c r="C322" s="194" t="s">
        <v>2015</v>
      </c>
      <c r="D322" s="194" t="s">
        <v>240</v>
      </c>
      <c r="E322" s="195" t="s">
        <v>7571</v>
      </c>
      <c r="F322" s="196" t="s">
        <v>7572</v>
      </c>
      <c r="G322" s="197" t="s">
        <v>5416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2015</v>
      </c>
    </row>
    <row r="323" spans="2:65" s="1" customFormat="1" ht="31.5" customHeight="1">
      <c r="B323" s="35"/>
      <c r="C323" s="194" t="s">
        <v>2018</v>
      </c>
      <c r="D323" s="194" t="s">
        <v>240</v>
      </c>
      <c r="E323" s="195" t="s">
        <v>7573</v>
      </c>
      <c r="F323" s="196" t="s">
        <v>7574</v>
      </c>
      <c r="G323" s="197" t="s">
        <v>5416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2018</v>
      </c>
    </row>
    <row r="324" spans="2:65" s="1" customFormat="1" ht="22.5" customHeight="1">
      <c r="B324" s="35"/>
      <c r="C324" s="194" t="s">
        <v>2024</v>
      </c>
      <c r="D324" s="194" t="s">
        <v>240</v>
      </c>
      <c r="E324" s="195" t="s">
        <v>7575</v>
      </c>
      <c r="F324" s="196" t="s">
        <v>7576</v>
      </c>
      <c r="G324" s="197" t="s">
        <v>5416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2024</v>
      </c>
    </row>
    <row r="325" spans="2:65" s="1" customFormat="1" ht="31.5" customHeight="1">
      <c r="B325" s="35"/>
      <c r="C325" s="194" t="s">
        <v>2029</v>
      </c>
      <c r="D325" s="194" t="s">
        <v>240</v>
      </c>
      <c r="E325" s="195" t="s">
        <v>7577</v>
      </c>
      <c r="F325" s="196" t="s">
        <v>7578</v>
      </c>
      <c r="G325" s="197" t="s">
        <v>5416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2029</v>
      </c>
    </row>
    <row r="326" spans="2:65" s="1" customFormat="1" ht="22.5" customHeight="1">
      <c r="B326" s="35"/>
      <c r="C326" s="194" t="s">
        <v>2060</v>
      </c>
      <c r="D326" s="194" t="s">
        <v>240</v>
      </c>
      <c r="E326" s="195" t="s">
        <v>7579</v>
      </c>
      <c r="F326" s="196" t="s">
        <v>7580</v>
      </c>
      <c r="G326" s="197" t="s">
        <v>5416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2060</v>
      </c>
    </row>
    <row r="327" spans="2:65" s="1" customFormat="1" ht="22.5" customHeight="1">
      <c r="B327" s="35"/>
      <c r="C327" s="194" t="s">
        <v>2070</v>
      </c>
      <c r="D327" s="194" t="s">
        <v>240</v>
      </c>
      <c r="E327" s="195" t="s">
        <v>7581</v>
      </c>
      <c r="F327" s="196" t="s">
        <v>7582</v>
      </c>
      <c r="G327" s="197" t="s">
        <v>5416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2070</v>
      </c>
    </row>
    <row r="328" spans="2:65" s="11" customFormat="1" ht="29.85" customHeight="1">
      <c r="B328" s="177"/>
      <c r="C328" s="178"/>
      <c r="D328" s="191" t="s">
        <v>72</v>
      </c>
      <c r="E328" s="192" t="s">
        <v>7234</v>
      </c>
      <c r="F328" s="192" t="s">
        <v>7583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2074</v>
      </c>
      <c r="D329" s="194" t="s">
        <v>240</v>
      </c>
      <c r="E329" s="195" t="s">
        <v>7409</v>
      </c>
      <c r="F329" s="196" t="s">
        <v>7410</v>
      </c>
      <c r="G329" s="197" t="s">
        <v>5416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2074</v>
      </c>
    </row>
    <row r="330" spans="2:65" s="1" customFormat="1" ht="22.5" customHeight="1">
      <c r="B330" s="35"/>
      <c r="C330" s="194" t="s">
        <v>2090</v>
      </c>
      <c r="D330" s="194" t="s">
        <v>240</v>
      </c>
      <c r="E330" s="195" t="s">
        <v>7584</v>
      </c>
      <c r="F330" s="196" t="s">
        <v>7412</v>
      </c>
      <c r="G330" s="197" t="s">
        <v>5416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2090</v>
      </c>
    </row>
    <row r="331" spans="2:65" s="1" customFormat="1" ht="22.5" customHeight="1">
      <c r="B331" s="35"/>
      <c r="C331" s="194" t="s">
        <v>2094</v>
      </c>
      <c r="D331" s="194" t="s">
        <v>240</v>
      </c>
      <c r="E331" s="195" t="s">
        <v>7413</v>
      </c>
      <c r="F331" s="196" t="s">
        <v>7414</v>
      </c>
      <c r="G331" s="197" t="s">
        <v>5416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2094</v>
      </c>
    </row>
    <row r="332" spans="2:65" s="1" customFormat="1" ht="44.25" customHeight="1">
      <c r="B332" s="35"/>
      <c r="C332" s="194" t="s">
        <v>2101</v>
      </c>
      <c r="D332" s="194" t="s">
        <v>240</v>
      </c>
      <c r="E332" s="195" t="s">
        <v>7585</v>
      </c>
      <c r="F332" s="196" t="s">
        <v>7586</v>
      </c>
      <c r="G332" s="197" t="s">
        <v>5416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2101</v>
      </c>
    </row>
    <row r="333" spans="2:65" s="1" customFormat="1" ht="31.5" customHeight="1">
      <c r="B333" s="35"/>
      <c r="C333" s="194" t="s">
        <v>2109</v>
      </c>
      <c r="D333" s="194" t="s">
        <v>240</v>
      </c>
      <c r="E333" s="195" t="s">
        <v>7587</v>
      </c>
      <c r="F333" s="196" t="s">
        <v>7588</v>
      </c>
      <c r="G333" s="197" t="s">
        <v>5416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2109</v>
      </c>
    </row>
    <row r="334" spans="2:65" s="1" customFormat="1" ht="31.5" customHeight="1">
      <c r="B334" s="35"/>
      <c r="C334" s="194" t="s">
        <v>2118</v>
      </c>
      <c r="D334" s="194" t="s">
        <v>240</v>
      </c>
      <c r="E334" s="195" t="s">
        <v>7589</v>
      </c>
      <c r="F334" s="196" t="s">
        <v>7590</v>
      </c>
      <c r="G334" s="197" t="s">
        <v>5416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2118</v>
      </c>
    </row>
    <row r="335" spans="2:65" s="1" customFormat="1" ht="31.5" customHeight="1">
      <c r="B335" s="35"/>
      <c r="C335" s="194" t="s">
        <v>2123</v>
      </c>
      <c r="D335" s="194" t="s">
        <v>240</v>
      </c>
      <c r="E335" s="195" t="s">
        <v>7591</v>
      </c>
      <c r="F335" s="196" t="s">
        <v>7592</v>
      </c>
      <c r="G335" s="197" t="s">
        <v>5416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2123</v>
      </c>
    </row>
    <row r="336" spans="2:65" s="1" customFormat="1" ht="31.5" customHeight="1">
      <c r="B336" s="35"/>
      <c r="C336" s="194" t="s">
        <v>2129</v>
      </c>
      <c r="D336" s="194" t="s">
        <v>240</v>
      </c>
      <c r="E336" s="195" t="s">
        <v>7593</v>
      </c>
      <c r="F336" s="196" t="s">
        <v>7594</v>
      </c>
      <c r="G336" s="197" t="s">
        <v>5416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2129</v>
      </c>
    </row>
    <row r="337" spans="2:65" s="1" customFormat="1" ht="31.5" customHeight="1">
      <c r="B337" s="35"/>
      <c r="C337" s="194" t="s">
        <v>2142</v>
      </c>
      <c r="D337" s="194" t="s">
        <v>240</v>
      </c>
      <c r="E337" s="195" t="s">
        <v>7591</v>
      </c>
      <c r="F337" s="196" t="s">
        <v>7592</v>
      </c>
      <c r="G337" s="197" t="s">
        <v>5416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2142</v>
      </c>
    </row>
    <row r="338" spans="2:65" s="1" customFormat="1" ht="31.5" customHeight="1">
      <c r="B338" s="35"/>
      <c r="C338" s="194" t="s">
        <v>2146</v>
      </c>
      <c r="D338" s="194" t="s">
        <v>240</v>
      </c>
      <c r="E338" s="195" t="s">
        <v>7433</v>
      </c>
      <c r="F338" s="196" t="s">
        <v>7434</v>
      </c>
      <c r="G338" s="197" t="s">
        <v>5416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2146</v>
      </c>
    </row>
    <row r="339" spans="2:65" s="1" customFormat="1" ht="31.5" customHeight="1">
      <c r="B339" s="35"/>
      <c r="C339" s="194" t="s">
        <v>2166</v>
      </c>
      <c r="D339" s="194" t="s">
        <v>240</v>
      </c>
      <c r="E339" s="195" t="s">
        <v>7563</v>
      </c>
      <c r="F339" s="196" t="s">
        <v>7564</v>
      </c>
      <c r="G339" s="197" t="s">
        <v>5416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2166</v>
      </c>
    </row>
    <row r="340" spans="2:65" s="1" customFormat="1" ht="31.5" customHeight="1">
      <c r="B340" s="35"/>
      <c r="C340" s="194" t="s">
        <v>2184</v>
      </c>
      <c r="D340" s="194" t="s">
        <v>240</v>
      </c>
      <c r="E340" s="195" t="s">
        <v>7595</v>
      </c>
      <c r="F340" s="196" t="s">
        <v>7596</v>
      </c>
      <c r="G340" s="197" t="s">
        <v>5416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2184</v>
      </c>
    </row>
    <row r="341" spans="2:65" s="1" customFormat="1" ht="31.5" customHeight="1">
      <c r="B341" s="35"/>
      <c r="C341" s="194" t="s">
        <v>2188</v>
      </c>
      <c r="D341" s="194" t="s">
        <v>240</v>
      </c>
      <c r="E341" s="195" t="s">
        <v>7597</v>
      </c>
      <c r="F341" s="196" t="s">
        <v>7598</v>
      </c>
      <c r="G341" s="197" t="s">
        <v>5416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2188</v>
      </c>
    </row>
    <row r="342" spans="2:65" s="11" customFormat="1" ht="29.85" customHeight="1">
      <c r="B342" s="177"/>
      <c r="C342" s="178"/>
      <c r="D342" s="191" t="s">
        <v>72</v>
      </c>
      <c r="E342" s="192" t="s">
        <v>7276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2194</v>
      </c>
      <c r="D343" s="194" t="s">
        <v>240</v>
      </c>
      <c r="E343" s="195" t="s">
        <v>7599</v>
      </c>
      <c r="F343" s="196" t="s">
        <v>7600</v>
      </c>
      <c r="G343" s="197" t="s">
        <v>5416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2194</v>
      </c>
    </row>
    <row r="344" spans="2:65" s="11" customFormat="1" ht="29.85" customHeight="1">
      <c r="B344" s="177"/>
      <c r="C344" s="178"/>
      <c r="D344" s="191" t="s">
        <v>72</v>
      </c>
      <c r="E344" s="192" t="s">
        <v>7310</v>
      </c>
      <c r="F344" s="192" t="s">
        <v>7601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2202</v>
      </c>
      <c r="D345" s="194" t="s">
        <v>240</v>
      </c>
      <c r="E345" s="195" t="s">
        <v>7441</v>
      </c>
      <c r="F345" s="196" t="s">
        <v>7442</v>
      </c>
      <c r="G345" s="197" t="s">
        <v>5416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2202</v>
      </c>
    </row>
    <row r="346" spans="2:65" s="11" customFormat="1" ht="29.85" customHeight="1">
      <c r="B346" s="177"/>
      <c r="C346" s="178"/>
      <c r="D346" s="191" t="s">
        <v>72</v>
      </c>
      <c r="E346" s="192" t="s">
        <v>7602</v>
      </c>
      <c r="F346" s="192" t="s">
        <v>7603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2237</v>
      </c>
      <c r="D347" s="194" t="s">
        <v>240</v>
      </c>
      <c r="E347" s="195" t="s">
        <v>7571</v>
      </c>
      <c r="F347" s="196" t="s">
        <v>7572</v>
      </c>
      <c r="G347" s="197" t="s">
        <v>5416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2237</v>
      </c>
    </row>
    <row r="348" spans="2:65" s="1" customFormat="1" ht="31.5" customHeight="1">
      <c r="B348" s="35"/>
      <c r="C348" s="194" t="s">
        <v>2248</v>
      </c>
      <c r="D348" s="194" t="s">
        <v>240</v>
      </c>
      <c r="E348" s="195" t="s">
        <v>7604</v>
      </c>
      <c r="F348" s="196" t="s">
        <v>7605</v>
      </c>
      <c r="G348" s="197" t="s">
        <v>5416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2248</v>
      </c>
    </row>
    <row r="349" spans="2:65" s="11" customFormat="1" ht="29.85" customHeight="1">
      <c r="B349" s="177"/>
      <c r="C349" s="178"/>
      <c r="D349" s="191" t="s">
        <v>72</v>
      </c>
      <c r="E349" s="192" t="s">
        <v>7606</v>
      </c>
      <c r="F349" s="192" t="s">
        <v>7607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2261</v>
      </c>
      <c r="D350" s="194" t="s">
        <v>240</v>
      </c>
      <c r="E350" s="195" t="s">
        <v>7608</v>
      </c>
      <c r="F350" s="196" t="s">
        <v>7609</v>
      </c>
      <c r="G350" s="197" t="s">
        <v>5416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2261</v>
      </c>
    </row>
    <row r="351" spans="2:65" s="1" customFormat="1" ht="22.5" customHeight="1">
      <c r="B351" s="35"/>
      <c r="C351" s="194" t="s">
        <v>2289</v>
      </c>
      <c r="D351" s="194" t="s">
        <v>240</v>
      </c>
      <c r="E351" s="195" t="s">
        <v>7610</v>
      </c>
      <c r="F351" s="196" t="s">
        <v>7611</v>
      </c>
      <c r="G351" s="197" t="s">
        <v>5416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2289</v>
      </c>
    </row>
    <row r="352" spans="2:65" s="11" customFormat="1" ht="37.35" customHeight="1">
      <c r="B352" s="177"/>
      <c r="C352" s="178"/>
      <c r="D352" s="179" t="s">
        <v>72</v>
      </c>
      <c r="E352" s="180" t="s">
        <v>7612</v>
      </c>
      <c r="F352" s="180" t="s">
        <v>7613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7614</v>
      </c>
      <c r="F353" s="192" t="s">
        <v>7615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2296</v>
      </c>
      <c r="D354" s="194" t="s">
        <v>240</v>
      </c>
      <c r="E354" s="195" t="s">
        <v>7616</v>
      </c>
      <c r="F354" s="196" t="s">
        <v>7617</v>
      </c>
      <c r="G354" s="197" t="s">
        <v>5416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2296</v>
      </c>
    </row>
    <row r="355" spans="2:65" s="1" customFormat="1" ht="22.5" customHeight="1">
      <c r="B355" s="35"/>
      <c r="C355" s="194" t="s">
        <v>2330</v>
      </c>
      <c r="D355" s="194" t="s">
        <v>240</v>
      </c>
      <c r="E355" s="195" t="s">
        <v>7618</v>
      </c>
      <c r="F355" s="196" t="s">
        <v>7619</v>
      </c>
      <c r="G355" s="197" t="s">
        <v>5416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2330</v>
      </c>
    </row>
    <row r="356" spans="2:65" s="1" customFormat="1" ht="22.5" customHeight="1">
      <c r="B356" s="35"/>
      <c r="C356" s="194" t="s">
        <v>2337</v>
      </c>
      <c r="D356" s="194" t="s">
        <v>240</v>
      </c>
      <c r="E356" s="195" t="s">
        <v>7620</v>
      </c>
      <c r="F356" s="196" t="s">
        <v>7621</v>
      </c>
      <c r="G356" s="197" t="s">
        <v>5416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2337</v>
      </c>
    </row>
    <row r="357" spans="2:65" s="1" customFormat="1" ht="22.5" customHeight="1">
      <c r="B357" s="35"/>
      <c r="C357" s="194" t="s">
        <v>2342</v>
      </c>
      <c r="D357" s="194" t="s">
        <v>240</v>
      </c>
      <c r="E357" s="195" t="s">
        <v>7622</v>
      </c>
      <c r="F357" s="196" t="s">
        <v>7623</v>
      </c>
      <c r="G357" s="197" t="s">
        <v>5416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2342</v>
      </c>
    </row>
    <row r="358" spans="2:65" s="1" customFormat="1" ht="22.5" customHeight="1">
      <c r="B358" s="35"/>
      <c r="C358" s="194" t="s">
        <v>2347</v>
      </c>
      <c r="D358" s="194" t="s">
        <v>240</v>
      </c>
      <c r="E358" s="195" t="s">
        <v>7624</v>
      </c>
      <c r="F358" s="196" t="s">
        <v>7625</v>
      </c>
      <c r="G358" s="197" t="s">
        <v>5416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2347</v>
      </c>
    </row>
    <row r="359" spans="2:65" s="1" customFormat="1" ht="22.5" customHeight="1">
      <c r="B359" s="35"/>
      <c r="C359" s="194" t="s">
        <v>2353</v>
      </c>
      <c r="D359" s="194" t="s">
        <v>240</v>
      </c>
      <c r="E359" s="195" t="s">
        <v>7626</v>
      </c>
      <c r="F359" s="196" t="s">
        <v>7627</v>
      </c>
      <c r="G359" s="197" t="s">
        <v>5416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2353</v>
      </c>
    </row>
    <row r="360" spans="2:65" s="1" customFormat="1" ht="22.5" customHeight="1">
      <c r="B360" s="35"/>
      <c r="C360" s="194" t="s">
        <v>2362</v>
      </c>
      <c r="D360" s="194" t="s">
        <v>240</v>
      </c>
      <c r="E360" s="195" t="s">
        <v>7628</v>
      </c>
      <c r="F360" s="196" t="s">
        <v>7629</v>
      </c>
      <c r="G360" s="197" t="s">
        <v>5416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2362</v>
      </c>
    </row>
    <row r="361" spans="2:65" s="1" customFormat="1" ht="22.5" customHeight="1">
      <c r="B361" s="35"/>
      <c r="C361" s="194" t="s">
        <v>2379</v>
      </c>
      <c r="D361" s="194" t="s">
        <v>240</v>
      </c>
      <c r="E361" s="195" t="s">
        <v>7630</v>
      </c>
      <c r="F361" s="196" t="s">
        <v>7631</v>
      </c>
      <c r="G361" s="197" t="s">
        <v>5416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2379</v>
      </c>
    </row>
    <row r="362" spans="2:65" s="1" customFormat="1" ht="22.5" customHeight="1">
      <c r="B362" s="35"/>
      <c r="C362" s="194" t="s">
        <v>2384</v>
      </c>
      <c r="D362" s="194" t="s">
        <v>240</v>
      </c>
      <c r="E362" s="195" t="s">
        <v>7632</v>
      </c>
      <c r="F362" s="196" t="s">
        <v>7633</v>
      </c>
      <c r="G362" s="197" t="s">
        <v>5416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2384</v>
      </c>
    </row>
    <row r="363" spans="2:65" s="1" customFormat="1" ht="31.5" customHeight="1">
      <c r="B363" s="35"/>
      <c r="C363" s="194" t="s">
        <v>2395</v>
      </c>
      <c r="D363" s="194" t="s">
        <v>240</v>
      </c>
      <c r="E363" s="195" t="s">
        <v>7634</v>
      </c>
      <c r="F363" s="196" t="s">
        <v>7635</v>
      </c>
      <c r="G363" s="197" t="s">
        <v>5416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2395</v>
      </c>
    </row>
    <row r="364" spans="2:65" s="1" customFormat="1" ht="22.5" customHeight="1">
      <c r="B364" s="35"/>
      <c r="C364" s="194" t="s">
        <v>2407</v>
      </c>
      <c r="D364" s="194" t="s">
        <v>240</v>
      </c>
      <c r="E364" s="195" t="s">
        <v>7636</v>
      </c>
      <c r="F364" s="196" t="s">
        <v>7637</v>
      </c>
      <c r="G364" s="197" t="s">
        <v>5416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2407</v>
      </c>
    </row>
    <row r="365" spans="2:65" s="11" customFormat="1" ht="29.85" customHeight="1">
      <c r="B365" s="177"/>
      <c r="C365" s="178"/>
      <c r="D365" s="191" t="s">
        <v>72</v>
      </c>
      <c r="E365" s="192" t="s">
        <v>7638</v>
      </c>
      <c r="F365" s="192" t="s">
        <v>7639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2412</v>
      </c>
      <c r="D366" s="194" t="s">
        <v>240</v>
      </c>
      <c r="E366" s="195" t="s">
        <v>7616</v>
      </c>
      <c r="F366" s="196" t="s">
        <v>7617</v>
      </c>
      <c r="G366" s="197" t="s">
        <v>5416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2412</v>
      </c>
    </row>
    <row r="367" spans="2:65" s="1" customFormat="1" ht="22.5" customHeight="1">
      <c r="B367" s="35"/>
      <c r="C367" s="194" t="s">
        <v>2418</v>
      </c>
      <c r="D367" s="194" t="s">
        <v>240</v>
      </c>
      <c r="E367" s="195" t="s">
        <v>7618</v>
      </c>
      <c r="F367" s="196" t="s">
        <v>7619</v>
      </c>
      <c r="G367" s="197" t="s">
        <v>5416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2418</v>
      </c>
    </row>
    <row r="368" spans="2:65" s="1" customFormat="1" ht="22.5" customHeight="1">
      <c r="B368" s="35"/>
      <c r="C368" s="194" t="s">
        <v>2423</v>
      </c>
      <c r="D368" s="194" t="s">
        <v>240</v>
      </c>
      <c r="E368" s="195" t="s">
        <v>7620</v>
      </c>
      <c r="F368" s="196" t="s">
        <v>7621</v>
      </c>
      <c r="G368" s="197" t="s">
        <v>5416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2423</v>
      </c>
    </row>
    <row r="369" spans="2:65" s="1" customFormat="1" ht="22.5" customHeight="1">
      <c r="B369" s="35"/>
      <c r="C369" s="194" t="s">
        <v>2433</v>
      </c>
      <c r="D369" s="194" t="s">
        <v>240</v>
      </c>
      <c r="E369" s="195" t="s">
        <v>7622</v>
      </c>
      <c r="F369" s="196" t="s">
        <v>7623</v>
      </c>
      <c r="G369" s="197" t="s">
        <v>5416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2433</v>
      </c>
    </row>
    <row r="370" spans="2:65" s="1" customFormat="1" ht="22.5" customHeight="1">
      <c r="B370" s="35"/>
      <c r="C370" s="194" t="s">
        <v>2438</v>
      </c>
      <c r="D370" s="194" t="s">
        <v>240</v>
      </c>
      <c r="E370" s="195" t="s">
        <v>7624</v>
      </c>
      <c r="F370" s="196" t="s">
        <v>7625</v>
      </c>
      <c r="G370" s="197" t="s">
        <v>5416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2438</v>
      </c>
    </row>
    <row r="371" spans="2:65" s="1" customFormat="1" ht="22.5" customHeight="1">
      <c r="B371" s="35"/>
      <c r="C371" s="194" t="s">
        <v>2442</v>
      </c>
      <c r="D371" s="194" t="s">
        <v>240</v>
      </c>
      <c r="E371" s="195" t="s">
        <v>7626</v>
      </c>
      <c r="F371" s="196" t="s">
        <v>7627</v>
      </c>
      <c r="G371" s="197" t="s">
        <v>5416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2442</v>
      </c>
    </row>
    <row r="372" spans="2:65" s="1" customFormat="1" ht="22.5" customHeight="1">
      <c r="B372" s="35"/>
      <c r="C372" s="194" t="s">
        <v>2457</v>
      </c>
      <c r="D372" s="194" t="s">
        <v>240</v>
      </c>
      <c r="E372" s="195" t="s">
        <v>7628</v>
      </c>
      <c r="F372" s="196" t="s">
        <v>7629</v>
      </c>
      <c r="G372" s="197" t="s">
        <v>5416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2457</v>
      </c>
    </row>
    <row r="373" spans="2:65" s="1" customFormat="1" ht="22.5" customHeight="1">
      <c r="B373" s="35"/>
      <c r="C373" s="194" t="s">
        <v>2468</v>
      </c>
      <c r="D373" s="194" t="s">
        <v>240</v>
      </c>
      <c r="E373" s="195" t="s">
        <v>7632</v>
      </c>
      <c r="F373" s="196" t="s">
        <v>7633</v>
      </c>
      <c r="G373" s="197" t="s">
        <v>5416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2468</v>
      </c>
    </row>
    <row r="374" spans="2:65" s="1" customFormat="1" ht="22.5" customHeight="1">
      <c r="B374" s="35"/>
      <c r="C374" s="194" t="s">
        <v>2472</v>
      </c>
      <c r="D374" s="194" t="s">
        <v>240</v>
      </c>
      <c r="E374" s="195" t="s">
        <v>7640</v>
      </c>
      <c r="F374" s="196" t="s">
        <v>7641</v>
      </c>
      <c r="G374" s="197" t="s">
        <v>5416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2472</v>
      </c>
    </row>
    <row r="375" spans="2:65" s="1" customFormat="1" ht="31.5" customHeight="1">
      <c r="B375" s="35"/>
      <c r="C375" s="194" t="s">
        <v>2476</v>
      </c>
      <c r="D375" s="194" t="s">
        <v>240</v>
      </c>
      <c r="E375" s="195" t="s">
        <v>7634</v>
      </c>
      <c r="F375" s="196" t="s">
        <v>7635</v>
      </c>
      <c r="G375" s="197" t="s">
        <v>5416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2476</v>
      </c>
    </row>
    <row r="376" spans="2:65" s="1" customFormat="1" ht="22.5" customHeight="1">
      <c r="B376" s="35"/>
      <c r="C376" s="194" t="s">
        <v>2480</v>
      </c>
      <c r="D376" s="194" t="s">
        <v>240</v>
      </c>
      <c r="E376" s="195" t="s">
        <v>7636</v>
      </c>
      <c r="F376" s="196" t="s">
        <v>7637</v>
      </c>
      <c r="G376" s="197" t="s">
        <v>5416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2480</v>
      </c>
    </row>
    <row r="377" spans="2:65" s="11" customFormat="1" ht="29.85" customHeight="1">
      <c r="B377" s="177"/>
      <c r="C377" s="178"/>
      <c r="D377" s="191" t="s">
        <v>72</v>
      </c>
      <c r="E377" s="192" t="s">
        <v>7642</v>
      </c>
      <c r="F377" s="192" t="s">
        <v>7643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2484</v>
      </c>
      <c r="D378" s="194" t="s">
        <v>240</v>
      </c>
      <c r="E378" s="195" t="s">
        <v>7616</v>
      </c>
      <c r="F378" s="196" t="s">
        <v>7617</v>
      </c>
      <c r="G378" s="197" t="s">
        <v>5416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2484</v>
      </c>
    </row>
    <row r="379" spans="2:65" s="1" customFormat="1" ht="22.5" customHeight="1">
      <c r="B379" s="35"/>
      <c r="C379" s="194" t="s">
        <v>2490</v>
      </c>
      <c r="D379" s="194" t="s">
        <v>240</v>
      </c>
      <c r="E379" s="195" t="s">
        <v>7618</v>
      </c>
      <c r="F379" s="196" t="s">
        <v>7619</v>
      </c>
      <c r="G379" s="197" t="s">
        <v>5416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2490</v>
      </c>
    </row>
    <row r="380" spans="2:65" s="1" customFormat="1" ht="22.5" customHeight="1">
      <c r="B380" s="35"/>
      <c r="C380" s="194" t="s">
        <v>2497</v>
      </c>
      <c r="D380" s="194" t="s">
        <v>240</v>
      </c>
      <c r="E380" s="195" t="s">
        <v>7620</v>
      </c>
      <c r="F380" s="196" t="s">
        <v>7621</v>
      </c>
      <c r="G380" s="197" t="s">
        <v>5416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2497</v>
      </c>
    </row>
    <row r="381" spans="2:65" s="1" customFormat="1" ht="22.5" customHeight="1">
      <c r="B381" s="35"/>
      <c r="C381" s="194" t="s">
        <v>2502</v>
      </c>
      <c r="D381" s="194" t="s">
        <v>240</v>
      </c>
      <c r="E381" s="195" t="s">
        <v>7622</v>
      </c>
      <c r="F381" s="196" t="s">
        <v>7623</v>
      </c>
      <c r="G381" s="197" t="s">
        <v>5416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2502</v>
      </c>
    </row>
    <row r="382" spans="2:65" s="1" customFormat="1" ht="22.5" customHeight="1">
      <c r="B382" s="35"/>
      <c r="C382" s="194" t="s">
        <v>2516</v>
      </c>
      <c r="D382" s="194" t="s">
        <v>240</v>
      </c>
      <c r="E382" s="195" t="s">
        <v>7624</v>
      </c>
      <c r="F382" s="196" t="s">
        <v>7625</v>
      </c>
      <c r="G382" s="197" t="s">
        <v>5416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2516</v>
      </c>
    </row>
    <row r="383" spans="2:65" s="1" customFormat="1" ht="22.5" customHeight="1">
      <c r="B383" s="35"/>
      <c r="C383" s="194" t="s">
        <v>2522</v>
      </c>
      <c r="D383" s="194" t="s">
        <v>240</v>
      </c>
      <c r="E383" s="195" t="s">
        <v>7626</v>
      </c>
      <c r="F383" s="196" t="s">
        <v>7627</v>
      </c>
      <c r="G383" s="197" t="s">
        <v>5416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2522</v>
      </c>
    </row>
    <row r="384" spans="2:65" s="1" customFormat="1" ht="22.5" customHeight="1">
      <c r="B384" s="35"/>
      <c r="C384" s="194" t="s">
        <v>2528</v>
      </c>
      <c r="D384" s="194" t="s">
        <v>240</v>
      </c>
      <c r="E384" s="195" t="s">
        <v>7628</v>
      </c>
      <c r="F384" s="196" t="s">
        <v>7629</v>
      </c>
      <c r="G384" s="197" t="s">
        <v>5416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2528</v>
      </c>
    </row>
    <row r="385" spans="2:65" s="1" customFormat="1" ht="22.5" customHeight="1">
      <c r="B385" s="35"/>
      <c r="C385" s="194" t="s">
        <v>2537</v>
      </c>
      <c r="D385" s="194" t="s">
        <v>240</v>
      </c>
      <c r="E385" s="195" t="s">
        <v>7632</v>
      </c>
      <c r="F385" s="196" t="s">
        <v>7633</v>
      </c>
      <c r="G385" s="197" t="s">
        <v>5416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2537</v>
      </c>
    </row>
    <row r="386" spans="2:65" s="1" customFormat="1" ht="31.5" customHeight="1">
      <c r="B386" s="35"/>
      <c r="C386" s="194" t="s">
        <v>2543</v>
      </c>
      <c r="D386" s="194" t="s">
        <v>240</v>
      </c>
      <c r="E386" s="195" t="s">
        <v>7634</v>
      </c>
      <c r="F386" s="196" t="s">
        <v>7635</v>
      </c>
      <c r="G386" s="197" t="s">
        <v>5416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2543</v>
      </c>
    </row>
    <row r="387" spans="2:65" s="1" customFormat="1" ht="22.5" customHeight="1">
      <c r="B387" s="35"/>
      <c r="C387" s="194" t="s">
        <v>2547</v>
      </c>
      <c r="D387" s="194" t="s">
        <v>240</v>
      </c>
      <c r="E387" s="195" t="s">
        <v>7636</v>
      </c>
      <c r="F387" s="196" t="s">
        <v>7637</v>
      </c>
      <c r="G387" s="197" t="s">
        <v>5416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2547</v>
      </c>
    </row>
    <row r="388" spans="2:65" s="11" customFormat="1" ht="37.35" customHeight="1">
      <c r="B388" s="177"/>
      <c r="C388" s="178"/>
      <c r="D388" s="191" t="s">
        <v>72</v>
      </c>
      <c r="E388" s="255" t="s">
        <v>7644</v>
      </c>
      <c r="F388" s="255" t="s">
        <v>7645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2552</v>
      </c>
      <c r="D389" s="194" t="s">
        <v>240</v>
      </c>
      <c r="E389" s="195" t="s">
        <v>7646</v>
      </c>
      <c r="F389" s="196" t="s">
        <v>7647</v>
      </c>
      <c r="G389" s="197" t="s">
        <v>5416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2552</v>
      </c>
    </row>
    <row r="390" spans="2:65" s="1" customFormat="1" ht="31.5" customHeight="1">
      <c r="B390" s="35"/>
      <c r="C390" s="194" t="s">
        <v>2556</v>
      </c>
      <c r="D390" s="194" t="s">
        <v>240</v>
      </c>
      <c r="E390" s="195" t="s">
        <v>7648</v>
      </c>
      <c r="F390" s="196" t="s">
        <v>7649</v>
      </c>
      <c r="G390" s="197" t="s">
        <v>5416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2556</v>
      </c>
    </row>
    <row r="391" spans="2:65" s="1" customFormat="1" ht="31.5" customHeight="1">
      <c r="B391" s="35"/>
      <c r="C391" s="194" t="s">
        <v>2560</v>
      </c>
      <c r="D391" s="194" t="s">
        <v>240</v>
      </c>
      <c r="E391" s="195" t="s">
        <v>7650</v>
      </c>
      <c r="F391" s="196" t="s">
        <v>7651</v>
      </c>
      <c r="G391" s="197" t="s">
        <v>5416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2560</v>
      </c>
    </row>
    <row r="392" spans="2:65" s="1" customFormat="1" ht="22.5" customHeight="1">
      <c r="B392" s="35"/>
      <c r="C392" s="194" t="s">
        <v>2566</v>
      </c>
      <c r="D392" s="194" t="s">
        <v>240</v>
      </c>
      <c r="E392" s="195" t="s">
        <v>7652</v>
      </c>
      <c r="F392" s="196" t="s">
        <v>7653</v>
      </c>
      <c r="G392" s="197" t="s">
        <v>5416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2566</v>
      </c>
    </row>
    <row r="393" spans="2:65" s="11" customFormat="1" ht="37.35" customHeight="1">
      <c r="B393" s="177"/>
      <c r="C393" s="178"/>
      <c r="D393" s="179" t="s">
        <v>72</v>
      </c>
      <c r="E393" s="180" t="s">
        <v>7654</v>
      </c>
      <c r="F393" s="180" t="s">
        <v>7655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7656</v>
      </c>
      <c r="F394" s="192" t="s">
        <v>7657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2573</v>
      </c>
      <c r="D395" s="194" t="s">
        <v>240</v>
      </c>
      <c r="E395" s="195" t="s">
        <v>7658</v>
      </c>
      <c r="F395" s="196" t="s">
        <v>7659</v>
      </c>
      <c r="G395" s="197" t="s">
        <v>5416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2573</v>
      </c>
    </row>
    <row r="396" spans="2:65" s="11" customFormat="1" ht="29.85" customHeight="1">
      <c r="B396" s="177"/>
      <c r="C396" s="178"/>
      <c r="D396" s="191" t="s">
        <v>72</v>
      </c>
      <c r="E396" s="192" t="s">
        <v>7660</v>
      </c>
      <c r="F396" s="192" t="s">
        <v>7661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2579</v>
      </c>
      <c r="D397" s="194" t="s">
        <v>240</v>
      </c>
      <c r="E397" s="195" t="s">
        <v>7662</v>
      </c>
      <c r="F397" s="196" t="s">
        <v>7663</v>
      </c>
      <c r="G397" s="197" t="s">
        <v>5416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2579</v>
      </c>
    </row>
    <row r="398" spans="2:65" s="1" customFormat="1" ht="22.5" customHeight="1">
      <c r="B398" s="35"/>
      <c r="C398" s="194" t="s">
        <v>2585</v>
      </c>
      <c r="D398" s="194" t="s">
        <v>240</v>
      </c>
      <c r="E398" s="195" t="s">
        <v>7664</v>
      </c>
      <c r="F398" s="196" t="s">
        <v>7665</v>
      </c>
      <c r="G398" s="197" t="s">
        <v>5416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2585</v>
      </c>
    </row>
    <row r="399" spans="2:65" s="11" customFormat="1" ht="37.35" customHeight="1">
      <c r="B399" s="177"/>
      <c r="C399" s="178"/>
      <c r="D399" s="179" t="s">
        <v>72</v>
      </c>
      <c r="E399" s="180" t="s">
        <v>7666</v>
      </c>
      <c r="F399" s="180" t="s">
        <v>7667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7656</v>
      </c>
      <c r="F400" s="192" t="s">
        <v>7657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2591</v>
      </c>
      <c r="D401" s="194" t="s">
        <v>240</v>
      </c>
      <c r="E401" s="195" t="s">
        <v>7668</v>
      </c>
      <c r="F401" s="196" t="s">
        <v>7669</v>
      </c>
      <c r="G401" s="197" t="s">
        <v>5416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2591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7670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2598</v>
      </c>
      <c r="D405" s="194" t="s">
        <v>240</v>
      </c>
      <c r="E405" s="195" t="s">
        <v>7671</v>
      </c>
      <c r="F405" s="196" t="s">
        <v>7672</v>
      </c>
      <c r="G405" s="197" t="s">
        <v>5416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2598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7673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7670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2603</v>
      </c>
      <c r="D410" s="194" t="s">
        <v>240</v>
      </c>
      <c r="E410" s="195" t="s">
        <v>7674</v>
      </c>
      <c r="F410" s="196" t="s">
        <v>7675</v>
      </c>
      <c r="G410" s="197" t="s">
        <v>5416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2603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7676</v>
      </c>
      <c r="F411" s="196" t="s">
        <v>7677</v>
      </c>
      <c r="G411" s="197" t="s">
        <v>5416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7678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7679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7680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2611</v>
      </c>
      <c r="D417" s="194" t="s">
        <v>240</v>
      </c>
      <c r="E417" s="195" t="s">
        <v>7681</v>
      </c>
      <c r="F417" s="196" t="s">
        <v>7682</v>
      </c>
      <c r="G417" s="197" t="s">
        <v>5416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2611</v>
      </c>
    </row>
    <row r="418" spans="2:65" s="1" customFormat="1" ht="44.25" customHeight="1">
      <c r="B418" s="35"/>
      <c r="C418" s="194" t="s">
        <v>2615</v>
      </c>
      <c r="D418" s="194" t="s">
        <v>240</v>
      </c>
      <c r="E418" s="195" t="s">
        <v>7683</v>
      </c>
      <c r="F418" s="196" t="s">
        <v>7684</v>
      </c>
      <c r="G418" s="197" t="s">
        <v>5416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2615</v>
      </c>
    </row>
    <row r="419" spans="2:65" s="1" customFormat="1" ht="44.25" customHeight="1">
      <c r="B419" s="35"/>
      <c r="C419" s="194" t="s">
        <v>2620</v>
      </c>
      <c r="D419" s="194" t="s">
        <v>240</v>
      </c>
      <c r="E419" s="195" t="s">
        <v>7685</v>
      </c>
      <c r="F419" s="196" t="s">
        <v>7686</v>
      </c>
      <c r="G419" s="197" t="s">
        <v>5416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2620</v>
      </c>
    </row>
    <row r="420" spans="2:65" s="1" customFormat="1" ht="31.5" customHeight="1">
      <c r="B420" s="35"/>
      <c r="C420" s="194" t="s">
        <v>2623</v>
      </c>
      <c r="D420" s="194" t="s">
        <v>240</v>
      </c>
      <c r="E420" s="195" t="s">
        <v>7687</v>
      </c>
      <c r="F420" s="196" t="s">
        <v>7688</v>
      </c>
      <c r="G420" s="197" t="s">
        <v>5416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2623</v>
      </c>
    </row>
    <row r="421" spans="2:65" s="1" customFormat="1" ht="44.25" customHeight="1">
      <c r="B421" s="35"/>
      <c r="C421" s="194" t="s">
        <v>2629</v>
      </c>
      <c r="D421" s="194" t="s">
        <v>240</v>
      </c>
      <c r="E421" s="195" t="s">
        <v>7689</v>
      </c>
      <c r="F421" s="196" t="s">
        <v>7690</v>
      </c>
      <c r="G421" s="197" t="s">
        <v>5416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2629</v>
      </c>
    </row>
    <row r="422" spans="2:65" s="1" customFormat="1" ht="44.25" customHeight="1">
      <c r="B422" s="35"/>
      <c r="C422" s="194" t="s">
        <v>2637</v>
      </c>
      <c r="D422" s="194" t="s">
        <v>240</v>
      </c>
      <c r="E422" s="195" t="s">
        <v>7691</v>
      </c>
      <c r="F422" s="196" t="s">
        <v>7692</v>
      </c>
      <c r="G422" s="197" t="s">
        <v>5416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2637</v>
      </c>
    </row>
    <row r="423" spans="2:65" s="1" customFormat="1" ht="22.5" customHeight="1">
      <c r="B423" s="35"/>
      <c r="C423" s="194" t="s">
        <v>2648</v>
      </c>
      <c r="D423" s="194" t="s">
        <v>240</v>
      </c>
      <c r="E423" s="195" t="s">
        <v>7693</v>
      </c>
      <c r="F423" s="196" t="s">
        <v>7694</v>
      </c>
      <c r="G423" s="197" t="s">
        <v>5416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2648</v>
      </c>
    </row>
    <row r="424" spans="2:65" s="1" customFormat="1" ht="44.25" customHeight="1">
      <c r="B424" s="35"/>
      <c r="C424" s="194" t="s">
        <v>2657</v>
      </c>
      <c r="D424" s="194" t="s">
        <v>240</v>
      </c>
      <c r="E424" s="195" t="s">
        <v>7695</v>
      </c>
      <c r="F424" s="196" t="s">
        <v>7696</v>
      </c>
      <c r="G424" s="197" t="s">
        <v>5416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2657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7697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7680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2662</v>
      </c>
      <c r="D429" s="194" t="s">
        <v>240</v>
      </c>
      <c r="E429" s="195" t="s">
        <v>7698</v>
      </c>
      <c r="F429" s="196" t="s">
        <v>7699</v>
      </c>
      <c r="G429" s="197" t="s">
        <v>5416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2662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7697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7680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2670</v>
      </c>
      <c r="D434" s="194" t="s">
        <v>240</v>
      </c>
      <c r="E434" s="195" t="s">
        <v>7700</v>
      </c>
      <c r="F434" s="196" t="s">
        <v>7701</v>
      </c>
      <c r="G434" s="197" t="s">
        <v>5416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2670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7697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7680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2676</v>
      </c>
      <c r="D439" s="194" t="s">
        <v>240</v>
      </c>
      <c r="E439" s="195" t="s">
        <v>7702</v>
      </c>
      <c r="F439" s="196" t="s">
        <v>7703</v>
      </c>
      <c r="G439" s="197" t="s">
        <v>5416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2676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7704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7705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7680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2682</v>
      </c>
      <c r="D445" s="194" t="s">
        <v>240</v>
      </c>
      <c r="E445" s="195" t="s">
        <v>7706</v>
      </c>
      <c r="F445" s="196" t="s">
        <v>7707</v>
      </c>
      <c r="G445" s="197" t="s">
        <v>5416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2682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7704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7705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7680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2687</v>
      </c>
      <c r="D451" s="194" t="s">
        <v>240</v>
      </c>
      <c r="E451" s="195" t="s">
        <v>7708</v>
      </c>
      <c r="F451" s="196" t="s">
        <v>7709</v>
      </c>
      <c r="G451" s="197" t="s">
        <v>5416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2687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7680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2693</v>
      </c>
      <c r="D455" s="194" t="s">
        <v>240</v>
      </c>
      <c r="E455" s="195" t="s">
        <v>7710</v>
      </c>
      <c r="F455" s="196" t="s">
        <v>7711</v>
      </c>
      <c r="G455" s="197" t="s">
        <v>5416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2693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7712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7705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7680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2698</v>
      </c>
      <c r="D461" s="194" t="s">
        <v>240</v>
      </c>
      <c r="E461" s="195" t="s">
        <v>7713</v>
      </c>
      <c r="F461" s="196" t="s">
        <v>7714</v>
      </c>
      <c r="G461" s="197" t="s">
        <v>5416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2698</v>
      </c>
    </row>
    <row r="462" spans="2:65" s="1" customFormat="1" ht="31.5" customHeight="1">
      <c r="B462" s="35"/>
      <c r="C462" s="194" t="s">
        <v>2706</v>
      </c>
      <c r="D462" s="194" t="s">
        <v>240</v>
      </c>
      <c r="E462" s="195" t="s">
        <v>7715</v>
      </c>
      <c r="F462" s="196" t="s">
        <v>7716</v>
      </c>
      <c r="G462" s="197" t="s">
        <v>5416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2706</v>
      </c>
    </row>
    <row r="463" spans="2:65" s="1" customFormat="1" ht="44.25" customHeight="1">
      <c r="B463" s="35"/>
      <c r="C463" s="194" t="s">
        <v>2718</v>
      </c>
      <c r="D463" s="194" t="s">
        <v>240</v>
      </c>
      <c r="E463" s="195" t="s">
        <v>7717</v>
      </c>
      <c r="F463" s="196" t="s">
        <v>7718</v>
      </c>
      <c r="G463" s="197" t="s">
        <v>5416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2718</v>
      </c>
    </row>
    <row r="464" spans="2:65" s="1" customFormat="1" ht="44.25" customHeight="1">
      <c r="B464" s="35"/>
      <c r="C464" s="194" t="s">
        <v>2732</v>
      </c>
      <c r="D464" s="194" t="s">
        <v>240</v>
      </c>
      <c r="E464" s="195" t="s">
        <v>7719</v>
      </c>
      <c r="F464" s="196" t="s">
        <v>7720</v>
      </c>
      <c r="G464" s="197" t="s">
        <v>5416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2732</v>
      </c>
    </row>
    <row r="465" spans="2:65" s="1" customFormat="1" ht="44.25" customHeight="1">
      <c r="B465" s="35"/>
      <c r="C465" s="194" t="s">
        <v>2738</v>
      </c>
      <c r="D465" s="194" t="s">
        <v>240</v>
      </c>
      <c r="E465" s="195" t="s">
        <v>7721</v>
      </c>
      <c r="F465" s="196" t="s">
        <v>7722</v>
      </c>
      <c r="G465" s="197" t="s">
        <v>5416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2738</v>
      </c>
    </row>
    <row r="466" spans="2:65" s="1" customFormat="1" ht="44.25" customHeight="1">
      <c r="B466" s="35"/>
      <c r="C466" s="194" t="s">
        <v>2744</v>
      </c>
      <c r="D466" s="194" t="s">
        <v>240</v>
      </c>
      <c r="E466" s="195" t="s">
        <v>7723</v>
      </c>
      <c r="F466" s="196" t="s">
        <v>7724</v>
      </c>
      <c r="G466" s="197" t="s">
        <v>5416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2744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2752</v>
      </c>
      <c r="D468" s="194" t="s">
        <v>240</v>
      </c>
      <c r="E468" s="195" t="s">
        <v>7725</v>
      </c>
      <c r="F468" s="196" t="s">
        <v>7726</v>
      </c>
      <c r="G468" s="197" t="s">
        <v>5416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2752</v>
      </c>
    </row>
    <row r="469" spans="2:65" s="1" customFormat="1" ht="22.5" customHeight="1">
      <c r="B469" s="35"/>
      <c r="C469" s="194" t="s">
        <v>2759</v>
      </c>
      <c r="D469" s="194" t="s">
        <v>240</v>
      </c>
      <c r="E469" s="195" t="s">
        <v>7727</v>
      </c>
      <c r="F469" s="196" t="s">
        <v>7728</v>
      </c>
      <c r="G469" s="197" t="s">
        <v>5416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7729</v>
      </c>
    </row>
    <row r="470" spans="2:65" s="1" customFormat="1" ht="22.5" customHeight="1">
      <c r="B470" s="35"/>
      <c r="C470" s="194" t="s">
        <v>2767</v>
      </c>
      <c r="D470" s="194" t="s">
        <v>240</v>
      </c>
      <c r="E470" s="195" t="s">
        <v>7730</v>
      </c>
      <c r="F470" s="196" t="s">
        <v>7731</v>
      </c>
      <c r="G470" s="197" t="s">
        <v>5416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7732</v>
      </c>
    </row>
    <row r="471" spans="2:65" s="1" customFormat="1" ht="22.5" customHeight="1">
      <c r="B471" s="35"/>
      <c r="C471" s="194" t="s">
        <v>2794</v>
      </c>
      <c r="D471" s="194" t="s">
        <v>240</v>
      </c>
      <c r="E471" s="195" t="s">
        <v>7733</v>
      </c>
      <c r="F471" s="196" t="s">
        <v>7734</v>
      </c>
      <c r="G471" s="197" t="s">
        <v>5416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2794</v>
      </c>
    </row>
    <row r="472" spans="2:65" s="1" customFormat="1" ht="22.5" customHeight="1">
      <c r="B472" s="35"/>
      <c r="C472" s="194" t="s">
        <v>2801</v>
      </c>
      <c r="D472" s="194" t="s">
        <v>240</v>
      </c>
      <c r="E472" s="195" t="s">
        <v>7735</v>
      </c>
      <c r="F472" s="196" t="s">
        <v>7736</v>
      </c>
      <c r="G472" s="197" t="s">
        <v>5416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2801</v>
      </c>
    </row>
    <row r="473" spans="2:65" s="11" customFormat="1" ht="29.85" customHeight="1">
      <c r="B473" s="177"/>
      <c r="C473" s="178"/>
      <c r="D473" s="191" t="s">
        <v>72</v>
      </c>
      <c r="E473" s="192" t="s">
        <v>7660</v>
      </c>
      <c r="F473" s="192" t="s">
        <v>7661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2811</v>
      </c>
      <c r="D474" s="194" t="s">
        <v>240</v>
      </c>
      <c r="E474" s="195" t="s">
        <v>7737</v>
      </c>
      <c r="F474" s="196" t="s">
        <v>7738</v>
      </c>
      <c r="G474" s="197" t="s">
        <v>5416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2811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7670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2820</v>
      </c>
      <c r="D478" s="194" t="s">
        <v>240</v>
      </c>
      <c r="E478" s="195" t="s">
        <v>7739</v>
      </c>
      <c r="F478" s="196" t="s">
        <v>7672</v>
      </c>
      <c r="G478" s="197" t="s">
        <v>5416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2820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7673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7670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2824</v>
      </c>
      <c r="D483" s="194" t="s">
        <v>240</v>
      </c>
      <c r="E483" s="195" t="s">
        <v>7740</v>
      </c>
      <c r="F483" s="196" t="s">
        <v>7741</v>
      </c>
      <c r="G483" s="197" t="s">
        <v>5416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2824</v>
      </c>
    </row>
    <row r="484" spans="2:65" s="1" customFormat="1" ht="44.25" customHeight="1">
      <c r="B484" s="35"/>
      <c r="C484" s="194" t="s">
        <v>2835</v>
      </c>
      <c r="D484" s="194" t="s">
        <v>240</v>
      </c>
      <c r="E484" s="195" t="s">
        <v>7742</v>
      </c>
      <c r="F484" s="196" t="s">
        <v>7743</v>
      </c>
      <c r="G484" s="197" t="s">
        <v>5416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2835</v>
      </c>
    </row>
    <row r="485" spans="2:65" s="1" customFormat="1" ht="44.25" customHeight="1">
      <c r="B485" s="35"/>
      <c r="C485" s="194" t="s">
        <v>2844</v>
      </c>
      <c r="D485" s="194" t="s">
        <v>240</v>
      </c>
      <c r="E485" s="195" t="s">
        <v>7744</v>
      </c>
      <c r="F485" s="196" t="s">
        <v>7682</v>
      </c>
      <c r="G485" s="197" t="s">
        <v>5416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2844</v>
      </c>
    </row>
    <row r="486" spans="2:65" s="1" customFormat="1" ht="44.25" customHeight="1">
      <c r="B486" s="35"/>
      <c r="C486" s="194" t="s">
        <v>2851</v>
      </c>
      <c r="D486" s="194" t="s">
        <v>240</v>
      </c>
      <c r="E486" s="195" t="s">
        <v>7745</v>
      </c>
      <c r="F486" s="196" t="s">
        <v>7684</v>
      </c>
      <c r="G486" s="197" t="s">
        <v>5416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2851</v>
      </c>
    </row>
    <row r="487" spans="2:65" s="1" customFormat="1" ht="44.25" customHeight="1">
      <c r="B487" s="35"/>
      <c r="C487" s="194" t="s">
        <v>2861</v>
      </c>
      <c r="D487" s="194" t="s">
        <v>240</v>
      </c>
      <c r="E487" s="195" t="s">
        <v>7746</v>
      </c>
      <c r="F487" s="196" t="s">
        <v>7686</v>
      </c>
      <c r="G487" s="197" t="s">
        <v>5416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2861</v>
      </c>
    </row>
    <row r="488" spans="2:65" s="1" customFormat="1" ht="31.5" customHeight="1">
      <c r="B488" s="35"/>
      <c r="C488" s="194" t="s">
        <v>2873</v>
      </c>
      <c r="D488" s="194" t="s">
        <v>240</v>
      </c>
      <c r="E488" s="195" t="s">
        <v>7747</v>
      </c>
      <c r="F488" s="196" t="s">
        <v>7688</v>
      </c>
      <c r="G488" s="197" t="s">
        <v>5416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2873</v>
      </c>
    </row>
    <row r="489" spans="2:65" s="1" customFormat="1" ht="44.25" customHeight="1">
      <c r="B489" s="35"/>
      <c r="C489" s="194" t="s">
        <v>2881</v>
      </c>
      <c r="D489" s="194" t="s">
        <v>240</v>
      </c>
      <c r="E489" s="195" t="s">
        <v>7748</v>
      </c>
      <c r="F489" s="196" t="s">
        <v>7690</v>
      </c>
      <c r="G489" s="197" t="s">
        <v>5416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2881</v>
      </c>
    </row>
    <row r="490" spans="2:65" s="1" customFormat="1" ht="44.25" customHeight="1">
      <c r="B490" s="35"/>
      <c r="C490" s="194" t="s">
        <v>2889</v>
      </c>
      <c r="D490" s="194" t="s">
        <v>240</v>
      </c>
      <c r="E490" s="195" t="s">
        <v>7749</v>
      </c>
      <c r="F490" s="196" t="s">
        <v>7692</v>
      </c>
      <c r="G490" s="197" t="s">
        <v>5416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2889</v>
      </c>
    </row>
    <row r="491" spans="2:65" s="1" customFormat="1" ht="44.25" customHeight="1">
      <c r="B491" s="35"/>
      <c r="C491" s="194" t="s">
        <v>2898</v>
      </c>
      <c r="D491" s="194" t="s">
        <v>240</v>
      </c>
      <c r="E491" s="195" t="s">
        <v>7750</v>
      </c>
      <c r="F491" s="196" t="s">
        <v>7751</v>
      </c>
      <c r="G491" s="197" t="s">
        <v>5416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2898</v>
      </c>
    </row>
    <row r="492" spans="2:65" s="1" customFormat="1" ht="44.25" customHeight="1">
      <c r="B492" s="35"/>
      <c r="C492" s="194" t="s">
        <v>2907</v>
      </c>
      <c r="D492" s="194" t="s">
        <v>240</v>
      </c>
      <c r="E492" s="195" t="s">
        <v>7752</v>
      </c>
      <c r="F492" s="196" t="s">
        <v>7753</v>
      </c>
      <c r="G492" s="197" t="s">
        <v>5416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2907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7754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7670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2911</v>
      </c>
      <c r="D497" s="194" t="s">
        <v>240</v>
      </c>
      <c r="E497" s="195" t="s">
        <v>7755</v>
      </c>
      <c r="F497" s="196" t="s">
        <v>7709</v>
      </c>
      <c r="G497" s="197" t="s">
        <v>5416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2911</v>
      </c>
    </row>
    <row r="498" spans="2:65" s="1" customFormat="1" ht="44.25" customHeight="1">
      <c r="B498" s="35"/>
      <c r="C498" s="194" t="s">
        <v>2916</v>
      </c>
      <c r="D498" s="194" t="s">
        <v>240</v>
      </c>
      <c r="E498" s="195" t="s">
        <v>7756</v>
      </c>
      <c r="F498" s="196" t="s">
        <v>7757</v>
      </c>
      <c r="G498" s="197" t="s">
        <v>5416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2916</v>
      </c>
    </row>
    <row r="499" spans="2:65" s="1" customFormat="1" ht="44.25" customHeight="1">
      <c r="B499" s="35"/>
      <c r="C499" s="194" t="s">
        <v>2920</v>
      </c>
      <c r="D499" s="194" t="s">
        <v>240</v>
      </c>
      <c r="E499" s="195" t="s">
        <v>7758</v>
      </c>
      <c r="F499" s="196" t="s">
        <v>7724</v>
      </c>
      <c r="G499" s="197" t="s">
        <v>5416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2920</v>
      </c>
    </row>
    <row r="500" spans="2:65" s="1" customFormat="1" ht="31.5" customHeight="1">
      <c r="B500" s="35"/>
      <c r="C500" s="194" t="s">
        <v>2924</v>
      </c>
      <c r="D500" s="194" t="s">
        <v>240</v>
      </c>
      <c r="E500" s="195" t="s">
        <v>7759</v>
      </c>
      <c r="F500" s="196" t="s">
        <v>7760</v>
      </c>
      <c r="G500" s="197" t="s">
        <v>5416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2924</v>
      </c>
    </row>
    <row r="501" spans="2:65" s="1" customFormat="1" ht="22.5" customHeight="1">
      <c r="B501" s="35"/>
      <c r="C501" s="194" t="s">
        <v>2930</v>
      </c>
      <c r="D501" s="194" t="s">
        <v>240</v>
      </c>
      <c r="E501" s="195" t="s">
        <v>7761</v>
      </c>
      <c r="F501" s="196" t="s">
        <v>7728</v>
      </c>
      <c r="G501" s="197" t="s">
        <v>5416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2930</v>
      </c>
    </row>
    <row r="502" spans="2:65" s="1" customFormat="1" ht="22.5" customHeight="1">
      <c r="B502" s="35"/>
      <c r="C502" s="194" t="s">
        <v>2934</v>
      </c>
      <c r="D502" s="194" t="s">
        <v>240</v>
      </c>
      <c r="E502" s="195" t="s">
        <v>7762</v>
      </c>
      <c r="F502" s="196" t="s">
        <v>7731</v>
      </c>
      <c r="G502" s="197" t="s">
        <v>5416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2934</v>
      </c>
    </row>
    <row r="503" spans="2:65" s="1" customFormat="1" ht="22.5" customHeight="1">
      <c r="B503" s="35"/>
      <c r="C503" s="194" t="s">
        <v>2940</v>
      </c>
      <c r="D503" s="194" t="s">
        <v>240</v>
      </c>
      <c r="E503" s="195" t="s">
        <v>7763</v>
      </c>
      <c r="F503" s="196" t="s">
        <v>7734</v>
      </c>
      <c r="G503" s="197" t="s">
        <v>5416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2940</v>
      </c>
    </row>
    <row r="504" spans="2:65" s="1" customFormat="1" ht="22.5" customHeight="1">
      <c r="B504" s="35"/>
      <c r="C504" s="194" t="s">
        <v>2945</v>
      </c>
      <c r="D504" s="194" t="s">
        <v>240</v>
      </c>
      <c r="E504" s="195" t="s">
        <v>7764</v>
      </c>
      <c r="F504" s="196" t="s">
        <v>7736</v>
      </c>
      <c r="G504" s="197" t="s">
        <v>5416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2945</v>
      </c>
    </row>
    <row r="505" spans="2:65" s="11" customFormat="1" ht="29.85" customHeight="1">
      <c r="B505" s="177"/>
      <c r="C505" s="178"/>
      <c r="D505" s="191" t="s">
        <v>72</v>
      </c>
      <c r="E505" s="192" t="s">
        <v>7765</v>
      </c>
      <c r="F505" s="192" t="s">
        <v>7766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2950</v>
      </c>
      <c r="D506" s="194" t="s">
        <v>240</v>
      </c>
      <c r="E506" s="195" t="s">
        <v>7767</v>
      </c>
      <c r="F506" s="196" t="s">
        <v>7768</v>
      </c>
      <c r="G506" s="197" t="s">
        <v>5416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2950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7670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2967</v>
      </c>
      <c r="D510" s="194" t="s">
        <v>240</v>
      </c>
      <c r="E510" s="195" t="s">
        <v>7769</v>
      </c>
      <c r="F510" s="196" t="s">
        <v>7672</v>
      </c>
      <c r="G510" s="197" t="s">
        <v>5416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2967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7673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7670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2975</v>
      </c>
      <c r="D515" s="194" t="s">
        <v>240</v>
      </c>
      <c r="E515" s="195" t="s">
        <v>7770</v>
      </c>
      <c r="F515" s="196" t="s">
        <v>7771</v>
      </c>
      <c r="G515" s="197" t="s">
        <v>5416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2975</v>
      </c>
    </row>
    <row r="516" spans="2:65" s="1" customFormat="1" ht="44.25" customHeight="1">
      <c r="B516" s="35"/>
      <c r="C516" s="194" t="s">
        <v>2980</v>
      </c>
      <c r="D516" s="194" t="s">
        <v>240</v>
      </c>
      <c r="E516" s="195" t="s">
        <v>7772</v>
      </c>
      <c r="F516" s="196" t="s">
        <v>7773</v>
      </c>
      <c r="G516" s="197" t="s">
        <v>5416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2980</v>
      </c>
    </row>
    <row r="517" spans="2:65" s="1" customFormat="1" ht="44.25" customHeight="1">
      <c r="B517" s="35"/>
      <c r="C517" s="194" t="s">
        <v>2984</v>
      </c>
      <c r="D517" s="194" t="s">
        <v>240</v>
      </c>
      <c r="E517" s="195" t="s">
        <v>7774</v>
      </c>
      <c r="F517" s="196" t="s">
        <v>7682</v>
      </c>
      <c r="G517" s="197" t="s">
        <v>5416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2984</v>
      </c>
    </row>
    <row r="518" spans="2:65" s="1" customFormat="1" ht="44.25" customHeight="1">
      <c r="B518" s="35"/>
      <c r="C518" s="194" t="s">
        <v>3006</v>
      </c>
      <c r="D518" s="194" t="s">
        <v>240</v>
      </c>
      <c r="E518" s="195" t="s">
        <v>7775</v>
      </c>
      <c r="F518" s="196" t="s">
        <v>7684</v>
      </c>
      <c r="G518" s="197" t="s">
        <v>5416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3006</v>
      </c>
    </row>
    <row r="519" spans="2:65" s="1" customFormat="1" ht="44.25" customHeight="1">
      <c r="B519" s="35"/>
      <c r="C519" s="194" t="s">
        <v>3030</v>
      </c>
      <c r="D519" s="194" t="s">
        <v>240</v>
      </c>
      <c r="E519" s="195" t="s">
        <v>7776</v>
      </c>
      <c r="F519" s="196" t="s">
        <v>7686</v>
      </c>
      <c r="G519" s="197" t="s">
        <v>5416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3030</v>
      </c>
    </row>
    <row r="520" spans="2:65" s="1" customFormat="1" ht="31.5" customHeight="1">
      <c r="B520" s="35"/>
      <c r="C520" s="194" t="s">
        <v>3062</v>
      </c>
      <c r="D520" s="194" t="s">
        <v>240</v>
      </c>
      <c r="E520" s="195" t="s">
        <v>7777</v>
      </c>
      <c r="F520" s="196" t="s">
        <v>7688</v>
      </c>
      <c r="G520" s="197" t="s">
        <v>5416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3062</v>
      </c>
    </row>
    <row r="521" spans="2:65" s="1" customFormat="1" ht="44.25" customHeight="1">
      <c r="B521" s="35"/>
      <c r="C521" s="194" t="s">
        <v>3081</v>
      </c>
      <c r="D521" s="194" t="s">
        <v>240</v>
      </c>
      <c r="E521" s="195" t="s">
        <v>7778</v>
      </c>
      <c r="F521" s="196" t="s">
        <v>7690</v>
      </c>
      <c r="G521" s="197" t="s">
        <v>5416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3081</v>
      </c>
    </row>
    <row r="522" spans="2:65" s="1" customFormat="1" ht="44.25" customHeight="1">
      <c r="B522" s="35"/>
      <c r="C522" s="194" t="s">
        <v>3101</v>
      </c>
      <c r="D522" s="194" t="s">
        <v>240</v>
      </c>
      <c r="E522" s="195" t="s">
        <v>7779</v>
      </c>
      <c r="F522" s="196" t="s">
        <v>7692</v>
      </c>
      <c r="G522" s="197" t="s">
        <v>5416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3101</v>
      </c>
    </row>
    <row r="523" spans="2:65" s="1" customFormat="1" ht="44.25" customHeight="1">
      <c r="B523" s="35"/>
      <c r="C523" s="194" t="s">
        <v>3122</v>
      </c>
      <c r="D523" s="194" t="s">
        <v>240</v>
      </c>
      <c r="E523" s="195" t="s">
        <v>7780</v>
      </c>
      <c r="F523" s="196" t="s">
        <v>7751</v>
      </c>
      <c r="G523" s="197" t="s">
        <v>5416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3122</v>
      </c>
    </row>
    <row r="524" spans="2:65" s="1" customFormat="1" ht="44.25" customHeight="1">
      <c r="B524" s="35"/>
      <c r="C524" s="194" t="s">
        <v>3126</v>
      </c>
      <c r="D524" s="194" t="s">
        <v>240</v>
      </c>
      <c r="E524" s="195" t="s">
        <v>7781</v>
      </c>
      <c r="F524" s="196" t="s">
        <v>7782</v>
      </c>
      <c r="G524" s="197" t="s">
        <v>5416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3126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7697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7680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3138</v>
      </c>
      <c r="D529" s="194" t="s">
        <v>240</v>
      </c>
      <c r="E529" s="195" t="s">
        <v>7783</v>
      </c>
      <c r="F529" s="196" t="s">
        <v>7784</v>
      </c>
      <c r="G529" s="197" t="s">
        <v>5416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7697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7680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3159</v>
      </c>
      <c r="D534" s="194" t="s">
        <v>240</v>
      </c>
      <c r="E534" s="195" t="s">
        <v>7785</v>
      </c>
      <c r="F534" s="196" t="s">
        <v>7786</v>
      </c>
      <c r="G534" s="197" t="s">
        <v>5416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3159</v>
      </c>
    </row>
    <row r="535" spans="2:65" s="1" customFormat="1" ht="44.25" customHeight="1">
      <c r="B535" s="35"/>
      <c r="C535" s="194" t="s">
        <v>3165</v>
      </c>
      <c r="D535" s="194" t="s">
        <v>240</v>
      </c>
      <c r="E535" s="195" t="s">
        <v>7787</v>
      </c>
      <c r="F535" s="196" t="s">
        <v>7724</v>
      </c>
      <c r="G535" s="197" t="s">
        <v>5416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3165</v>
      </c>
    </row>
    <row r="536" spans="2:65" s="1" customFormat="1" ht="44.25" customHeight="1">
      <c r="B536" s="35"/>
      <c r="C536" s="194" t="s">
        <v>3171</v>
      </c>
      <c r="D536" s="194" t="s">
        <v>240</v>
      </c>
      <c r="E536" s="195" t="s">
        <v>7788</v>
      </c>
      <c r="F536" s="196" t="s">
        <v>7789</v>
      </c>
      <c r="G536" s="197" t="s">
        <v>5416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3171</v>
      </c>
    </row>
    <row r="537" spans="2:65" s="1" customFormat="1" ht="22.5" customHeight="1">
      <c r="B537" s="35"/>
      <c r="C537" s="194" t="s">
        <v>3177</v>
      </c>
      <c r="D537" s="194" t="s">
        <v>240</v>
      </c>
      <c r="E537" s="195" t="s">
        <v>7790</v>
      </c>
      <c r="F537" s="196" t="s">
        <v>7728</v>
      </c>
      <c r="G537" s="197" t="s">
        <v>5416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3177</v>
      </c>
    </row>
    <row r="538" spans="2:65" s="1" customFormat="1" ht="22.5" customHeight="1">
      <c r="B538" s="35"/>
      <c r="C538" s="194" t="s">
        <v>3182</v>
      </c>
      <c r="D538" s="194" t="s">
        <v>240</v>
      </c>
      <c r="E538" s="195" t="s">
        <v>7791</v>
      </c>
      <c r="F538" s="196" t="s">
        <v>7731</v>
      </c>
      <c r="G538" s="197" t="s">
        <v>5416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3182</v>
      </c>
    </row>
    <row r="539" spans="2:65" s="1" customFormat="1" ht="22.5" customHeight="1">
      <c r="B539" s="35"/>
      <c r="C539" s="194" t="s">
        <v>3193</v>
      </c>
      <c r="D539" s="194" t="s">
        <v>240</v>
      </c>
      <c r="E539" s="195" t="s">
        <v>7792</v>
      </c>
      <c r="F539" s="196" t="s">
        <v>7734</v>
      </c>
      <c r="G539" s="197" t="s">
        <v>5416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3193</v>
      </c>
    </row>
    <row r="540" spans="2:65" s="1" customFormat="1" ht="22.5" customHeight="1">
      <c r="B540" s="35"/>
      <c r="C540" s="194" t="s">
        <v>3201</v>
      </c>
      <c r="D540" s="194" t="s">
        <v>240</v>
      </c>
      <c r="E540" s="195" t="s">
        <v>7793</v>
      </c>
      <c r="F540" s="196" t="s">
        <v>7736</v>
      </c>
      <c r="G540" s="197" t="s">
        <v>5416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3201</v>
      </c>
    </row>
    <row r="541" spans="2:65" s="11" customFormat="1" ht="37.35" customHeight="1">
      <c r="B541" s="177"/>
      <c r="C541" s="178"/>
      <c r="D541" s="191" t="s">
        <v>72</v>
      </c>
      <c r="E541" s="255" t="s">
        <v>7794</v>
      </c>
      <c r="F541" s="255" t="s">
        <v>7795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3224</v>
      </c>
      <c r="D542" s="194" t="s">
        <v>240</v>
      </c>
      <c r="E542" s="195" t="s">
        <v>7796</v>
      </c>
      <c r="F542" s="196" t="s">
        <v>7797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3224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7798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7799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3233</v>
      </c>
      <c r="D546" s="194" t="s">
        <v>240</v>
      </c>
      <c r="E546" s="195" t="s">
        <v>7800</v>
      </c>
      <c r="F546" s="196" t="s">
        <v>7801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3233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7798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6630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3241</v>
      </c>
      <c r="D550" s="194" t="s">
        <v>240</v>
      </c>
      <c r="E550" s="195" t="s">
        <v>7802</v>
      </c>
      <c r="F550" s="196" t="s">
        <v>7803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3241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7798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7804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3248</v>
      </c>
      <c r="D554" s="194" t="s">
        <v>240</v>
      </c>
      <c r="E554" s="195" t="s">
        <v>7805</v>
      </c>
      <c r="F554" s="196" t="s">
        <v>7806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3248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7798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7807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3261</v>
      </c>
      <c r="D558" s="194" t="s">
        <v>240</v>
      </c>
      <c r="E558" s="195" t="s">
        <v>7808</v>
      </c>
      <c r="F558" s="196" t="s">
        <v>7809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3261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7798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6630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3268</v>
      </c>
      <c r="D562" s="194" t="s">
        <v>240</v>
      </c>
      <c r="E562" s="195" t="s">
        <v>7810</v>
      </c>
      <c r="F562" s="196" t="s">
        <v>7811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3268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7798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6630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3274</v>
      </c>
      <c r="D566" s="194" t="s">
        <v>240</v>
      </c>
      <c r="E566" s="195" t="s">
        <v>7812</v>
      </c>
      <c r="F566" s="196" t="s">
        <v>7813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3274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7798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7814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3282</v>
      </c>
      <c r="D570" s="194" t="s">
        <v>240</v>
      </c>
      <c r="E570" s="195" t="s">
        <v>7815</v>
      </c>
      <c r="F570" s="196" t="s">
        <v>7816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3282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7798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7817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3288</v>
      </c>
      <c r="D574" s="194" t="s">
        <v>240</v>
      </c>
      <c r="E574" s="195" t="s">
        <v>7818</v>
      </c>
      <c r="F574" s="196" t="s">
        <v>7819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3288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7798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7820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3294</v>
      </c>
      <c r="D578" s="194" t="s">
        <v>240</v>
      </c>
      <c r="E578" s="195" t="s">
        <v>7821</v>
      </c>
      <c r="F578" s="196" t="s">
        <v>7822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3294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7798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7823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3312</v>
      </c>
      <c r="D582" s="194" t="s">
        <v>240</v>
      </c>
      <c r="E582" s="195" t="s">
        <v>7824</v>
      </c>
      <c r="F582" s="196" t="s">
        <v>7825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3312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7798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7826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3322</v>
      </c>
      <c r="D586" s="194" t="s">
        <v>240</v>
      </c>
      <c r="E586" s="195" t="s">
        <v>7827</v>
      </c>
      <c r="F586" s="196" t="s">
        <v>7828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3322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7798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7829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3329</v>
      </c>
      <c r="D590" s="194" t="s">
        <v>240</v>
      </c>
      <c r="E590" s="195" t="s">
        <v>7830</v>
      </c>
      <c r="F590" s="196" t="s">
        <v>7831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3329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7798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7832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3336</v>
      </c>
      <c r="D594" s="194" t="s">
        <v>240</v>
      </c>
      <c r="E594" s="195" t="s">
        <v>7833</v>
      </c>
      <c r="F594" s="196" t="s">
        <v>7834</v>
      </c>
      <c r="G594" s="197" t="s">
        <v>5416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3336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7798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7835</v>
      </c>
      <c r="F598" s="255" t="s">
        <v>7836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3343</v>
      </c>
      <c r="D599" s="194" t="s">
        <v>240</v>
      </c>
      <c r="E599" s="195" t="s">
        <v>7837</v>
      </c>
      <c r="F599" s="196" t="s">
        <v>7838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3343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7839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7840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3348</v>
      </c>
      <c r="D603" s="194" t="s">
        <v>240</v>
      </c>
      <c r="E603" s="195" t="s">
        <v>7841</v>
      </c>
      <c r="F603" s="196" t="s">
        <v>7842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3348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7839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7843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3353</v>
      </c>
      <c r="D607" s="194" t="s">
        <v>240</v>
      </c>
      <c r="E607" s="195" t="s">
        <v>7844</v>
      </c>
      <c r="F607" s="196" t="s">
        <v>7845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3353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7839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7846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3359</v>
      </c>
      <c r="D611" s="194" t="s">
        <v>240</v>
      </c>
      <c r="E611" s="195" t="s">
        <v>7847</v>
      </c>
      <c r="F611" s="196" t="s">
        <v>7848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3359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7839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7849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3367</v>
      </c>
      <c r="D615" s="194" t="s">
        <v>240</v>
      </c>
      <c r="E615" s="195" t="s">
        <v>7850</v>
      </c>
      <c r="F615" s="196" t="s">
        <v>7851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3367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7839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7852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3373</v>
      </c>
      <c r="D619" s="194" t="s">
        <v>240</v>
      </c>
      <c r="E619" s="195" t="s">
        <v>7853</v>
      </c>
      <c r="F619" s="196" t="s">
        <v>7854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3373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7839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7855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3382</v>
      </c>
      <c r="D623" s="194" t="s">
        <v>240</v>
      </c>
      <c r="E623" s="195" t="s">
        <v>7856</v>
      </c>
      <c r="F623" s="196" t="s">
        <v>7857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3382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7839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7858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3389</v>
      </c>
      <c r="D627" s="194" t="s">
        <v>240</v>
      </c>
      <c r="E627" s="195" t="s">
        <v>7859</v>
      </c>
      <c r="F627" s="196" t="s">
        <v>7860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3389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7839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7861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3395</v>
      </c>
      <c r="D631" s="194" t="s">
        <v>240</v>
      </c>
      <c r="E631" s="195" t="s">
        <v>7862</v>
      </c>
      <c r="F631" s="196" t="s">
        <v>7863</v>
      </c>
      <c r="G631" s="197" t="s">
        <v>5416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3395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7839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7846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7864</v>
      </c>
      <c r="F635" s="255" t="s">
        <v>7865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3401</v>
      </c>
      <c r="D636" s="194" t="s">
        <v>240</v>
      </c>
      <c r="E636" s="195" t="s">
        <v>7866</v>
      </c>
      <c r="F636" s="196" t="s">
        <v>7867</v>
      </c>
      <c r="G636" s="197" t="s">
        <v>5416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3401</v>
      </c>
    </row>
    <row r="637" spans="2:65" s="1" customFormat="1" ht="22.5" customHeight="1">
      <c r="B637" s="35"/>
      <c r="C637" s="194" t="s">
        <v>3405</v>
      </c>
      <c r="D637" s="194" t="s">
        <v>240</v>
      </c>
      <c r="E637" s="195" t="s">
        <v>7868</v>
      </c>
      <c r="F637" s="196" t="s">
        <v>7869</v>
      </c>
      <c r="G637" s="197" t="s">
        <v>5416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3405</v>
      </c>
    </row>
    <row r="638" spans="2:65" s="1" customFormat="1" ht="22.5" customHeight="1">
      <c r="B638" s="35"/>
      <c r="C638" s="194" t="s">
        <v>3409</v>
      </c>
      <c r="D638" s="194" t="s">
        <v>240</v>
      </c>
      <c r="E638" s="195" t="s">
        <v>7870</v>
      </c>
      <c r="F638" s="196" t="s">
        <v>7871</v>
      </c>
      <c r="G638" s="197" t="s">
        <v>5416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3409</v>
      </c>
    </row>
    <row r="639" spans="2:65" s="1" customFormat="1" ht="31.5" customHeight="1">
      <c r="B639" s="35"/>
      <c r="C639" s="194" t="s">
        <v>3413</v>
      </c>
      <c r="D639" s="194" t="s">
        <v>240</v>
      </c>
      <c r="E639" s="195" t="s">
        <v>7872</v>
      </c>
      <c r="F639" s="196" t="s">
        <v>7873</v>
      </c>
      <c r="G639" s="197" t="s">
        <v>5416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3413</v>
      </c>
    </row>
    <row r="640" spans="2:65" s="1" customFormat="1" ht="31.5" customHeight="1">
      <c r="B640" s="35"/>
      <c r="C640" s="194" t="s">
        <v>3444</v>
      </c>
      <c r="D640" s="194" t="s">
        <v>240</v>
      </c>
      <c r="E640" s="195" t="s">
        <v>7874</v>
      </c>
      <c r="F640" s="196" t="s">
        <v>7875</v>
      </c>
      <c r="G640" s="197" t="s">
        <v>5416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3444</v>
      </c>
    </row>
    <row r="641" spans="2:65" s="1" customFormat="1" ht="22.5" customHeight="1">
      <c r="B641" s="35"/>
      <c r="C641" s="194" t="s">
        <v>3455</v>
      </c>
      <c r="D641" s="194" t="s">
        <v>240</v>
      </c>
      <c r="E641" s="195" t="s">
        <v>7876</v>
      </c>
      <c r="F641" s="196" t="s">
        <v>7877</v>
      </c>
      <c r="G641" s="197" t="s">
        <v>5416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3455</v>
      </c>
    </row>
    <row r="642" spans="2:65" s="1" customFormat="1" ht="31.5" customHeight="1">
      <c r="B642" s="35"/>
      <c r="C642" s="194" t="s">
        <v>3462</v>
      </c>
      <c r="D642" s="194" t="s">
        <v>240</v>
      </c>
      <c r="E642" s="195" t="s">
        <v>7878</v>
      </c>
      <c r="F642" s="196" t="s">
        <v>7879</v>
      </c>
      <c r="G642" s="197" t="s">
        <v>5416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3462</v>
      </c>
    </row>
    <row r="643" spans="2:65" s="1" customFormat="1" ht="22.5" customHeight="1">
      <c r="B643" s="35"/>
      <c r="C643" s="194" t="s">
        <v>3466</v>
      </c>
      <c r="D643" s="194" t="s">
        <v>240</v>
      </c>
      <c r="E643" s="195" t="s">
        <v>7880</v>
      </c>
      <c r="F643" s="196" t="s">
        <v>7881</v>
      </c>
      <c r="G643" s="197" t="s">
        <v>5416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3466</v>
      </c>
    </row>
    <row r="644" spans="2:65" s="1" customFormat="1" ht="22.5" customHeight="1">
      <c r="B644" s="35"/>
      <c r="C644" s="194" t="s">
        <v>3478</v>
      </c>
      <c r="D644" s="194" t="s">
        <v>240</v>
      </c>
      <c r="E644" s="195" t="s">
        <v>7882</v>
      </c>
      <c r="F644" s="196" t="s">
        <v>7883</v>
      </c>
      <c r="G644" s="197" t="s">
        <v>5416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3478</v>
      </c>
    </row>
    <row r="645" spans="2:65" s="1" customFormat="1" ht="22.5" customHeight="1">
      <c r="B645" s="35"/>
      <c r="C645" s="194" t="s">
        <v>3482</v>
      </c>
      <c r="D645" s="194" t="s">
        <v>240</v>
      </c>
      <c r="E645" s="195" t="s">
        <v>7884</v>
      </c>
      <c r="F645" s="196" t="s">
        <v>7885</v>
      </c>
      <c r="G645" s="197" t="s">
        <v>5416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3482</v>
      </c>
    </row>
    <row r="646" spans="2:65" s="1" customFormat="1" ht="22.5" customHeight="1">
      <c r="B646" s="35"/>
      <c r="C646" s="194" t="s">
        <v>3491</v>
      </c>
      <c r="D646" s="194" t="s">
        <v>240</v>
      </c>
      <c r="E646" s="195" t="s">
        <v>7886</v>
      </c>
      <c r="F646" s="196" t="s">
        <v>7887</v>
      </c>
      <c r="G646" s="197" t="s">
        <v>5416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3491</v>
      </c>
    </row>
    <row r="647" spans="2:65" s="1" customFormat="1" ht="22.5" customHeight="1">
      <c r="B647" s="35"/>
      <c r="C647" s="194" t="s">
        <v>3495</v>
      </c>
      <c r="D647" s="194" t="s">
        <v>240</v>
      </c>
      <c r="E647" s="195" t="s">
        <v>7888</v>
      </c>
      <c r="F647" s="196" t="s">
        <v>7889</v>
      </c>
      <c r="G647" s="197" t="s">
        <v>5416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3495</v>
      </c>
    </row>
    <row r="648" spans="2:65" s="1" customFormat="1" ht="22.5" customHeight="1">
      <c r="B648" s="35"/>
      <c r="C648" s="194" t="s">
        <v>3502</v>
      </c>
      <c r="D648" s="194" t="s">
        <v>240</v>
      </c>
      <c r="E648" s="195" t="s">
        <v>7890</v>
      </c>
      <c r="F648" s="196" t="s">
        <v>7891</v>
      </c>
      <c r="G648" s="197" t="s">
        <v>5416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3502</v>
      </c>
    </row>
    <row r="649" spans="2:65" s="1" customFormat="1" ht="22.5" customHeight="1">
      <c r="B649" s="35"/>
      <c r="C649" s="194" t="s">
        <v>3506</v>
      </c>
      <c r="D649" s="194" t="s">
        <v>240</v>
      </c>
      <c r="E649" s="195" t="s">
        <v>7892</v>
      </c>
      <c r="F649" s="196" t="s">
        <v>7893</v>
      </c>
      <c r="G649" s="197" t="s">
        <v>5416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3506</v>
      </c>
    </row>
    <row r="650" spans="2:65" s="1" customFormat="1" ht="22.5" customHeight="1">
      <c r="B650" s="35"/>
      <c r="C650" s="194" t="s">
        <v>3512</v>
      </c>
      <c r="D650" s="194" t="s">
        <v>240</v>
      </c>
      <c r="E650" s="195" t="s">
        <v>7894</v>
      </c>
      <c r="F650" s="196" t="s">
        <v>7895</v>
      </c>
      <c r="G650" s="197" t="s">
        <v>5416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3512</v>
      </c>
    </row>
    <row r="651" spans="2:65" s="1" customFormat="1" ht="22.5" customHeight="1">
      <c r="B651" s="35"/>
      <c r="C651" s="194" t="s">
        <v>3519</v>
      </c>
      <c r="D651" s="194" t="s">
        <v>240</v>
      </c>
      <c r="E651" s="195" t="s">
        <v>7896</v>
      </c>
      <c r="F651" s="196" t="s">
        <v>7897</v>
      </c>
      <c r="G651" s="197" t="s">
        <v>5416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3519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7898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7370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7899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7900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7901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7902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7903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7904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7901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7905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7906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7907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6561</v>
      </c>
      <c r="F94" s="180" t="s">
        <v>7399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6663</v>
      </c>
      <c r="F95" s="192" t="s">
        <v>7908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7563</v>
      </c>
      <c r="F96" s="196" t="s">
        <v>7909</v>
      </c>
      <c r="G96" s="197" t="s">
        <v>5416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7910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7911</v>
      </c>
      <c r="F100" s="196" t="s">
        <v>7912</v>
      </c>
      <c r="G100" s="197" t="s">
        <v>5416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7913</v>
      </c>
      <c r="F101" s="196" t="s">
        <v>7914</v>
      </c>
      <c r="G101" s="197" t="s">
        <v>5416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7561</v>
      </c>
      <c r="F102" s="196" t="s">
        <v>7562</v>
      </c>
      <c r="G102" s="197" t="s">
        <v>5416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7571</v>
      </c>
      <c r="F103" s="196" t="s">
        <v>7572</v>
      </c>
      <c r="G103" s="197" t="s">
        <v>5416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7915</v>
      </c>
      <c r="F104" s="196" t="s">
        <v>7576</v>
      </c>
      <c r="G104" s="197" t="s">
        <v>5416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7577</v>
      </c>
      <c r="F105" s="196" t="s">
        <v>7578</v>
      </c>
      <c r="G105" s="197" t="s">
        <v>5416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7409</v>
      </c>
      <c r="F106" s="196" t="s">
        <v>7410</v>
      </c>
      <c r="G106" s="197" t="s">
        <v>5416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7916</v>
      </c>
      <c r="F107" s="196" t="s">
        <v>7412</v>
      </c>
      <c r="G107" s="197" t="s">
        <v>5416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7413</v>
      </c>
      <c r="F108" s="196" t="s">
        <v>7414</v>
      </c>
      <c r="G108" s="197" t="s">
        <v>5416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7917</v>
      </c>
      <c r="F109" s="196" t="s">
        <v>7918</v>
      </c>
      <c r="G109" s="197" t="s">
        <v>5416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7585</v>
      </c>
      <c r="F110" s="196" t="s">
        <v>7586</v>
      </c>
      <c r="G110" s="197" t="s">
        <v>5416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7919</v>
      </c>
      <c r="F111" s="196" t="s">
        <v>7920</v>
      </c>
      <c r="G111" s="197" t="s">
        <v>5416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7921</v>
      </c>
      <c r="F112" s="196" t="s">
        <v>7922</v>
      </c>
      <c r="G112" s="197" t="s">
        <v>5416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7923</v>
      </c>
      <c r="F113" s="196" t="s">
        <v>7924</v>
      </c>
      <c r="G113" s="197" t="s">
        <v>5416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7925</v>
      </c>
      <c r="F114" s="196" t="s">
        <v>7926</v>
      </c>
      <c r="G114" s="197" t="s">
        <v>5416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7927</v>
      </c>
      <c r="F115" s="196" t="s">
        <v>7574</v>
      </c>
      <c r="G115" s="197" t="s">
        <v>5416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7928</v>
      </c>
      <c r="F116" s="196" t="s">
        <v>7582</v>
      </c>
      <c r="G116" s="197" t="s">
        <v>5416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6715</v>
      </c>
      <c r="F117" s="180" t="s">
        <v>7929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6758</v>
      </c>
      <c r="F118" s="192" t="s">
        <v>7930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7662</v>
      </c>
      <c r="F119" s="196" t="s">
        <v>7931</v>
      </c>
      <c r="G119" s="197" t="s">
        <v>5416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6833</v>
      </c>
      <c r="F120" s="180" t="s">
        <v>7613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6888</v>
      </c>
      <c r="F121" s="192" t="s">
        <v>7932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7616</v>
      </c>
      <c r="F122" s="196" t="s">
        <v>7617</v>
      </c>
      <c r="G122" s="197" t="s">
        <v>5416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7618</v>
      </c>
      <c r="F123" s="196" t="s">
        <v>7619</v>
      </c>
      <c r="G123" s="197" t="s">
        <v>5416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7620</v>
      </c>
      <c r="F124" s="196" t="s">
        <v>7621</v>
      </c>
      <c r="G124" s="197" t="s">
        <v>5416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7622</v>
      </c>
      <c r="F125" s="196" t="s">
        <v>7623</v>
      </c>
      <c r="G125" s="197" t="s">
        <v>5416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7626</v>
      </c>
      <c r="F126" s="196" t="s">
        <v>7627</v>
      </c>
      <c r="G126" s="197" t="s">
        <v>5416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7628</v>
      </c>
      <c r="F127" s="196" t="s">
        <v>7629</v>
      </c>
      <c r="G127" s="197" t="s">
        <v>5416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7632</v>
      </c>
      <c r="F128" s="196" t="s">
        <v>7633</v>
      </c>
      <c r="G128" s="197" t="s">
        <v>5416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7634</v>
      </c>
      <c r="F129" s="196" t="s">
        <v>7635</v>
      </c>
      <c r="G129" s="197" t="s">
        <v>5416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7636</v>
      </c>
      <c r="F130" s="196" t="s">
        <v>7637</v>
      </c>
      <c r="G130" s="197" t="s">
        <v>5416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6979</v>
      </c>
      <c r="F131" s="180" t="s">
        <v>7667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6758</v>
      </c>
      <c r="F132" s="192" t="s">
        <v>7930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7933</v>
      </c>
      <c r="F133" s="196" t="s">
        <v>7768</v>
      </c>
      <c r="G133" s="197" t="s">
        <v>5416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7934</v>
      </c>
      <c r="F134" s="196" t="s">
        <v>7672</v>
      </c>
      <c r="G134" s="197" t="s">
        <v>5416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7673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7935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7936</v>
      </c>
      <c r="F139" s="196" t="s">
        <v>7937</v>
      </c>
      <c r="G139" s="197" t="s">
        <v>5416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7938</v>
      </c>
      <c r="F140" s="196" t="s">
        <v>7773</v>
      </c>
      <c r="G140" s="197" t="s">
        <v>5416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7939</v>
      </c>
      <c r="F141" s="196" t="s">
        <v>7940</v>
      </c>
      <c r="G141" s="197" t="s">
        <v>5416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7941</v>
      </c>
      <c r="F142" s="196" t="s">
        <v>7682</v>
      </c>
      <c r="G142" s="197" t="s">
        <v>5416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7942</v>
      </c>
      <c r="F143" s="196" t="s">
        <v>7684</v>
      </c>
      <c r="G143" s="197" t="s">
        <v>5416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7943</v>
      </c>
      <c r="F144" s="196" t="s">
        <v>7686</v>
      </c>
      <c r="G144" s="197" t="s">
        <v>5416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7944</v>
      </c>
      <c r="F145" s="196" t="s">
        <v>7688</v>
      </c>
      <c r="G145" s="197" t="s">
        <v>5416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7945</v>
      </c>
      <c r="F146" s="196" t="s">
        <v>7690</v>
      </c>
      <c r="G146" s="197" t="s">
        <v>5416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7946</v>
      </c>
      <c r="F147" s="196" t="s">
        <v>7751</v>
      </c>
      <c r="G147" s="197" t="s">
        <v>5416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7947</v>
      </c>
      <c r="F148" s="196" t="s">
        <v>7948</v>
      </c>
      <c r="G148" s="197" t="s">
        <v>5416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7949</v>
      </c>
      <c r="F149" s="196" t="s">
        <v>7728</v>
      </c>
      <c r="G149" s="197" t="s">
        <v>5416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7950</v>
      </c>
      <c r="F150" s="196" t="s">
        <v>7731</v>
      </c>
      <c r="G150" s="197" t="s">
        <v>5416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7951</v>
      </c>
      <c r="F151" s="196" t="s">
        <v>7734</v>
      </c>
      <c r="G151" s="197" t="s">
        <v>5416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7952</v>
      </c>
      <c r="F152" s="196" t="s">
        <v>7736</v>
      </c>
      <c r="G152" s="197" t="s">
        <v>5416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7029</v>
      </c>
      <c r="F153" s="255" t="s">
        <v>7795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7796</v>
      </c>
      <c r="F154" s="196" t="s">
        <v>7797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7910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7953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7815</v>
      </c>
      <c r="F159" s="196" t="s">
        <v>7816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7910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7954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7821</v>
      </c>
      <c r="F163" s="196" t="s">
        <v>7822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7910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7955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7824</v>
      </c>
      <c r="F167" s="196" t="s">
        <v>7825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7910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3931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7827</v>
      </c>
      <c r="F171" s="196" t="s">
        <v>7828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7910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7956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7127</v>
      </c>
      <c r="F175" s="255" t="s">
        <v>7836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7957</v>
      </c>
      <c r="F176" s="196" t="s">
        <v>7842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7910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6611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7958</v>
      </c>
      <c r="F180" s="196" t="s">
        <v>7845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7910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7959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7960</v>
      </c>
      <c r="F184" s="196" t="s">
        <v>7848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7910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3931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7961</v>
      </c>
      <c r="F188" s="196" t="s">
        <v>7851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7910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6343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7962</v>
      </c>
      <c r="F192" s="196" t="s">
        <v>7857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7910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7963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7964</v>
      </c>
      <c r="F196" s="196" t="s">
        <v>7863</v>
      </c>
      <c r="G196" s="197" t="s">
        <v>5416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7910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7180</v>
      </c>
      <c r="F200" s="255" t="s">
        <v>7865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7866</v>
      </c>
      <c r="F201" s="196" t="s">
        <v>7867</v>
      </c>
      <c r="G201" s="197" t="s">
        <v>5416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7868</v>
      </c>
      <c r="F202" s="196" t="s">
        <v>7869</v>
      </c>
      <c r="G202" s="197" t="s">
        <v>5416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7870</v>
      </c>
      <c r="F203" s="196" t="s">
        <v>7871</v>
      </c>
      <c r="G203" s="197" t="s">
        <v>5416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7872</v>
      </c>
      <c r="F204" s="196" t="s">
        <v>7873</v>
      </c>
      <c r="G204" s="197" t="s">
        <v>5416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7874</v>
      </c>
      <c r="F205" s="196" t="s">
        <v>7875</v>
      </c>
      <c r="G205" s="197" t="s">
        <v>5416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7876</v>
      </c>
      <c r="F206" s="196" t="s">
        <v>7877</v>
      </c>
      <c r="G206" s="197" t="s">
        <v>5416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7878</v>
      </c>
      <c r="F207" s="196" t="s">
        <v>7879</v>
      </c>
      <c r="G207" s="197" t="s">
        <v>5416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7880</v>
      </c>
      <c r="F208" s="196" t="s">
        <v>7881</v>
      </c>
      <c r="G208" s="197" t="s">
        <v>5416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7882</v>
      </c>
      <c r="F209" s="196" t="s">
        <v>7883</v>
      </c>
      <c r="G209" s="197" t="s">
        <v>5416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7884</v>
      </c>
      <c r="F210" s="196" t="s">
        <v>7885</v>
      </c>
      <c r="G210" s="197" t="s">
        <v>5416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7886</v>
      </c>
      <c r="F211" s="196" t="s">
        <v>7887</v>
      </c>
      <c r="G211" s="197" t="s">
        <v>5416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7888</v>
      </c>
      <c r="F212" s="196" t="s">
        <v>7889</v>
      </c>
      <c r="G212" s="197" t="s">
        <v>5416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7890</v>
      </c>
      <c r="F213" s="196" t="s">
        <v>7891</v>
      </c>
      <c r="G213" s="197" t="s">
        <v>5416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7892</v>
      </c>
      <c r="F214" s="196" t="s">
        <v>7893</v>
      </c>
      <c r="G214" s="197" t="s">
        <v>5416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7894</v>
      </c>
      <c r="F215" s="196" t="s">
        <v>7895</v>
      </c>
      <c r="G215" s="197" t="s">
        <v>5416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7896</v>
      </c>
      <c r="F216" s="196" t="s">
        <v>7965</v>
      </c>
      <c r="G216" s="197" t="s">
        <v>5416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7966</v>
      </c>
      <c r="F217" s="196" t="s">
        <v>7897</v>
      </c>
      <c r="G217" s="197" t="s">
        <v>5416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7967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ROUND(SUM(BE90:BE556), 2)</f>
        <v>0</v>
      </c>
      <c r="G32" s="36"/>
      <c r="H32" s="36"/>
      <c r="I32" s="130">
        <v>0.21</v>
      </c>
      <c r="J32" s="129">
        <f>ROUND(ROUND((SUM(BE90:BE556)),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ROUND(SUM(BF90:BF556), 2)</f>
        <v>0</v>
      </c>
      <c r="G33" s="36"/>
      <c r="H33" s="36"/>
      <c r="I33" s="130">
        <v>0.15</v>
      </c>
      <c r="J33" s="129">
        <f>ROUND(ROUND((SUM(BF90:BF556)),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6073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6074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7968</v>
      </c>
      <c r="E65" s="158"/>
      <c r="F65" s="158"/>
      <c r="G65" s="158"/>
      <c r="H65" s="158"/>
      <c r="I65" s="159"/>
      <c r="J65" s="160">
        <f>J430</f>
        <v>0</v>
      </c>
      <c r="K65" s="161"/>
    </row>
    <row r="66" spans="2:12" s="9" customFormat="1" ht="19.899999999999999" customHeight="1">
      <c r="B66" s="155"/>
      <c r="C66" s="156"/>
      <c r="D66" s="157" t="s">
        <v>7969</v>
      </c>
      <c r="E66" s="158"/>
      <c r="F66" s="158"/>
      <c r="G66" s="158"/>
      <c r="H66" s="158"/>
      <c r="I66" s="159"/>
      <c r="J66" s="160">
        <f>J446</f>
        <v>0</v>
      </c>
      <c r="K66" s="161"/>
    </row>
    <row r="67" spans="2:12" s="9" customFormat="1" ht="19.899999999999999" customHeight="1">
      <c r="B67" s="155"/>
      <c r="C67" s="156"/>
      <c r="D67" s="157" t="s">
        <v>7970</v>
      </c>
      <c r="E67" s="158"/>
      <c r="F67" s="158"/>
      <c r="G67" s="158"/>
      <c r="H67" s="158"/>
      <c r="I67" s="159"/>
      <c r="J67" s="160">
        <f>J543</f>
        <v>0</v>
      </c>
      <c r="K67" s="161"/>
    </row>
    <row r="68" spans="2:12" s="9" customFormat="1" ht="19.899999999999999" customHeight="1">
      <c r="B68" s="155"/>
      <c r="C68" s="156"/>
      <c r="D68" s="157" t="s">
        <v>7971</v>
      </c>
      <c r="E68" s="158"/>
      <c r="F68" s="158"/>
      <c r="G68" s="158"/>
      <c r="H68" s="158"/>
      <c r="I68" s="159"/>
      <c r="J68" s="160">
        <f>J554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6.45181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2633</v>
      </c>
      <c r="F91" s="180" t="s">
        <v>2634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P92+P129+P260+P430+P446+P543+P554</f>
        <v>0</v>
      </c>
      <c r="Q91" s="185"/>
      <c r="R91" s="186">
        <f>R92+R129+R260+R430+R446+R543+R554</f>
        <v>6.45181</v>
      </c>
      <c r="S91" s="185"/>
      <c r="T91" s="187">
        <f>T92+T129+T260+T430+T446+T543+T554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BK92+BK129+BK260+BK430+BK446+BK543+BK554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2928</v>
      </c>
      <c r="F92" s="192" t="s">
        <v>2929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7972</v>
      </c>
      <c r="F93" s="196" t="s">
        <v>7973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7974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7975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7976</v>
      </c>
      <c r="F96" s="196" t="s">
        <v>7977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7978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7975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7979</v>
      </c>
      <c r="F99" s="196" t="s">
        <v>7980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7981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7982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7983</v>
      </c>
      <c r="F102" s="196" t="s">
        <v>7984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7985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7986</v>
      </c>
      <c r="F104" s="196" t="s">
        <v>7987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7988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7975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7989</v>
      </c>
      <c r="F107" s="196" t="s">
        <v>7990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7991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7975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7992</v>
      </c>
      <c r="F110" s="196" t="s">
        <v>7993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7994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7975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7995</v>
      </c>
      <c r="F113" s="196" t="s">
        <v>7996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7997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1718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7975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7998</v>
      </c>
      <c r="F116" s="196" t="s">
        <v>7999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8000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1842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7975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8001</v>
      </c>
      <c r="F119" s="196" t="s">
        <v>8002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8003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7975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8004</v>
      </c>
      <c r="F122" s="196" t="s">
        <v>8005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8006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2637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7975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1762</v>
      </c>
      <c r="D125" s="194" t="s">
        <v>240</v>
      </c>
      <c r="E125" s="195" t="s">
        <v>8007</v>
      </c>
      <c r="F125" s="196" t="s">
        <v>8008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8009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1842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7975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8010</v>
      </c>
      <c r="F128" s="196" t="s">
        <v>8011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8012</v>
      </c>
    </row>
    <row r="129" spans="2:65" s="11" customFormat="1" ht="29.85" customHeight="1">
      <c r="B129" s="177"/>
      <c r="C129" s="178"/>
      <c r="D129" s="191" t="s">
        <v>72</v>
      </c>
      <c r="E129" s="192" t="s">
        <v>6075</v>
      </c>
      <c r="F129" s="192" t="s">
        <v>6076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2.1526399999999999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8013</v>
      </c>
      <c r="F130" s="196" t="s">
        <v>8014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8015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8016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8017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8018</v>
      </c>
      <c r="F133" s="196" t="s">
        <v>8019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8020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8021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8017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8022</v>
      </c>
      <c r="F136" s="196" t="s">
        <v>8023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8024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8025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8017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8026</v>
      </c>
      <c r="F139" s="196" t="s">
        <v>8027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8028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8029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8017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8030</v>
      </c>
      <c r="F142" s="196" t="s">
        <v>8031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8032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8033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8017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8034</v>
      </c>
      <c r="F145" s="196" t="s">
        <v>8035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8036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8037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8038</v>
      </c>
      <c r="F148" s="196" t="s">
        <v>8039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8040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1910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6077</v>
      </c>
      <c r="F150" s="196" t="s">
        <v>6078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8041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8037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8042</v>
      </c>
      <c r="F153" s="196" t="s">
        <v>8043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8044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8037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8045</v>
      </c>
      <c r="F156" s="196" t="s">
        <v>8046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8047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8037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8048</v>
      </c>
      <c r="F159" s="196" t="s">
        <v>8049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8050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8037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8051</v>
      </c>
      <c r="F162" s="196" t="s">
        <v>8052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8053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8037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8054</v>
      </c>
      <c r="F165" s="196" t="s">
        <v>8055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8056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8037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8057</v>
      </c>
      <c r="F168" s="196" t="s">
        <v>8058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8059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8037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8060</v>
      </c>
      <c r="F171" s="196" t="s">
        <v>8061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8062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8037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8063</v>
      </c>
      <c r="F174" s="196" t="s">
        <v>8064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8065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8037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1749</v>
      </c>
      <c r="D177" s="194" t="s">
        <v>240</v>
      </c>
      <c r="E177" s="195" t="s">
        <v>8066</v>
      </c>
      <c r="F177" s="196" t="s">
        <v>8067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8068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8037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8069</v>
      </c>
      <c r="F180" s="196" t="s">
        <v>8070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8071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8072</v>
      </c>
      <c r="F182" s="196" t="s">
        <v>8073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8074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8037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8075</v>
      </c>
      <c r="F185" s="196" t="s">
        <v>8076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8077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8078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8079</v>
      </c>
      <c r="F188" s="196" t="s">
        <v>8080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8081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8082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8078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8083</v>
      </c>
      <c r="F191" s="196" t="s">
        <v>8084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8085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8078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8086</v>
      </c>
      <c r="F194" s="196" t="s">
        <v>8087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8088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8078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8089</v>
      </c>
      <c r="F197" s="196" t="s">
        <v>8090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8091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8078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8092</v>
      </c>
      <c r="F200" s="196" t="s">
        <v>8093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8094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8078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8095</v>
      </c>
      <c r="F203" s="196" t="s">
        <v>8096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8097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8078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8098</v>
      </c>
      <c r="F206" s="196" t="s">
        <v>8099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8100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8078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8101</v>
      </c>
      <c r="F209" s="196" t="s">
        <v>8102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8103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8078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8104</v>
      </c>
      <c r="F212" s="196" t="s">
        <v>8105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8106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8078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44.25" customHeight="1">
      <c r="B215" s="35"/>
      <c r="C215" s="194" t="s">
        <v>571</v>
      </c>
      <c r="D215" s="194" t="s">
        <v>240</v>
      </c>
      <c r="E215" s="195" t="s">
        <v>8107</v>
      </c>
      <c r="F215" s="196" t="s">
        <v>8108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8109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8110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8111</v>
      </c>
      <c r="F218" s="196" t="s">
        <v>8112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8113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8114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8078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8115</v>
      </c>
      <c r="F221" s="196" t="s">
        <v>8116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8117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8118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8110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8119</v>
      </c>
      <c r="F224" s="196" t="s">
        <v>8120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8121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8078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8122</v>
      </c>
      <c r="F227" s="196" t="s">
        <v>8123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8124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8125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8037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8126</v>
      </c>
      <c r="F230" s="196" t="s">
        <v>8127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8128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8129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8037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8130</v>
      </c>
      <c r="F233" s="196" t="s">
        <v>8131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8132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3636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8037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8133</v>
      </c>
      <c r="F236" s="196" t="s">
        <v>8134</v>
      </c>
      <c r="G236" s="197" t="s">
        <v>651</v>
      </c>
      <c r="H236" s="198">
        <v>12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2.16E-3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8135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335</v>
      </c>
      <c r="G237" s="219"/>
      <c r="H237" s="232">
        <v>12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8110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8136</v>
      </c>
      <c r="F239" s="196" t="s">
        <v>8137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3636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8037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8139</v>
      </c>
      <c r="F242" s="196" t="s">
        <v>8140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8141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8142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8037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8143</v>
      </c>
      <c r="F245" s="196" t="s">
        <v>8144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8145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8146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8147</v>
      </c>
      <c r="F247" s="196" t="s">
        <v>8148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8149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8150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8151</v>
      </c>
      <c r="F249" s="196" t="s">
        <v>8152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8153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8154</v>
      </c>
      <c r="F251" s="196" t="s">
        <v>8155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8156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5158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8157</v>
      </c>
      <c r="F253" s="196" t="s">
        <v>8158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8159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8078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8160</v>
      </c>
      <c r="F256" s="196" t="s">
        <v>8161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8162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8078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8163</v>
      </c>
      <c r="F259" s="196" t="s">
        <v>8164</v>
      </c>
      <c r="G259" s="197" t="s">
        <v>444</v>
      </c>
      <c r="H259" s="198">
        <v>2.153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8165</v>
      </c>
    </row>
    <row r="260" spans="2:65" s="11" customFormat="1" ht="29.85" customHeight="1">
      <c r="B260" s="177"/>
      <c r="C260" s="178"/>
      <c r="D260" s="191" t="s">
        <v>72</v>
      </c>
      <c r="E260" s="192" t="s">
        <v>6087</v>
      </c>
      <c r="F260" s="192" t="s">
        <v>6088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SUM(P261:P429)</f>
        <v>0</v>
      </c>
      <c r="Q260" s="185"/>
      <c r="R260" s="186">
        <f>SUM(R261:R429)</f>
        <v>2.1809600000000007</v>
      </c>
      <c r="S260" s="185"/>
      <c r="T260" s="187">
        <f>SUM(T261:T429)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SUM(BK261:BK429)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8166</v>
      </c>
      <c r="F261" s="196" t="s">
        <v>8167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8168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8169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8170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8171</v>
      </c>
      <c r="F264" s="196" t="s">
        <v>8172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8173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8174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8170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8175</v>
      </c>
      <c r="F267" s="196" t="s">
        <v>8176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8177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8178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8170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8179</v>
      </c>
      <c r="F270" s="196" t="s">
        <v>8180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8181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8182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8170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8183</v>
      </c>
      <c r="F273" s="196" t="s">
        <v>8184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8185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8186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8170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8187</v>
      </c>
      <c r="F276" s="196" t="s">
        <v>8188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8189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8170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8190</v>
      </c>
      <c r="F279" s="196" t="s">
        <v>8191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8192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8193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8170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6092</v>
      </c>
      <c r="F282" s="196" t="s">
        <v>6093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8194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3782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8170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8195</v>
      </c>
      <c r="F285" s="196" t="s">
        <v>8196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8197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8198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8170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8199</v>
      </c>
      <c r="F288" s="196" t="s">
        <v>8200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8201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8202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7975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8203</v>
      </c>
      <c r="F291" s="196" t="s">
        <v>8204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8205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4237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7975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1718</v>
      </c>
      <c r="D294" s="194" t="s">
        <v>240</v>
      </c>
      <c r="E294" s="195" t="s">
        <v>8206</v>
      </c>
      <c r="F294" s="196" t="s">
        <v>8207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8208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2018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7975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8209</v>
      </c>
      <c r="F297" s="196" t="s">
        <v>8210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8211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1754</v>
      </c>
      <c r="D299" s="194" t="s">
        <v>240</v>
      </c>
      <c r="E299" s="195" t="s">
        <v>8212</v>
      </c>
      <c r="F299" s="196" t="s">
        <v>8213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8214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1248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7975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8215</v>
      </c>
      <c r="F302" s="196" t="s">
        <v>8216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8217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7975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8218</v>
      </c>
      <c r="F305" s="196" t="s">
        <v>8219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8220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8221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8078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8222</v>
      </c>
      <c r="F308" s="196" t="s">
        <v>8223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8224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8202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8078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8225</v>
      </c>
      <c r="F311" s="196" t="s">
        <v>8226</v>
      </c>
      <c r="G311" s="197" t="s">
        <v>5785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8227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8078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8228</v>
      </c>
      <c r="F314" s="196" t="s">
        <v>8229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8230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8170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8231</v>
      </c>
      <c r="F317" s="196" t="s">
        <v>8232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8233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8234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8170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8235</v>
      </c>
      <c r="F320" s="196" t="s">
        <v>8236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8237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8170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8238</v>
      </c>
      <c r="F323" s="196" t="s">
        <v>8239</v>
      </c>
      <c r="G323" s="197" t="s">
        <v>651</v>
      </c>
      <c r="H323" s="198">
        <v>12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1.4400000000000001E-3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8240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335</v>
      </c>
      <c r="G324" s="219"/>
      <c r="H324" s="232">
        <v>12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8170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8241</v>
      </c>
      <c r="F326" s="196" t="s">
        <v>8242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8243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8170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8244</v>
      </c>
      <c r="F329" s="196" t="s">
        <v>8245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8246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8170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8247</v>
      </c>
      <c r="F332" s="196" t="s">
        <v>8248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8249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8170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1767</v>
      </c>
      <c r="D335" s="194" t="s">
        <v>240</v>
      </c>
      <c r="E335" s="195" t="s">
        <v>8250</v>
      </c>
      <c r="F335" s="196" t="s">
        <v>8251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7.6999999999999996E-4</v>
      </c>
      <c r="R335" s="203">
        <f>Q335*H335</f>
        <v>1.5399999999999999E-3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8252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8170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1030</v>
      </c>
      <c r="D338" s="194" t="s">
        <v>240</v>
      </c>
      <c r="E338" s="195" t="s">
        <v>8253</v>
      </c>
      <c r="F338" s="196" t="s">
        <v>8254</v>
      </c>
      <c r="G338" s="197" t="s">
        <v>651</v>
      </c>
      <c r="H338" s="198">
        <v>2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1.0399999999999999E-3</v>
      </c>
      <c r="R338" s="203">
        <f>Q338*H338</f>
        <v>2.0799999999999998E-3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8255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81</v>
      </c>
      <c r="G339" s="219"/>
      <c r="H339" s="232">
        <v>2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8170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1035</v>
      </c>
      <c r="D341" s="194" t="s">
        <v>240</v>
      </c>
      <c r="E341" s="195" t="s">
        <v>8256</v>
      </c>
      <c r="F341" s="196" t="s">
        <v>8257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3.4299999999999999E-3</v>
      </c>
      <c r="R341" s="203">
        <f>Q341*H341</f>
        <v>3.4299999999999999E-3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8258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22</v>
      </c>
      <c r="G342" s="219"/>
      <c r="H342" s="232">
        <v>1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8170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1040</v>
      </c>
      <c r="D344" s="194" t="s">
        <v>240</v>
      </c>
      <c r="E344" s="195" t="s">
        <v>8259</v>
      </c>
      <c r="F344" s="196" t="s">
        <v>5561</v>
      </c>
      <c r="G344" s="197" t="s">
        <v>651</v>
      </c>
      <c r="H344" s="198">
        <v>50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2.1000000000000001E-4</v>
      </c>
      <c r="R344" s="203">
        <f>Q344*H344</f>
        <v>1.0500000000000001E-2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8260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8261</v>
      </c>
      <c r="G345" s="219"/>
      <c r="H345" s="232">
        <v>50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8170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1044</v>
      </c>
      <c r="D347" s="194" t="s">
        <v>240</v>
      </c>
      <c r="E347" s="195" t="s">
        <v>6095</v>
      </c>
      <c r="F347" s="196" t="s">
        <v>5579</v>
      </c>
      <c r="G347" s="197" t="s">
        <v>651</v>
      </c>
      <c r="H347" s="198">
        <v>14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3.4000000000000002E-4</v>
      </c>
      <c r="R347" s="203">
        <f>Q347*H347</f>
        <v>4.7600000000000003E-3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8262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8263</v>
      </c>
      <c r="G348" s="219"/>
      <c r="H348" s="232">
        <v>14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8170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8264</v>
      </c>
      <c r="F350" s="196" t="s">
        <v>5594</v>
      </c>
      <c r="G350" s="197" t="s">
        <v>651</v>
      </c>
      <c r="H350" s="198">
        <v>6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5.0000000000000001E-4</v>
      </c>
      <c r="R350" s="203">
        <f>Q350*H350</f>
        <v>3.0000000000000001E-3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8265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8266</v>
      </c>
      <c r="G351" s="219"/>
      <c r="H351" s="232">
        <v>6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8170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8267</v>
      </c>
      <c r="F353" s="196" t="s">
        <v>5606</v>
      </c>
      <c r="G353" s="197" t="s">
        <v>651</v>
      </c>
      <c r="H353" s="198">
        <v>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6.9999999999999999E-4</v>
      </c>
      <c r="R353" s="203">
        <f>Q353*H353</f>
        <v>5.5999999999999999E-3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8268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3597</v>
      </c>
      <c r="G354" s="219"/>
      <c r="H354" s="232">
        <v>8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8170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8269</v>
      </c>
      <c r="F356" s="196" t="s">
        <v>5615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1.07E-3</v>
      </c>
      <c r="R356" s="203">
        <f>Q356*H356</f>
        <v>6.4200000000000004E-3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8270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8266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8170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8271</v>
      </c>
      <c r="F359" s="196" t="s">
        <v>6010</v>
      </c>
      <c r="G359" s="197" t="s">
        <v>651</v>
      </c>
      <c r="H359" s="198">
        <v>6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1.6800000000000001E-3</v>
      </c>
      <c r="R359" s="203">
        <f>Q359*H359</f>
        <v>1.008E-2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8272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8273</v>
      </c>
      <c r="G360" s="219"/>
      <c r="H360" s="232">
        <v>6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8170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1066</v>
      </c>
      <c r="D362" s="194" t="s">
        <v>240</v>
      </c>
      <c r="E362" s="195" t="s">
        <v>8274</v>
      </c>
      <c r="F362" s="196" t="s">
        <v>8275</v>
      </c>
      <c r="G362" s="197" t="s">
        <v>651</v>
      </c>
      <c r="H362" s="198">
        <v>1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4.3200000000000001E-3</v>
      </c>
      <c r="R362" s="203">
        <f>Q362*H362</f>
        <v>4.3200000000000001E-3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8276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22</v>
      </c>
      <c r="G363" s="219"/>
      <c r="H363" s="232">
        <v>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73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8170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1070</v>
      </c>
      <c r="D365" s="194" t="s">
        <v>240</v>
      </c>
      <c r="E365" s="195" t="s">
        <v>8277</v>
      </c>
      <c r="F365" s="196" t="s">
        <v>8278</v>
      </c>
      <c r="G365" s="197" t="s">
        <v>651</v>
      </c>
      <c r="H365" s="198">
        <v>14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2.1000000000000001E-4</v>
      </c>
      <c r="R365" s="203">
        <f>Q365*H365</f>
        <v>2.9399999999999999E-3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8279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358</v>
      </c>
      <c r="G366" s="219"/>
      <c r="H366" s="232">
        <v>14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8170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1075</v>
      </c>
      <c r="D368" s="194" t="s">
        <v>240</v>
      </c>
      <c r="E368" s="195" t="s">
        <v>8280</v>
      </c>
      <c r="F368" s="196" t="s">
        <v>8281</v>
      </c>
      <c r="G368" s="197" t="s">
        <v>651</v>
      </c>
      <c r="H368" s="198">
        <v>2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3.4000000000000002E-4</v>
      </c>
      <c r="R368" s="203">
        <f>Q368*H368</f>
        <v>6.8000000000000005E-4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8282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81</v>
      </c>
      <c r="G369" s="219"/>
      <c r="H369" s="232">
        <v>2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8170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1083</v>
      </c>
      <c r="D371" s="194" t="s">
        <v>240</v>
      </c>
      <c r="E371" s="195" t="s">
        <v>8283</v>
      </c>
      <c r="F371" s="196" t="s">
        <v>8284</v>
      </c>
      <c r="G371" s="197" t="s">
        <v>651</v>
      </c>
      <c r="H371" s="198">
        <v>4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5.0000000000000001E-4</v>
      </c>
      <c r="R371" s="203">
        <f>Q371*H371</f>
        <v>2E-3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8285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245</v>
      </c>
      <c r="G372" s="219"/>
      <c r="H372" s="232">
        <v>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8170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1087</v>
      </c>
      <c r="D374" s="194" t="s">
        <v>240</v>
      </c>
      <c r="E374" s="195" t="s">
        <v>8286</v>
      </c>
      <c r="F374" s="196" t="s">
        <v>8287</v>
      </c>
      <c r="G374" s="197" t="s">
        <v>651</v>
      </c>
      <c r="H374" s="198">
        <v>2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2.1000000000000001E-4</v>
      </c>
      <c r="R374" s="203">
        <f>Q374*H374</f>
        <v>4.2000000000000002E-4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8288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8170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1093</v>
      </c>
      <c r="D377" s="194" t="s">
        <v>240</v>
      </c>
      <c r="E377" s="195" t="s">
        <v>8289</v>
      </c>
      <c r="F377" s="196" t="s">
        <v>8290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3.4000000000000002E-4</v>
      </c>
      <c r="R377" s="203">
        <f>Q377*H377</f>
        <v>3.4000000000000002E-4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8291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22</v>
      </c>
      <c r="G378" s="219"/>
      <c r="H378" s="232">
        <v>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8170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1098</v>
      </c>
      <c r="D380" s="194" t="s">
        <v>240</v>
      </c>
      <c r="E380" s="195" t="s">
        <v>8292</v>
      </c>
      <c r="F380" s="196" t="s">
        <v>8293</v>
      </c>
      <c r="G380" s="197" t="s">
        <v>651</v>
      </c>
      <c r="H380" s="198">
        <v>4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2E-3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8294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245</v>
      </c>
      <c r="G381" s="219"/>
      <c r="H381" s="232">
        <v>4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8170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1102</v>
      </c>
      <c r="D383" s="194" t="s">
        <v>240</v>
      </c>
      <c r="E383" s="195" t="s">
        <v>8295</v>
      </c>
      <c r="F383" s="196" t="s">
        <v>8296</v>
      </c>
      <c r="G383" s="197" t="s">
        <v>651</v>
      </c>
      <c r="H383" s="198">
        <v>13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6.5000000000000006E-3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8297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342</v>
      </c>
      <c r="G384" s="219"/>
      <c r="H384" s="232">
        <v>13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8170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1110</v>
      </c>
      <c r="D386" s="194" t="s">
        <v>240</v>
      </c>
      <c r="E386" s="195" t="s">
        <v>8298</v>
      </c>
      <c r="F386" s="196" t="s">
        <v>8299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5.0000000000000001E-4</v>
      </c>
      <c r="R386" s="203">
        <f>Q386*H386</f>
        <v>1E-3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8300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8170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28</v>
      </c>
      <c r="D389" s="194" t="s">
        <v>240</v>
      </c>
      <c r="E389" s="195" t="s">
        <v>8301</v>
      </c>
      <c r="F389" s="196" t="s">
        <v>8302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3.4000000000000002E-4</v>
      </c>
      <c r="R389" s="203">
        <f>Q389*H389</f>
        <v>6.8000000000000005E-4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8303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8170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1122</v>
      </c>
      <c r="D392" s="194" t="s">
        <v>240</v>
      </c>
      <c r="E392" s="195" t="s">
        <v>8304</v>
      </c>
      <c r="F392" s="196" t="s">
        <v>8305</v>
      </c>
      <c r="G392" s="197" t="s">
        <v>651</v>
      </c>
      <c r="H392" s="198">
        <v>2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9.8999999999999999E-4</v>
      </c>
      <c r="R392" s="203">
        <f>Q392*H392</f>
        <v>1.98E-3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8306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81</v>
      </c>
      <c r="G393" s="219"/>
      <c r="H393" s="232">
        <v>2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8170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1127</v>
      </c>
      <c r="D395" s="194" t="s">
        <v>240</v>
      </c>
      <c r="E395" s="195" t="s">
        <v>8307</v>
      </c>
      <c r="F395" s="196" t="s">
        <v>8308</v>
      </c>
      <c r="G395" s="197" t="s">
        <v>651</v>
      </c>
      <c r="H395" s="198">
        <v>4</v>
      </c>
      <c r="I395" s="199"/>
      <c r="J395" s="200">
        <f>ROUND(I395*H395,2)</f>
        <v>0</v>
      </c>
      <c r="K395" s="196" t="s">
        <v>244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2.0400000000000001E-3</v>
      </c>
      <c r="R395" s="203">
        <f>Q395*H395</f>
        <v>8.1600000000000006E-3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8309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245</v>
      </c>
      <c r="G396" s="219"/>
      <c r="H396" s="232">
        <v>4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8170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1135</v>
      </c>
      <c r="D398" s="194" t="s">
        <v>240</v>
      </c>
      <c r="E398" s="195" t="s">
        <v>8310</v>
      </c>
      <c r="F398" s="196" t="s">
        <v>8311</v>
      </c>
      <c r="G398" s="197" t="s">
        <v>651</v>
      </c>
      <c r="H398" s="198">
        <v>9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3.8E-3</v>
      </c>
      <c r="R398" s="203">
        <f>Q398*H398</f>
        <v>3.4200000000000001E-2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8312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313</v>
      </c>
      <c r="G399" s="219"/>
      <c r="H399" s="232">
        <v>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73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8170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1141</v>
      </c>
      <c r="D401" s="194" t="s">
        <v>240</v>
      </c>
      <c r="E401" s="195" t="s">
        <v>8313</v>
      </c>
      <c r="F401" s="196" t="s">
        <v>8314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2.4000000000000001E-4</v>
      </c>
      <c r="R401" s="203">
        <f>Q401*H401</f>
        <v>4.8000000000000001E-4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8315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81</v>
      </c>
      <c r="G402" s="219"/>
      <c r="H402" s="232">
        <v>2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8170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1145</v>
      </c>
      <c r="D404" s="194" t="s">
        <v>240</v>
      </c>
      <c r="E404" s="195" t="s">
        <v>8316</v>
      </c>
      <c r="F404" s="196" t="s">
        <v>8317</v>
      </c>
      <c r="G404" s="197" t="s">
        <v>651</v>
      </c>
      <c r="H404" s="198">
        <v>4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3.1E-4</v>
      </c>
      <c r="R404" s="203">
        <f>Q404*H404</f>
        <v>1.24E-3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8318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245</v>
      </c>
      <c r="G405" s="219"/>
      <c r="H405" s="232">
        <v>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8170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1150</v>
      </c>
      <c r="D407" s="194" t="s">
        <v>240</v>
      </c>
      <c r="E407" s="195" t="s">
        <v>8319</v>
      </c>
      <c r="F407" s="196" t="s">
        <v>8320</v>
      </c>
      <c r="G407" s="197" t="s">
        <v>651</v>
      </c>
      <c r="H407" s="198">
        <v>1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4.4999999999999997E-3</v>
      </c>
      <c r="R407" s="203">
        <f>Q407*H407</f>
        <v>4.4999999999999997E-3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8321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22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8170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1154</v>
      </c>
      <c r="D410" s="194" t="s">
        <v>240</v>
      </c>
      <c r="E410" s="195" t="s">
        <v>8322</v>
      </c>
      <c r="F410" s="196" t="s">
        <v>8323</v>
      </c>
      <c r="G410" s="197" t="s">
        <v>651</v>
      </c>
      <c r="H410" s="198">
        <v>25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1.9E-2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8324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452</v>
      </c>
      <c r="G411" s="219"/>
      <c r="H411" s="232">
        <v>25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7975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22.5" customHeight="1">
      <c r="B413" s="35"/>
      <c r="C413" s="194" t="s">
        <v>1162</v>
      </c>
      <c r="D413" s="194" t="s">
        <v>240</v>
      </c>
      <c r="E413" s="195" t="s">
        <v>8325</v>
      </c>
      <c r="F413" s="196" t="s">
        <v>8326</v>
      </c>
      <c r="G413" s="197" t="s">
        <v>651</v>
      </c>
      <c r="H413" s="198">
        <v>10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7.6000000000000004E-4</v>
      </c>
      <c r="R413" s="203">
        <f>Q413*H413</f>
        <v>7.6000000000000009E-3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8327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</v>
      </c>
      <c r="G414" s="219"/>
      <c r="H414" s="232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7975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1168</v>
      </c>
      <c r="D416" s="194" t="s">
        <v>240</v>
      </c>
      <c r="E416" s="195" t="s">
        <v>8328</v>
      </c>
      <c r="F416" s="196" t="s">
        <v>8329</v>
      </c>
      <c r="G416" s="197" t="s">
        <v>651</v>
      </c>
      <c r="H416" s="198">
        <v>5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2.9139999999999999E-2</v>
      </c>
      <c r="R416" s="203">
        <f>Q416*H416</f>
        <v>0.1457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8330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273</v>
      </c>
      <c r="G417" s="219"/>
      <c r="H417" s="232">
        <v>5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8078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1173</v>
      </c>
      <c r="D419" s="194" t="s">
        <v>240</v>
      </c>
      <c r="E419" s="195" t="s">
        <v>8331</v>
      </c>
      <c r="F419" s="196" t="s">
        <v>8332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8333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8170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31.5" customHeight="1">
      <c r="B422" s="35"/>
      <c r="C422" s="194" t="s">
        <v>1188</v>
      </c>
      <c r="D422" s="194" t="s">
        <v>240</v>
      </c>
      <c r="E422" s="195" t="s">
        <v>8334</v>
      </c>
      <c r="F422" s="196" t="s">
        <v>8335</v>
      </c>
      <c r="G422" s="197" t="s">
        <v>651</v>
      </c>
      <c r="H422" s="198">
        <v>2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6.5599999999999999E-3</v>
      </c>
      <c r="R422" s="203">
        <f>Q422*H422</f>
        <v>1.312E-2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8336</v>
      </c>
    </row>
    <row r="423" spans="2:65" s="13" customFormat="1" ht="13.5">
      <c r="B423" s="218"/>
      <c r="C423" s="219"/>
      <c r="D423" s="208" t="s">
        <v>247</v>
      </c>
      <c r="E423" s="230" t="s">
        <v>20</v>
      </c>
      <c r="F423" s="231" t="s">
        <v>81</v>
      </c>
      <c r="G423" s="219"/>
      <c r="H423" s="232">
        <v>2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73</v>
      </c>
      <c r="AY423" s="229" t="s">
        <v>238</v>
      </c>
    </row>
    <row r="424" spans="2:65" s="12" customFormat="1" ht="13.5">
      <c r="B424" s="206"/>
      <c r="C424" s="207"/>
      <c r="D424" s="220" t="s">
        <v>247</v>
      </c>
      <c r="E424" s="246" t="s">
        <v>20</v>
      </c>
      <c r="F424" s="247" t="s">
        <v>8170</v>
      </c>
      <c r="G424" s="207"/>
      <c r="H424" s="248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" customFormat="1" ht="22.5" customHeight="1">
      <c r="B425" s="35"/>
      <c r="C425" s="194" t="s">
        <v>1222</v>
      </c>
      <c r="D425" s="194" t="s">
        <v>240</v>
      </c>
      <c r="E425" s="195" t="s">
        <v>8337</v>
      </c>
      <c r="F425" s="196" t="s">
        <v>8338</v>
      </c>
      <c r="G425" s="197" t="s">
        <v>517</v>
      </c>
      <c r="H425" s="198">
        <v>1348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1.9000000000000001E-4</v>
      </c>
      <c r="R425" s="203">
        <f>Q425*H425</f>
        <v>0.25612000000000001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8339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8340</v>
      </c>
      <c r="G426" s="219"/>
      <c r="H426" s="223">
        <v>1348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81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1248</v>
      </c>
      <c r="D427" s="194" t="s">
        <v>240</v>
      </c>
      <c r="E427" s="195" t="s">
        <v>8341</v>
      </c>
      <c r="F427" s="196" t="s">
        <v>8342</v>
      </c>
      <c r="G427" s="197" t="s">
        <v>517</v>
      </c>
      <c r="H427" s="198">
        <v>1348</v>
      </c>
      <c r="I427" s="199"/>
      <c r="J427" s="200">
        <f>ROUND(I427*H427,2)</f>
        <v>0</v>
      </c>
      <c r="K427" s="196" t="s">
        <v>244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1.0000000000000001E-5</v>
      </c>
      <c r="R427" s="203">
        <f>Q427*H427</f>
        <v>1.3480000000000001E-2</v>
      </c>
      <c r="S427" s="203">
        <v>0</v>
      </c>
      <c r="T427" s="204">
        <f>S427*H427</f>
        <v>0</v>
      </c>
      <c r="AR427" s="18" t="s">
        <v>372</v>
      </c>
      <c r="AT427" s="18" t="s">
        <v>240</v>
      </c>
      <c r="AU427" s="18" t="s">
        <v>81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372</v>
      </c>
      <c r="BM427" s="18" t="s">
        <v>8343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8340</v>
      </c>
      <c r="G428" s="219"/>
      <c r="H428" s="223">
        <v>1348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1254</v>
      </c>
      <c r="D429" s="194" t="s">
        <v>240</v>
      </c>
      <c r="E429" s="195" t="s">
        <v>8344</v>
      </c>
      <c r="F429" s="196" t="s">
        <v>8345</v>
      </c>
      <c r="G429" s="197" t="s">
        <v>444</v>
      </c>
      <c r="H429" s="198">
        <v>2.181</v>
      </c>
      <c r="I429" s="199"/>
      <c r="J429" s="200">
        <f>ROUND(I429*H429,2)</f>
        <v>0</v>
      </c>
      <c r="K429" s="196" t="s">
        <v>244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372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8346</v>
      </c>
    </row>
    <row r="430" spans="2:65" s="11" customFormat="1" ht="29.85" customHeight="1">
      <c r="B430" s="177"/>
      <c r="C430" s="178"/>
      <c r="D430" s="191" t="s">
        <v>72</v>
      </c>
      <c r="E430" s="192" t="s">
        <v>8347</v>
      </c>
      <c r="F430" s="192" t="s">
        <v>8348</v>
      </c>
      <c r="G430" s="178"/>
      <c r="H430" s="178"/>
      <c r="I430" s="181"/>
      <c r="J430" s="193">
        <f>BK430</f>
        <v>0</v>
      </c>
      <c r="K430" s="178"/>
      <c r="L430" s="183"/>
      <c r="M430" s="184"/>
      <c r="N430" s="185"/>
      <c r="O430" s="185"/>
      <c r="P430" s="186">
        <f>SUM(P431:P445)</f>
        <v>0</v>
      </c>
      <c r="Q430" s="185"/>
      <c r="R430" s="186">
        <f>SUM(R431:R445)</f>
        <v>0.13083</v>
      </c>
      <c r="S430" s="185"/>
      <c r="T430" s="187">
        <f>SUM(T431:T445)</f>
        <v>0</v>
      </c>
      <c r="AR430" s="188" t="s">
        <v>81</v>
      </c>
      <c r="AT430" s="189" t="s">
        <v>72</v>
      </c>
      <c r="AU430" s="189" t="s">
        <v>22</v>
      </c>
      <c r="AY430" s="188" t="s">
        <v>238</v>
      </c>
      <c r="BK430" s="190">
        <f>SUM(BK431:BK445)</f>
        <v>0</v>
      </c>
    </row>
    <row r="431" spans="2:65" s="1" customFormat="1" ht="31.5" customHeight="1">
      <c r="B431" s="35"/>
      <c r="C431" s="194" t="s">
        <v>1261</v>
      </c>
      <c r="D431" s="194" t="s">
        <v>240</v>
      </c>
      <c r="E431" s="195" t="s">
        <v>8349</v>
      </c>
      <c r="F431" s="196" t="s">
        <v>8350</v>
      </c>
      <c r="G431" s="197" t="s">
        <v>651</v>
      </c>
      <c r="H431" s="198">
        <v>1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2.0300000000000001E-3</v>
      </c>
      <c r="R431" s="203">
        <f>Q431*H431</f>
        <v>2.0300000000000001E-3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8351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22</v>
      </c>
      <c r="G432" s="219"/>
      <c r="H432" s="232">
        <v>1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7975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31.5" customHeight="1">
      <c r="B434" s="35"/>
      <c r="C434" s="194" t="s">
        <v>1320</v>
      </c>
      <c r="D434" s="194" t="s">
        <v>240</v>
      </c>
      <c r="E434" s="195" t="s">
        <v>8352</v>
      </c>
      <c r="F434" s="196" t="s">
        <v>8353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1.553E-2</v>
      </c>
      <c r="R434" s="203">
        <f>Q434*H434</f>
        <v>3.1060000000000001E-2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8354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3626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73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7975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1326</v>
      </c>
      <c r="D437" s="194" t="s">
        <v>240</v>
      </c>
      <c r="E437" s="195" t="s">
        <v>8355</v>
      </c>
      <c r="F437" s="196" t="s">
        <v>8356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1.5730000000000001E-2</v>
      </c>
      <c r="R437" s="203">
        <f>Q437*H437</f>
        <v>3.1460000000000002E-2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8357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8170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1333</v>
      </c>
      <c r="D440" s="194" t="s">
        <v>240</v>
      </c>
      <c r="E440" s="195" t="s">
        <v>8358</v>
      </c>
      <c r="F440" s="196" t="s">
        <v>8359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8360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20" t="s">
        <v>247</v>
      </c>
      <c r="E442" s="246" t="s">
        <v>20</v>
      </c>
      <c r="F442" s="247" t="s">
        <v>8170</v>
      </c>
      <c r="G442" s="207"/>
      <c r="H442" s="248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" customFormat="1" ht="22.5" customHeight="1">
      <c r="B443" s="35"/>
      <c r="C443" s="194" t="s">
        <v>1345</v>
      </c>
      <c r="D443" s="194" t="s">
        <v>240</v>
      </c>
      <c r="E443" s="195" t="s">
        <v>8361</v>
      </c>
      <c r="F443" s="196" t="s">
        <v>8362</v>
      </c>
      <c r="G443" s="197" t="s">
        <v>651</v>
      </c>
      <c r="H443" s="198">
        <v>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1.6570000000000001E-2</v>
      </c>
      <c r="R443" s="203">
        <f>Q443*H443</f>
        <v>3.3140000000000003E-2</v>
      </c>
      <c r="S443" s="203">
        <v>0</v>
      </c>
      <c r="T443" s="204">
        <f>S443*H443</f>
        <v>0</v>
      </c>
      <c r="AR443" s="18" t="s">
        <v>372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372</v>
      </c>
      <c r="BM443" s="18" t="s">
        <v>8363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81</v>
      </c>
      <c r="G444" s="219"/>
      <c r="H444" s="232">
        <v>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8170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1" customFormat="1" ht="29.85" customHeight="1">
      <c r="B446" s="177"/>
      <c r="C446" s="178"/>
      <c r="D446" s="191" t="s">
        <v>72</v>
      </c>
      <c r="E446" s="192" t="s">
        <v>8364</v>
      </c>
      <c r="F446" s="192" t="s">
        <v>8365</v>
      </c>
      <c r="G446" s="178"/>
      <c r="H446" s="178"/>
      <c r="I446" s="181"/>
      <c r="J446" s="193">
        <f>BK446</f>
        <v>0</v>
      </c>
      <c r="K446" s="178"/>
      <c r="L446" s="183"/>
      <c r="M446" s="184"/>
      <c r="N446" s="185"/>
      <c r="O446" s="185"/>
      <c r="P446" s="186">
        <f>SUM(P447:P542)</f>
        <v>0</v>
      </c>
      <c r="Q446" s="185"/>
      <c r="R446" s="186">
        <f>SUM(R447:R542)</f>
        <v>1.8351400000000007</v>
      </c>
      <c r="S446" s="185"/>
      <c r="T446" s="187">
        <f>SUM(T447:T542)</f>
        <v>0</v>
      </c>
      <c r="AR446" s="188" t="s">
        <v>81</v>
      </c>
      <c r="AT446" s="189" t="s">
        <v>72</v>
      </c>
      <c r="AU446" s="189" t="s">
        <v>22</v>
      </c>
      <c r="AY446" s="188" t="s">
        <v>238</v>
      </c>
      <c r="BK446" s="190">
        <f>SUM(BK447:BK542)</f>
        <v>0</v>
      </c>
    </row>
    <row r="447" spans="2:65" s="1" customFormat="1" ht="22.5" customHeight="1">
      <c r="B447" s="35"/>
      <c r="C447" s="194" t="s">
        <v>1354</v>
      </c>
      <c r="D447" s="194" t="s">
        <v>240</v>
      </c>
      <c r="E447" s="195" t="s">
        <v>8366</v>
      </c>
      <c r="F447" s="196" t="s">
        <v>8367</v>
      </c>
      <c r="G447" s="197" t="s">
        <v>651</v>
      </c>
      <c r="H447" s="198">
        <v>12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8368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335</v>
      </c>
      <c r="G448" s="219"/>
      <c r="H448" s="232">
        <v>12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8078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22.5" customHeight="1">
      <c r="B450" s="35"/>
      <c r="C450" s="194" t="s">
        <v>1374</v>
      </c>
      <c r="D450" s="194" t="s">
        <v>240</v>
      </c>
      <c r="E450" s="195" t="s">
        <v>8369</v>
      </c>
      <c r="F450" s="196" t="s">
        <v>8370</v>
      </c>
      <c r="G450" s="197" t="s">
        <v>651</v>
      </c>
      <c r="H450" s="198">
        <v>8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3.82E-3</v>
      </c>
      <c r="R450" s="203">
        <f>Q450*H450</f>
        <v>3.056E-2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8371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8372</v>
      </c>
      <c r="G451" s="219"/>
      <c r="H451" s="232">
        <v>8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8078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31.5" customHeight="1">
      <c r="B453" s="35"/>
      <c r="C453" s="194" t="s">
        <v>1384</v>
      </c>
      <c r="D453" s="194" t="s">
        <v>240</v>
      </c>
      <c r="E453" s="195" t="s">
        <v>8373</v>
      </c>
      <c r="F453" s="196" t="s">
        <v>8374</v>
      </c>
      <c r="G453" s="197" t="s">
        <v>651</v>
      </c>
      <c r="H453" s="198">
        <v>12</v>
      </c>
      <c r="I453" s="199"/>
      <c r="J453" s="200">
        <f>ROUND(I453*H453,2)</f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2.2749999999999999E-2</v>
      </c>
      <c r="R453" s="203">
        <f>Q453*H453</f>
        <v>0.27300000000000002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8375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335</v>
      </c>
      <c r="G454" s="219"/>
      <c r="H454" s="232">
        <v>12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8078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1388</v>
      </c>
      <c r="D456" s="194" t="s">
        <v>240</v>
      </c>
      <c r="E456" s="195" t="s">
        <v>8376</v>
      </c>
      <c r="F456" s="196" t="s">
        <v>8377</v>
      </c>
      <c r="G456" s="197" t="s">
        <v>2487</v>
      </c>
      <c r="H456" s="198">
        <v>1</v>
      </c>
      <c r="I456" s="199"/>
      <c r="J456" s="200">
        <f>ROUND(I456*H456,2)</f>
        <v>0</v>
      </c>
      <c r="K456" s="196" t="s">
        <v>244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1.0580000000000001E-2</v>
      </c>
      <c r="R456" s="203">
        <f>Q456*H456</f>
        <v>1.0580000000000001E-2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8378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22</v>
      </c>
      <c r="G457" s="219"/>
      <c r="H457" s="232">
        <v>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8078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1392</v>
      </c>
      <c r="D459" s="194" t="s">
        <v>240</v>
      </c>
      <c r="E459" s="195" t="s">
        <v>8379</v>
      </c>
      <c r="F459" s="196" t="s">
        <v>8380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8381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3626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8078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22.5" customHeight="1">
      <c r="B462" s="35"/>
      <c r="C462" s="194" t="s">
        <v>1396</v>
      </c>
      <c r="D462" s="194" t="s">
        <v>240</v>
      </c>
      <c r="E462" s="195" t="s">
        <v>8382</v>
      </c>
      <c r="F462" s="196" t="s">
        <v>8383</v>
      </c>
      <c r="G462" s="197" t="s">
        <v>651</v>
      </c>
      <c r="H462" s="198">
        <v>2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1.069E-2</v>
      </c>
      <c r="R462" s="203">
        <f>Q462*H462</f>
        <v>2.138E-2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8384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3626</v>
      </c>
      <c r="G463" s="219"/>
      <c r="H463" s="232">
        <v>2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8078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1400</v>
      </c>
      <c r="D465" s="194" t="s">
        <v>240</v>
      </c>
      <c r="E465" s="195" t="s">
        <v>8385</v>
      </c>
      <c r="F465" s="196" t="s">
        <v>8386</v>
      </c>
      <c r="G465" s="197" t="s">
        <v>651</v>
      </c>
      <c r="H465" s="198">
        <v>30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0.51780000000000004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8387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487</v>
      </c>
      <c r="G466" s="219"/>
      <c r="H466" s="232">
        <v>30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8078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31.5" customHeight="1">
      <c r="B468" s="35"/>
      <c r="C468" s="194" t="s">
        <v>1404</v>
      </c>
      <c r="D468" s="194" t="s">
        <v>240</v>
      </c>
      <c r="E468" s="195" t="s">
        <v>8388</v>
      </c>
      <c r="F468" s="196" t="s">
        <v>8389</v>
      </c>
      <c r="G468" s="197" t="s">
        <v>651</v>
      </c>
      <c r="H468" s="198">
        <v>3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1.7260000000000001E-2</v>
      </c>
      <c r="R468" s="203">
        <f>Q468*H468</f>
        <v>5.1780000000000007E-2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8390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3641</v>
      </c>
      <c r="G469" s="219"/>
      <c r="H469" s="232">
        <v>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8078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1409</v>
      </c>
      <c r="D471" s="194" t="s">
        <v>240</v>
      </c>
      <c r="E471" s="195" t="s">
        <v>8391</v>
      </c>
      <c r="F471" s="196" t="s">
        <v>8392</v>
      </c>
      <c r="G471" s="197" t="s">
        <v>2487</v>
      </c>
      <c r="H471" s="198">
        <v>33</v>
      </c>
      <c r="I471" s="199"/>
      <c r="J471" s="200">
        <f>ROUND(I471*H471,2)</f>
        <v>0</v>
      </c>
      <c r="K471" s="196" t="s">
        <v>244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1.8600000000000001E-3</v>
      </c>
      <c r="R471" s="203">
        <f>Q471*H471</f>
        <v>6.1380000000000004E-2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8393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509</v>
      </c>
      <c r="G472" s="219"/>
      <c r="H472" s="232">
        <v>33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8078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22.5" customHeight="1">
      <c r="B474" s="35"/>
      <c r="C474" s="194" t="s">
        <v>1420</v>
      </c>
      <c r="D474" s="194" t="s">
        <v>240</v>
      </c>
      <c r="E474" s="195" t="s">
        <v>8394</v>
      </c>
      <c r="F474" s="196" t="s">
        <v>8395</v>
      </c>
      <c r="G474" s="197" t="s">
        <v>651</v>
      </c>
      <c r="H474" s="198">
        <v>10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0.30880000000000002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8396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3809</v>
      </c>
      <c r="G475" s="219"/>
      <c r="H475" s="232">
        <v>10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8078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1427</v>
      </c>
      <c r="D477" s="194" t="s">
        <v>240</v>
      </c>
      <c r="E477" s="195" t="s">
        <v>8397</v>
      </c>
      <c r="F477" s="196" t="s">
        <v>8398</v>
      </c>
      <c r="G477" s="197" t="s">
        <v>651</v>
      </c>
      <c r="H477" s="198">
        <v>2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3.0880000000000001E-2</v>
      </c>
      <c r="R477" s="203">
        <f>Q477*H477</f>
        <v>6.1760000000000002E-2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8399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81</v>
      </c>
      <c r="G478" s="219"/>
      <c r="H478" s="232">
        <v>2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8078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1431</v>
      </c>
      <c r="D480" s="194" t="s">
        <v>240</v>
      </c>
      <c r="E480" s="195" t="s">
        <v>8400</v>
      </c>
      <c r="F480" s="196" t="s">
        <v>8401</v>
      </c>
      <c r="G480" s="197" t="s">
        <v>651</v>
      </c>
      <c r="H480" s="198">
        <v>10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1.034E-2</v>
      </c>
      <c r="R480" s="203">
        <f>Q480*H480</f>
        <v>0.10340000000000001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8402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3809</v>
      </c>
      <c r="G481" s="219"/>
      <c r="H481" s="232">
        <v>10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8078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1439</v>
      </c>
      <c r="D483" s="194" t="s">
        <v>240</v>
      </c>
      <c r="E483" s="195" t="s">
        <v>8403</v>
      </c>
      <c r="F483" s="196" t="s">
        <v>8404</v>
      </c>
      <c r="G483" s="197" t="s">
        <v>651</v>
      </c>
      <c r="H483" s="198">
        <v>2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1.5339999999999999E-2</v>
      </c>
      <c r="R483" s="203">
        <f>Q483*H483</f>
        <v>3.0679999999999999E-2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8405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81</v>
      </c>
      <c r="G484" s="219"/>
      <c r="H484" s="232">
        <v>2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8078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31.5" customHeight="1">
      <c r="B486" s="35"/>
      <c r="C486" s="194" t="s">
        <v>1443</v>
      </c>
      <c r="D486" s="194" t="s">
        <v>240</v>
      </c>
      <c r="E486" s="195" t="s">
        <v>8406</v>
      </c>
      <c r="F486" s="196" t="s">
        <v>8407</v>
      </c>
      <c r="G486" s="197" t="s">
        <v>651</v>
      </c>
      <c r="H486" s="198">
        <v>8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1.47E-2</v>
      </c>
      <c r="R486" s="203">
        <f>Q486*H486</f>
        <v>0.1176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8408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8372</v>
      </c>
      <c r="G487" s="219"/>
      <c r="H487" s="232">
        <v>8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8078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1447</v>
      </c>
      <c r="D489" s="194" t="s">
        <v>240</v>
      </c>
      <c r="E489" s="195" t="s">
        <v>8409</v>
      </c>
      <c r="F489" s="196" t="s">
        <v>8410</v>
      </c>
      <c r="G489" s="197" t="s">
        <v>651</v>
      </c>
      <c r="H489" s="198">
        <v>52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2.9999999999999997E-4</v>
      </c>
      <c r="R489" s="203">
        <f>Q489*H489</f>
        <v>1.5599999999999999E-2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8411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8412</v>
      </c>
      <c r="G490" s="219"/>
      <c r="H490" s="232">
        <v>52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8078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22.5" customHeight="1">
      <c r="B492" s="35"/>
      <c r="C492" s="194" t="s">
        <v>1451</v>
      </c>
      <c r="D492" s="194" t="s">
        <v>240</v>
      </c>
      <c r="E492" s="195" t="s">
        <v>8413</v>
      </c>
      <c r="F492" s="196" t="s">
        <v>8414</v>
      </c>
      <c r="G492" s="197" t="s">
        <v>651</v>
      </c>
      <c r="H492" s="198">
        <v>3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1.09E-3</v>
      </c>
      <c r="R492" s="203">
        <f>Q492*H492</f>
        <v>3.2700000000000003E-3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8415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3693</v>
      </c>
      <c r="G493" s="219"/>
      <c r="H493" s="232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8078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1460</v>
      </c>
      <c r="D495" s="194" t="s">
        <v>240</v>
      </c>
      <c r="E495" s="195" t="s">
        <v>8416</v>
      </c>
      <c r="F495" s="196" t="s">
        <v>8417</v>
      </c>
      <c r="G495" s="197" t="s">
        <v>651</v>
      </c>
      <c r="H495" s="198">
        <v>30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6.2399999999999997E-2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8418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487</v>
      </c>
      <c r="G496" s="219"/>
      <c r="H496" s="232">
        <v>30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8078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1463</v>
      </c>
      <c r="D498" s="194" t="s">
        <v>240</v>
      </c>
      <c r="E498" s="195" t="s">
        <v>8419</v>
      </c>
      <c r="F498" s="196" t="s">
        <v>8420</v>
      </c>
      <c r="G498" s="197" t="s">
        <v>651</v>
      </c>
      <c r="H498" s="198">
        <v>12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2.0799999999999998E-3</v>
      </c>
      <c r="R498" s="203">
        <f>Q498*H498</f>
        <v>2.4959999999999996E-2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8421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335</v>
      </c>
      <c r="G499" s="219"/>
      <c r="H499" s="232">
        <v>12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8078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31.5" customHeight="1">
      <c r="B501" s="35"/>
      <c r="C501" s="194" t="s">
        <v>1470</v>
      </c>
      <c r="D501" s="194" t="s">
        <v>240</v>
      </c>
      <c r="E501" s="195" t="s">
        <v>8422</v>
      </c>
      <c r="F501" s="196" t="s">
        <v>8423</v>
      </c>
      <c r="G501" s="197" t="s">
        <v>651</v>
      </c>
      <c r="H501" s="198">
        <v>9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1.9599999999999999E-3</v>
      </c>
      <c r="R501" s="203">
        <f>Q501*H501</f>
        <v>1.7639999999999999E-2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8424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8425</v>
      </c>
      <c r="G502" s="219"/>
      <c r="H502" s="232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8078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1476</v>
      </c>
      <c r="D504" s="194" t="s">
        <v>240</v>
      </c>
      <c r="E504" s="195" t="s">
        <v>8426</v>
      </c>
      <c r="F504" s="196" t="s">
        <v>8427</v>
      </c>
      <c r="G504" s="197" t="s">
        <v>651</v>
      </c>
      <c r="H504" s="198">
        <v>4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1.8E-3</v>
      </c>
      <c r="R504" s="203">
        <f>Q504*H504</f>
        <v>7.1999999999999998E-3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8428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245</v>
      </c>
      <c r="G505" s="219"/>
      <c r="H505" s="232">
        <v>4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8078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22.5" customHeight="1">
      <c r="B507" s="35"/>
      <c r="C507" s="194" t="s">
        <v>1488</v>
      </c>
      <c r="D507" s="194" t="s">
        <v>240</v>
      </c>
      <c r="E507" s="195" t="s">
        <v>8429</v>
      </c>
      <c r="F507" s="196" t="s">
        <v>8430</v>
      </c>
      <c r="G507" s="197" t="s">
        <v>651</v>
      </c>
      <c r="H507" s="198">
        <v>7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1.8E-3</v>
      </c>
      <c r="R507" s="203">
        <f>Q507*H507</f>
        <v>1.26E-2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8431</v>
      </c>
    </row>
    <row r="508" spans="2:65" s="13" customFormat="1" ht="13.5">
      <c r="B508" s="218"/>
      <c r="C508" s="219"/>
      <c r="D508" s="208" t="s">
        <v>247</v>
      </c>
      <c r="E508" s="230" t="s">
        <v>20</v>
      </c>
      <c r="F508" s="231" t="s">
        <v>284</v>
      </c>
      <c r="G508" s="219"/>
      <c r="H508" s="232">
        <v>7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73</v>
      </c>
      <c r="AY508" s="229" t="s">
        <v>238</v>
      </c>
    </row>
    <row r="509" spans="2:65" s="12" customFormat="1" ht="13.5">
      <c r="B509" s="206"/>
      <c r="C509" s="207"/>
      <c r="D509" s="220" t="s">
        <v>247</v>
      </c>
      <c r="E509" s="246" t="s">
        <v>20</v>
      </c>
      <c r="F509" s="247" t="s">
        <v>8078</v>
      </c>
      <c r="G509" s="207"/>
      <c r="H509" s="248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" customFormat="1" ht="31.5" customHeight="1">
      <c r="B510" s="35"/>
      <c r="C510" s="194" t="s">
        <v>1492</v>
      </c>
      <c r="D510" s="194" t="s">
        <v>240</v>
      </c>
      <c r="E510" s="195" t="s">
        <v>8432</v>
      </c>
      <c r="F510" s="196" t="s">
        <v>8433</v>
      </c>
      <c r="G510" s="197" t="s">
        <v>651</v>
      </c>
      <c r="H510" s="198">
        <v>4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2.5400000000000002E-3</v>
      </c>
      <c r="R510" s="203">
        <f>Q510*H510</f>
        <v>1.0160000000000001E-2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8434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245</v>
      </c>
      <c r="G511" s="219"/>
      <c r="H511" s="223">
        <v>4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22.5" customHeight="1">
      <c r="B512" s="35"/>
      <c r="C512" s="194" t="s">
        <v>1496</v>
      </c>
      <c r="D512" s="194" t="s">
        <v>240</v>
      </c>
      <c r="E512" s="195" t="s">
        <v>8435</v>
      </c>
      <c r="F512" s="196" t="s">
        <v>8436</v>
      </c>
      <c r="G512" s="197" t="s">
        <v>651</v>
      </c>
      <c r="H512" s="198">
        <v>21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1.6000000000000001E-4</v>
      </c>
      <c r="R512" s="203">
        <f>Q512*H512</f>
        <v>3.3600000000000001E-3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8437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7</v>
      </c>
      <c r="G513" s="219"/>
      <c r="H513" s="232">
        <v>21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8078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1502</v>
      </c>
      <c r="D515" s="194" t="s">
        <v>240</v>
      </c>
      <c r="E515" s="195" t="s">
        <v>8438</v>
      </c>
      <c r="F515" s="196" t="s">
        <v>8439</v>
      </c>
      <c r="G515" s="197" t="s">
        <v>651</v>
      </c>
      <c r="H515" s="198">
        <v>4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8440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245</v>
      </c>
      <c r="G516" s="219"/>
      <c r="H516" s="232">
        <v>4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8078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1507</v>
      </c>
      <c r="D518" s="194" t="s">
        <v>240</v>
      </c>
      <c r="E518" s="195" t="s">
        <v>8441</v>
      </c>
      <c r="F518" s="196" t="s">
        <v>8442</v>
      </c>
      <c r="G518" s="197" t="s">
        <v>651</v>
      </c>
      <c r="H518" s="198">
        <v>30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1.6000000000000001E-4</v>
      </c>
      <c r="R518" s="203">
        <f>Q518*H518</f>
        <v>4.8000000000000004E-3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8443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487</v>
      </c>
      <c r="G519" s="219"/>
      <c r="H519" s="232">
        <v>30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8078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1518</v>
      </c>
      <c r="D521" s="194" t="s">
        <v>240</v>
      </c>
      <c r="E521" s="195" t="s">
        <v>8444</v>
      </c>
      <c r="F521" s="196" t="s">
        <v>8445</v>
      </c>
      <c r="G521" s="197" t="s">
        <v>651</v>
      </c>
      <c r="H521" s="198">
        <v>7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2.8000000000000003E-4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8446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284</v>
      </c>
      <c r="G522" s="219"/>
      <c r="H522" s="232">
        <v>7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8078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1534</v>
      </c>
      <c r="D524" s="194" t="s">
        <v>240</v>
      </c>
      <c r="E524" s="195" t="s">
        <v>8447</v>
      </c>
      <c r="F524" s="196" t="s">
        <v>8448</v>
      </c>
      <c r="G524" s="197" t="s">
        <v>651</v>
      </c>
      <c r="H524" s="198">
        <v>4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4.0000000000000003E-5</v>
      </c>
      <c r="R524" s="203">
        <f>Q524*H524</f>
        <v>1.6000000000000001E-4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8449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245</v>
      </c>
      <c r="G525" s="219"/>
      <c r="H525" s="232">
        <v>4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8078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1541</v>
      </c>
      <c r="D527" s="194" t="s">
        <v>240</v>
      </c>
      <c r="E527" s="195" t="s">
        <v>8450</v>
      </c>
      <c r="F527" s="196" t="s">
        <v>8451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1.8400000000000001E-3</v>
      </c>
      <c r="R527" s="203">
        <f>Q527*H527</f>
        <v>2.2080000000000002E-2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8452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8453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8078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1548</v>
      </c>
      <c r="D530" s="194" t="s">
        <v>240</v>
      </c>
      <c r="E530" s="195" t="s">
        <v>8454</v>
      </c>
      <c r="F530" s="196" t="s">
        <v>8455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2.1099999999999999E-3</v>
      </c>
      <c r="R530" s="203">
        <f>Q530*H530</f>
        <v>2.5319999999999999E-2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8456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8453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8078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1561</v>
      </c>
      <c r="D533" s="194" t="s">
        <v>240</v>
      </c>
      <c r="E533" s="195" t="s">
        <v>8457</v>
      </c>
      <c r="F533" s="196" t="s">
        <v>8458</v>
      </c>
      <c r="G533" s="197" t="s">
        <v>651</v>
      </c>
      <c r="H533" s="198">
        <v>12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1.2999999999999999E-4</v>
      </c>
      <c r="R533" s="203">
        <f>Q533*H533</f>
        <v>1.5599999999999998E-3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8459</v>
      </c>
    </row>
    <row r="534" spans="2:65" s="13" customFormat="1" ht="13.5">
      <c r="B534" s="218"/>
      <c r="C534" s="219"/>
      <c r="D534" s="208" t="s">
        <v>247</v>
      </c>
      <c r="E534" s="230" t="s">
        <v>20</v>
      </c>
      <c r="F534" s="231" t="s">
        <v>335</v>
      </c>
      <c r="G534" s="219"/>
      <c r="H534" s="232">
        <v>12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2" customFormat="1" ht="13.5">
      <c r="B535" s="206"/>
      <c r="C535" s="207"/>
      <c r="D535" s="220" t="s">
        <v>247</v>
      </c>
      <c r="E535" s="246" t="s">
        <v>20</v>
      </c>
      <c r="F535" s="247" t="s">
        <v>8078</v>
      </c>
      <c r="G535" s="207"/>
      <c r="H535" s="248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" customFormat="1" ht="22.5" customHeight="1">
      <c r="B536" s="35"/>
      <c r="C536" s="194" t="s">
        <v>1565</v>
      </c>
      <c r="D536" s="194" t="s">
        <v>240</v>
      </c>
      <c r="E536" s="195" t="s">
        <v>8460</v>
      </c>
      <c r="F536" s="196" t="s">
        <v>8461</v>
      </c>
      <c r="G536" s="197" t="s">
        <v>651</v>
      </c>
      <c r="H536" s="198">
        <v>37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2.3000000000000001E-4</v>
      </c>
      <c r="R536" s="203">
        <f>Q536*H536</f>
        <v>8.5100000000000002E-3</v>
      </c>
      <c r="S536" s="203">
        <v>0</v>
      </c>
      <c r="T536" s="204">
        <f>S536*H536</f>
        <v>0</v>
      </c>
      <c r="AR536" s="18" t="s">
        <v>372</v>
      </c>
      <c r="AT536" s="18" t="s">
        <v>240</v>
      </c>
      <c r="AU536" s="18" t="s">
        <v>81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372</v>
      </c>
      <c r="BM536" s="18" t="s">
        <v>8462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8463</v>
      </c>
      <c r="G537" s="219"/>
      <c r="H537" s="223">
        <v>37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1667</v>
      </c>
      <c r="D538" s="194" t="s">
        <v>240</v>
      </c>
      <c r="E538" s="195" t="s">
        <v>8464</v>
      </c>
      <c r="F538" s="196" t="s">
        <v>8465</v>
      </c>
      <c r="G538" s="197" t="s">
        <v>651</v>
      </c>
      <c r="H538" s="198">
        <v>16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2.7999999999999998E-4</v>
      </c>
      <c r="R538" s="203">
        <f>Q538*H538</f>
        <v>4.4799999999999996E-3</v>
      </c>
      <c r="S538" s="203">
        <v>0</v>
      </c>
      <c r="T538" s="204">
        <f>S538*H538</f>
        <v>0</v>
      </c>
      <c r="AR538" s="18" t="s">
        <v>372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372</v>
      </c>
      <c r="BM538" s="18" t="s">
        <v>8466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372</v>
      </c>
      <c r="G539" s="219"/>
      <c r="H539" s="223">
        <v>16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73</v>
      </c>
      <c r="AY539" s="229" t="s">
        <v>238</v>
      </c>
    </row>
    <row r="540" spans="2:65" s="1" customFormat="1" ht="22.5" customHeight="1">
      <c r="B540" s="35"/>
      <c r="C540" s="194" t="s">
        <v>1673</v>
      </c>
      <c r="D540" s="194" t="s">
        <v>240</v>
      </c>
      <c r="E540" s="195" t="s">
        <v>8467</v>
      </c>
      <c r="F540" s="196" t="s">
        <v>8468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6.6E-4</v>
      </c>
      <c r="R540" s="203">
        <f>Q540*H540</f>
        <v>6.6E-4</v>
      </c>
      <c r="S540" s="203">
        <v>0</v>
      </c>
      <c r="T540" s="204">
        <f>S540*H540</f>
        <v>0</v>
      </c>
      <c r="AR540" s="18" t="s">
        <v>372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372</v>
      </c>
      <c r="BM540" s="18" t="s">
        <v>8469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" customFormat="1" ht="22.5" customHeight="1">
      <c r="B542" s="35"/>
      <c r="C542" s="194" t="s">
        <v>1682</v>
      </c>
      <c r="D542" s="194" t="s">
        <v>240</v>
      </c>
      <c r="E542" s="195" t="s">
        <v>8470</v>
      </c>
      <c r="F542" s="196" t="s">
        <v>8471</v>
      </c>
      <c r="G542" s="197" t="s">
        <v>444</v>
      </c>
      <c r="H542" s="198">
        <v>1.835</v>
      </c>
      <c r="I542" s="199"/>
      <c r="J542" s="200">
        <f>ROUND(I542*H542,2)</f>
        <v>0</v>
      </c>
      <c r="K542" s="196" t="s">
        <v>244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372</v>
      </c>
      <c r="AT542" s="18" t="s">
        <v>240</v>
      </c>
      <c r="AU542" s="18" t="s">
        <v>81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372</v>
      </c>
      <c r="BM542" s="18" t="s">
        <v>8472</v>
      </c>
    </row>
    <row r="543" spans="2:65" s="11" customFormat="1" ht="29.85" customHeight="1">
      <c r="B543" s="177"/>
      <c r="C543" s="178"/>
      <c r="D543" s="191" t="s">
        <v>72</v>
      </c>
      <c r="E543" s="192" t="s">
        <v>8473</v>
      </c>
      <c r="F543" s="192" t="s">
        <v>8474</v>
      </c>
      <c r="G543" s="178"/>
      <c r="H543" s="178"/>
      <c r="I543" s="181"/>
      <c r="J543" s="193">
        <f>BK543</f>
        <v>0</v>
      </c>
      <c r="K543" s="178"/>
      <c r="L543" s="183"/>
      <c r="M543" s="184"/>
      <c r="N543" s="185"/>
      <c r="O543" s="185"/>
      <c r="P543" s="186">
        <f>SUM(P544:P553)</f>
        <v>0</v>
      </c>
      <c r="Q543" s="185"/>
      <c r="R543" s="186">
        <f>SUM(R544:R553)</f>
        <v>0.11219999999999999</v>
      </c>
      <c r="S543" s="185"/>
      <c r="T543" s="187">
        <f>SUM(T544:T553)</f>
        <v>0</v>
      </c>
      <c r="AR543" s="188" t="s">
        <v>81</v>
      </c>
      <c r="AT543" s="189" t="s">
        <v>72</v>
      </c>
      <c r="AU543" s="189" t="s">
        <v>22</v>
      </c>
      <c r="AY543" s="188" t="s">
        <v>238</v>
      </c>
      <c r="BK543" s="190">
        <f>SUM(BK544:BK553)</f>
        <v>0</v>
      </c>
    </row>
    <row r="544" spans="2:65" s="1" customFormat="1" ht="31.5" customHeight="1">
      <c r="B544" s="35"/>
      <c r="C544" s="194" t="s">
        <v>1687</v>
      </c>
      <c r="D544" s="194" t="s">
        <v>240</v>
      </c>
      <c r="E544" s="195" t="s">
        <v>8475</v>
      </c>
      <c r="F544" s="196" t="s">
        <v>8476</v>
      </c>
      <c r="G544" s="197" t="s">
        <v>651</v>
      </c>
      <c r="H544" s="198">
        <v>12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9.1999999999999998E-3</v>
      </c>
      <c r="R544" s="203">
        <f>Q544*H544</f>
        <v>0.1104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8477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335</v>
      </c>
      <c r="G545" s="219"/>
      <c r="H545" s="232">
        <v>12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8078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1693</v>
      </c>
      <c r="D547" s="194" t="s">
        <v>240</v>
      </c>
      <c r="E547" s="195" t="s">
        <v>8478</v>
      </c>
      <c r="F547" s="196" t="s">
        <v>8479</v>
      </c>
      <c r="G547" s="197" t="s">
        <v>2487</v>
      </c>
      <c r="H547" s="198">
        <v>12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8480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335</v>
      </c>
      <c r="G548" s="219"/>
      <c r="H548" s="232">
        <v>12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8078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1697</v>
      </c>
      <c r="D550" s="194" t="s">
        <v>240</v>
      </c>
      <c r="E550" s="195" t="s">
        <v>8481</v>
      </c>
      <c r="F550" s="196" t="s">
        <v>8482</v>
      </c>
      <c r="G550" s="197" t="s">
        <v>2487</v>
      </c>
      <c r="H550" s="198">
        <v>12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1.4999999999999999E-4</v>
      </c>
      <c r="R550" s="203">
        <f>Q550*H550</f>
        <v>1.8E-3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8483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335</v>
      </c>
      <c r="G551" s="219"/>
      <c r="H551" s="232">
        <v>12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2" customFormat="1" ht="13.5">
      <c r="B552" s="206"/>
      <c r="C552" s="207"/>
      <c r="D552" s="220" t="s">
        <v>247</v>
      </c>
      <c r="E552" s="246" t="s">
        <v>20</v>
      </c>
      <c r="F552" s="247" t="s">
        <v>8078</v>
      </c>
      <c r="G552" s="207"/>
      <c r="H552" s="248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" customFormat="1" ht="22.5" customHeight="1">
      <c r="B553" s="35"/>
      <c r="C553" s="194" t="s">
        <v>1702</v>
      </c>
      <c r="D553" s="194" t="s">
        <v>240</v>
      </c>
      <c r="E553" s="195" t="s">
        <v>8484</v>
      </c>
      <c r="F553" s="196" t="s">
        <v>8485</v>
      </c>
      <c r="G553" s="197" t="s">
        <v>444</v>
      </c>
      <c r="H553" s="198">
        <v>0.112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372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372</v>
      </c>
      <c r="BM553" s="18" t="s">
        <v>8486</v>
      </c>
    </row>
    <row r="554" spans="2:65" s="11" customFormat="1" ht="29.85" customHeight="1">
      <c r="B554" s="177"/>
      <c r="C554" s="178"/>
      <c r="D554" s="191" t="s">
        <v>72</v>
      </c>
      <c r="E554" s="192" t="s">
        <v>8487</v>
      </c>
      <c r="F554" s="192" t="s">
        <v>5863</v>
      </c>
      <c r="G554" s="178"/>
      <c r="H554" s="178"/>
      <c r="I554" s="181"/>
      <c r="J554" s="193">
        <f>BK554</f>
        <v>0</v>
      </c>
      <c r="K554" s="178"/>
      <c r="L554" s="183"/>
      <c r="M554" s="184"/>
      <c r="N554" s="185"/>
      <c r="O554" s="185"/>
      <c r="P554" s="186">
        <f>SUM(P555:P556)</f>
        <v>0</v>
      </c>
      <c r="Q554" s="185"/>
      <c r="R554" s="186">
        <f>SUM(R555:R556)</f>
        <v>0</v>
      </c>
      <c r="S554" s="185"/>
      <c r="T554" s="187">
        <f>SUM(T555:T556)</f>
        <v>0</v>
      </c>
      <c r="AR554" s="188" t="s">
        <v>245</v>
      </c>
      <c r="AT554" s="189" t="s">
        <v>72</v>
      </c>
      <c r="AU554" s="189" t="s">
        <v>22</v>
      </c>
      <c r="AY554" s="188" t="s">
        <v>238</v>
      </c>
      <c r="BK554" s="190">
        <f>SUM(BK555:BK556)</f>
        <v>0</v>
      </c>
    </row>
    <row r="555" spans="2:65" s="1" customFormat="1" ht="22.5" customHeight="1">
      <c r="B555" s="35"/>
      <c r="C555" s="194" t="s">
        <v>1706</v>
      </c>
      <c r="D555" s="194" t="s">
        <v>240</v>
      </c>
      <c r="E555" s="195" t="s">
        <v>8488</v>
      </c>
      <c r="F555" s="196" t="s">
        <v>8489</v>
      </c>
      <c r="G555" s="197" t="s">
        <v>5866</v>
      </c>
      <c r="H555" s="198">
        <v>72</v>
      </c>
      <c r="I555" s="199"/>
      <c r="J555" s="200">
        <f>ROUND(I555*H555,2)</f>
        <v>0</v>
      </c>
      <c r="K555" s="196" t="s">
        <v>20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3515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3515</v>
      </c>
      <c r="BM555" s="18" t="s">
        <v>8490</v>
      </c>
    </row>
    <row r="556" spans="2:65" s="13" customFormat="1" ht="13.5">
      <c r="B556" s="218"/>
      <c r="C556" s="219"/>
      <c r="D556" s="208" t="s">
        <v>247</v>
      </c>
      <c r="E556" s="230" t="s">
        <v>20</v>
      </c>
      <c r="F556" s="231" t="s">
        <v>966</v>
      </c>
      <c r="G556" s="219"/>
      <c r="H556" s="232">
        <v>72</v>
      </c>
      <c r="I556" s="224"/>
      <c r="J556" s="219"/>
      <c r="K556" s="219"/>
      <c r="L556" s="225"/>
      <c r="M556" s="249"/>
      <c r="N556" s="250"/>
      <c r="O556" s="250"/>
      <c r="P556" s="250"/>
      <c r="Q556" s="250"/>
      <c r="R556" s="250"/>
      <c r="S556" s="250"/>
      <c r="T556" s="251"/>
      <c r="AT556" s="229" t="s">
        <v>247</v>
      </c>
      <c r="AU556" s="229" t="s">
        <v>81</v>
      </c>
      <c r="AV556" s="13" t="s">
        <v>81</v>
      </c>
      <c r="AW556" s="13" t="s">
        <v>37</v>
      </c>
      <c r="AX556" s="13" t="s">
        <v>22</v>
      </c>
      <c r="AY556" s="229" t="s">
        <v>238</v>
      </c>
    </row>
    <row r="557" spans="2:65" s="1" customFormat="1" ht="6.95" customHeight="1">
      <c r="B557" s="50"/>
      <c r="C557" s="51"/>
      <c r="D557" s="51"/>
      <c r="E557" s="51"/>
      <c r="F557" s="51"/>
      <c r="G557" s="51"/>
      <c r="H557" s="51"/>
      <c r="I557" s="138"/>
      <c r="J557" s="51"/>
      <c r="K557" s="51"/>
      <c r="L5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8491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8492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8493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8494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8495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8496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8497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8498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8499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8500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8501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8502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8503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8504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8505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8506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8507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8508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8509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8510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8511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8512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8513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8514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8515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8516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8517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8518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8519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8520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5440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8521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8522</v>
      </c>
      <c r="F113" s="180" t="s">
        <v>8523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8524</v>
      </c>
      <c r="F114" s="192" t="s">
        <v>8525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8526</v>
      </c>
      <c r="F115" s="235" t="s">
        <v>8527</v>
      </c>
      <c r="G115" s="236" t="s">
        <v>5416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1409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8528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8529</v>
      </c>
      <c r="F117" s="235" t="s">
        <v>8530</v>
      </c>
      <c r="G117" s="236" t="s">
        <v>5416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1409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1409</v>
      </c>
      <c r="BM117" s="18" t="s">
        <v>8531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8532</v>
      </c>
      <c r="F119" s="235" t="s">
        <v>8533</v>
      </c>
      <c r="G119" s="236" t="s">
        <v>5416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1409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1409</v>
      </c>
      <c r="BM119" s="18" t="s">
        <v>8534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8535</v>
      </c>
      <c r="F121" s="235" t="s">
        <v>8536</v>
      </c>
      <c r="G121" s="236" t="s">
        <v>5785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1409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1409</v>
      </c>
      <c r="BM121" s="18" t="s">
        <v>8537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8538</v>
      </c>
      <c r="F123" s="196" t="s">
        <v>8539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8540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8541</v>
      </c>
      <c r="F124" s="235" t="s">
        <v>8542</v>
      </c>
      <c r="G124" s="236" t="s">
        <v>5416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1409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1409</v>
      </c>
      <c r="BM124" s="18" t="s">
        <v>8543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8544</v>
      </c>
      <c r="F125" s="235" t="s">
        <v>8545</v>
      </c>
      <c r="G125" s="236" t="s">
        <v>5416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1409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1409</v>
      </c>
      <c r="BM125" s="18" t="s">
        <v>8546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8547</v>
      </c>
      <c r="F126" s="235" t="s">
        <v>8548</v>
      </c>
      <c r="G126" s="236" t="s">
        <v>5416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1409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1409</v>
      </c>
      <c r="BM126" s="18" t="s">
        <v>8549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8550</v>
      </c>
      <c r="F127" s="196" t="s">
        <v>8551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8552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8553</v>
      </c>
      <c r="F128" s="235" t="s">
        <v>8554</v>
      </c>
      <c r="G128" s="236" t="s">
        <v>5416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1409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1409</v>
      </c>
      <c r="BM128" s="18" t="s">
        <v>8555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8556</v>
      </c>
      <c r="F130" s="235" t="s">
        <v>8557</v>
      </c>
      <c r="G130" s="236" t="s">
        <v>5416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1409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1409</v>
      </c>
      <c r="BM130" s="18" t="s">
        <v>8558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8559</v>
      </c>
      <c r="F132" s="235" t="s">
        <v>8560</v>
      </c>
      <c r="G132" s="236" t="s">
        <v>5416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1409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1409</v>
      </c>
      <c r="BM132" s="18" t="s">
        <v>8561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8562</v>
      </c>
      <c r="F134" s="196" t="s">
        <v>8563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8564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8565</v>
      </c>
      <c r="F135" s="235" t="s">
        <v>8566</v>
      </c>
      <c r="G135" s="236" t="s">
        <v>5416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1409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1409</v>
      </c>
      <c r="BM135" s="18" t="s">
        <v>8567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8568</v>
      </c>
      <c r="F137" s="235" t="s">
        <v>8569</v>
      </c>
      <c r="G137" s="236" t="s">
        <v>5416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1409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1409</v>
      </c>
      <c r="BM137" s="18" t="s">
        <v>8570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8571</v>
      </c>
      <c r="F138" s="196" t="s">
        <v>8572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8573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8574</v>
      </c>
      <c r="F139" s="235" t="s">
        <v>8575</v>
      </c>
      <c r="G139" s="236" t="s">
        <v>5416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1409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1409</v>
      </c>
      <c r="BM139" s="18" t="s">
        <v>8576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8577</v>
      </c>
      <c r="F141" s="235" t="s">
        <v>8578</v>
      </c>
      <c r="G141" s="236" t="s">
        <v>5416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1409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1409</v>
      </c>
      <c r="BM141" s="18" t="s">
        <v>8579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8580</v>
      </c>
      <c r="F143" s="235" t="s">
        <v>8581</v>
      </c>
      <c r="G143" s="236" t="s">
        <v>5416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1409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1409</v>
      </c>
      <c r="BM143" s="18" t="s">
        <v>8582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8583</v>
      </c>
      <c r="F145" s="235" t="s">
        <v>8584</v>
      </c>
      <c r="G145" s="236" t="s">
        <v>5416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1409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1409</v>
      </c>
      <c r="BM145" s="18" t="s">
        <v>8585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8586</v>
      </c>
      <c r="F147" s="235" t="s">
        <v>8587</v>
      </c>
      <c r="G147" s="236" t="s">
        <v>5416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1409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1409</v>
      </c>
      <c r="BM147" s="18" t="s">
        <v>8588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8589</v>
      </c>
      <c r="F149" s="235" t="s">
        <v>8590</v>
      </c>
      <c r="G149" s="236" t="s">
        <v>5416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1409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1409</v>
      </c>
      <c r="BM149" s="18" t="s">
        <v>8591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8571</v>
      </c>
      <c r="F151" s="196" t="s">
        <v>8572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8592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8593</v>
      </c>
      <c r="F152" s="235" t="s">
        <v>8594</v>
      </c>
      <c r="G152" s="236" t="s">
        <v>5416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1409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1409</v>
      </c>
      <c r="BM152" s="18" t="s">
        <v>8595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8596</v>
      </c>
      <c r="F154" s="196" t="s">
        <v>8597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8598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8599</v>
      </c>
      <c r="F155" s="235" t="s">
        <v>8600</v>
      </c>
      <c r="G155" s="236" t="s">
        <v>5416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1409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1409</v>
      </c>
      <c r="BM155" s="18" t="s">
        <v>8601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8602</v>
      </c>
      <c r="F157" s="196" t="s">
        <v>8603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8604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8605</v>
      </c>
      <c r="F158" s="235" t="s">
        <v>8606</v>
      </c>
      <c r="G158" s="236" t="s">
        <v>5416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1409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8607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8608</v>
      </c>
      <c r="F160" s="196" t="s">
        <v>8609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8610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8611</v>
      </c>
      <c r="F161" s="235" t="s">
        <v>8612</v>
      </c>
      <c r="G161" s="236" t="s">
        <v>5416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1409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1409</v>
      </c>
      <c r="BM161" s="18" t="s">
        <v>8613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8614</v>
      </c>
      <c r="F163" s="196" t="s">
        <v>8615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8616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8617</v>
      </c>
      <c r="F164" s="235" t="s">
        <v>8618</v>
      </c>
      <c r="G164" s="236" t="s">
        <v>5416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8619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8620</v>
      </c>
      <c r="F166" s="196" t="s">
        <v>8621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8622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8623</v>
      </c>
      <c r="F167" s="235" t="s">
        <v>8624</v>
      </c>
      <c r="G167" s="236" t="s">
        <v>5416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8625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8626</v>
      </c>
      <c r="F169" s="196" t="s">
        <v>8627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8628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8629</v>
      </c>
      <c r="F170" s="235" t="s">
        <v>8630</v>
      </c>
      <c r="G170" s="236" t="s">
        <v>5416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8631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8632</v>
      </c>
      <c r="F172" s="235" t="s">
        <v>8633</v>
      </c>
      <c r="G172" s="236" t="s">
        <v>5416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1409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1409</v>
      </c>
      <c r="BM172" s="18" t="s">
        <v>8634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8635</v>
      </c>
      <c r="F174" s="235" t="s">
        <v>8636</v>
      </c>
      <c r="G174" s="236" t="s">
        <v>5416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1409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1409</v>
      </c>
      <c r="BM174" s="18" t="s">
        <v>8637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8638</v>
      </c>
      <c r="F176" s="235" t="s">
        <v>8639</v>
      </c>
      <c r="G176" s="236" t="s">
        <v>5416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1409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1409</v>
      </c>
      <c r="BM176" s="18" t="s">
        <v>8640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8602</v>
      </c>
      <c r="F178" s="196" t="s">
        <v>8603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8641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8642</v>
      </c>
      <c r="F179" s="235" t="s">
        <v>8643</v>
      </c>
      <c r="G179" s="236" t="s">
        <v>5416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1409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1409</v>
      </c>
      <c r="BM179" s="18" t="s">
        <v>8644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8645</v>
      </c>
      <c r="F181" s="196" t="s">
        <v>8646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8647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8648</v>
      </c>
      <c r="F182" s="235" t="s">
        <v>8649</v>
      </c>
      <c r="G182" s="236" t="s">
        <v>5416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1409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1409</v>
      </c>
      <c r="BM182" s="18" t="s">
        <v>8650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8651</v>
      </c>
      <c r="F184" s="235" t="s">
        <v>8652</v>
      </c>
      <c r="G184" s="236" t="s">
        <v>5416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1409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1409</v>
      </c>
      <c r="BM184" s="18" t="s">
        <v>8653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8654</v>
      </c>
      <c r="F186" s="196" t="s">
        <v>8655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8656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8657</v>
      </c>
      <c r="F187" s="235" t="s">
        <v>8658</v>
      </c>
      <c r="G187" s="236" t="s">
        <v>5416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1409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1409</v>
      </c>
      <c r="BM187" s="18" t="s">
        <v>8659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8660</v>
      </c>
      <c r="F189" s="196" t="s">
        <v>8661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8662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8663</v>
      </c>
      <c r="F190" s="235" t="s">
        <v>8664</v>
      </c>
      <c r="G190" s="236" t="s">
        <v>5416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1409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1409</v>
      </c>
      <c r="BM190" s="18" t="s">
        <v>8665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8666</v>
      </c>
      <c r="F192" s="235" t="s">
        <v>8667</v>
      </c>
      <c r="G192" s="236" t="s">
        <v>5416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1409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1409</v>
      </c>
      <c r="BM192" s="18" t="s">
        <v>8668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8669</v>
      </c>
      <c r="F194" s="196" t="s">
        <v>8670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8671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8672</v>
      </c>
      <c r="F195" s="235" t="s">
        <v>8673</v>
      </c>
      <c r="G195" s="236" t="s">
        <v>5416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1409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1409</v>
      </c>
      <c r="BM195" s="18" t="s">
        <v>8674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8675</v>
      </c>
      <c r="F197" s="196" t="s">
        <v>8676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8677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8678</v>
      </c>
      <c r="F198" s="235" t="s">
        <v>8679</v>
      </c>
      <c r="G198" s="236" t="s">
        <v>5416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1409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1409</v>
      </c>
      <c r="BM198" s="18" t="s">
        <v>8680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8681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8682</v>
      </c>
      <c r="F200" s="235" t="s">
        <v>8683</v>
      </c>
      <c r="G200" s="236" t="s">
        <v>5416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1409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1409</v>
      </c>
      <c r="BM200" s="18" t="s">
        <v>8684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8685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8686</v>
      </c>
      <c r="F202" s="196" t="s">
        <v>8687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8688</v>
      </c>
    </row>
    <row r="203" spans="2:65" s="11" customFormat="1" ht="29.85" customHeight="1">
      <c r="B203" s="177"/>
      <c r="C203" s="178"/>
      <c r="D203" s="191" t="s">
        <v>72</v>
      </c>
      <c r="E203" s="192" t="s">
        <v>8689</v>
      </c>
      <c r="F203" s="192" t="s">
        <v>8690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8691</v>
      </c>
      <c r="F204" s="235" t="s">
        <v>8692</v>
      </c>
      <c r="G204" s="236" t="s">
        <v>5416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1409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1409</v>
      </c>
      <c r="BM204" s="18" t="s">
        <v>8693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8694</v>
      </c>
      <c r="F206" s="235" t="s">
        <v>8695</v>
      </c>
      <c r="G206" s="236" t="s">
        <v>5416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1409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1409</v>
      </c>
      <c r="BM206" s="18" t="s">
        <v>8696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8697</v>
      </c>
      <c r="F208" s="235" t="s">
        <v>8698</v>
      </c>
      <c r="G208" s="236" t="s">
        <v>5416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1409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1409</v>
      </c>
      <c r="BM208" s="18" t="s">
        <v>8699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8700</v>
      </c>
      <c r="F210" s="235" t="s">
        <v>8701</v>
      </c>
      <c r="G210" s="236" t="s">
        <v>5785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1409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1409</v>
      </c>
      <c r="BM210" s="18" t="s">
        <v>8702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8538</v>
      </c>
      <c r="F212" s="196" t="s">
        <v>8539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8703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8553</v>
      </c>
      <c r="F213" s="235" t="s">
        <v>8554</v>
      </c>
      <c r="G213" s="236" t="s">
        <v>5416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1409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1409</v>
      </c>
      <c r="BM213" s="18" t="s">
        <v>8704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8705</v>
      </c>
      <c r="F215" s="235" t="s">
        <v>8706</v>
      </c>
      <c r="G215" s="236" t="s">
        <v>5416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1409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1409</v>
      </c>
      <c r="BM215" s="18" t="s">
        <v>8707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8708</v>
      </c>
      <c r="F217" s="235" t="s">
        <v>8709</v>
      </c>
      <c r="G217" s="236" t="s">
        <v>5416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1409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1409</v>
      </c>
      <c r="BM217" s="18" t="s">
        <v>8710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8559</v>
      </c>
      <c r="F219" s="235" t="s">
        <v>8560</v>
      </c>
      <c r="G219" s="236" t="s">
        <v>5416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1409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1409</v>
      </c>
      <c r="BM219" s="18" t="s">
        <v>8711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8562</v>
      </c>
      <c r="F221" s="196" t="s">
        <v>8563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8712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8565</v>
      </c>
      <c r="F222" s="235" t="s">
        <v>8566</v>
      </c>
      <c r="G222" s="236" t="s">
        <v>5416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1409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1409</v>
      </c>
      <c r="BM222" s="18" t="s">
        <v>8713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8568</v>
      </c>
      <c r="F224" s="235" t="s">
        <v>8569</v>
      </c>
      <c r="G224" s="236" t="s">
        <v>5416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1409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1409</v>
      </c>
      <c r="BM224" s="18" t="s">
        <v>8714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8571</v>
      </c>
      <c r="F225" s="196" t="s">
        <v>8572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8715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8716</v>
      </c>
      <c r="F226" s="235" t="s">
        <v>8717</v>
      </c>
      <c r="G226" s="236" t="s">
        <v>5416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1409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1409</v>
      </c>
      <c r="BM226" s="18" t="s">
        <v>8718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8580</v>
      </c>
      <c r="F228" s="235" t="s">
        <v>8581</v>
      </c>
      <c r="G228" s="236" t="s">
        <v>5416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1409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1409</v>
      </c>
      <c r="BM228" s="18" t="s">
        <v>8719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8583</v>
      </c>
      <c r="F230" s="235" t="s">
        <v>8584</v>
      </c>
      <c r="G230" s="236" t="s">
        <v>5416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1409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1409</v>
      </c>
      <c r="BM230" s="18" t="s">
        <v>8720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8586</v>
      </c>
      <c r="F232" s="235" t="s">
        <v>8587</v>
      </c>
      <c r="G232" s="236" t="s">
        <v>5416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8721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8589</v>
      </c>
      <c r="F234" s="235" t="s">
        <v>8590</v>
      </c>
      <c r="G234" s="236" t="s">
        <v>5416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1409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1409</v>
      </c>
      <c r="BM234" s="18" t="s">
        <v>8722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8723</v>
      </c>
      <c r="F236" s="235" t="s">
        <v>8724</v>
      </c>
      <c r="G236" s="236" t="s">
        <v>5416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1409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1409</v>
      </c>
      <c r="BM236" s="18" t="s">
        <v>8725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8571</v>
      </c>
      <c r="F238" s="196" t="s">
        <v>8572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8726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8593</v>
      </c>
      <c r="F239" s="235" t="s">
        <v>8594</v>
      </c>
      <c r="G239" s="236" t="s">
        <v>5416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1409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1409</v>
      </c>
      <c r="BM239" s="18" t="s">
        <v>8727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8596</v>
      </c>
      <c r="F241" s="196" t="s">
        <v>8597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8728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8599</v>
      </c>
      <c r="F242" s="235" t="s">
        <v>8600</v>
      </c>
      <c r="G242" s="236" t="s">
        <v>5416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1409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1409</v>
      </c>
      <c r="BM242" s="18" t="s">
        <v>8729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8602</v>
      </c>
      <c r="F244" s="196" t="s">
        <v>8603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8730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8605</v>
      </c>
      <c r="F245" s="235" t="s">
        <v>8606</v>
      </c>
      <c r="G245" s="236" t="s">
        <v>5416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1409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1409</v>
      </c>
      <c r="BM245" s="18" t="s">
        <v>8731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8608</v>
      </c>
      <c r="F247" s="196" t="s">
        <v>8609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8732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8617</v>
      </c>
      <c r="F248" s="235" t="s">
        <v>8618</v>
      </c>
      <c r="G248" s="236" t="s">
        <v>5416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1409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1409</v>
      </c>
      <c r="BM248" s="18" t="s">
        <v>8733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8620</v>
      </c>
      <c r="F249" s="196" t="s">
        <v>8621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8734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8623</v>
      </c>
      <c r="F250" s="235" t="s">
        <v>8624</v>
      </c>
      <c r="G250" s="236" t="s">
        <v>5416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1409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1409</v>
      </c>
      <c r="BM250" s="18" t="s">
        <v>8735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8626</v>
      </c>
      <c r="F251" s="196" t="s">
        <v>8627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8736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8629</v>
      </c>
      <c r="F252" s="235" t="s">
        <v>8630</v>
      </c>
      <c r="G252" s="236" t="s">
        <v>5416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1409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1409</v>
      </c>
      <c r="BM252" s="18" t="s">
        <v>8737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8632</v>
      </c>
      <c r="F254" s="235" t="s">
        <v>8633</v>
      </c>
      <c r="G254" s="236" t="s">
        <v>5416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1409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1409</v>
      </c>
      <c r="BM254" s="18" t="s">
        <v>8738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8635</v>
      </c>
      <c r="F256" s="235" t="s">
        <v>8636</v>
      </c>
      <c r="G256" s="236" t="s">
        <v>5416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1409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1409</v>
      </c>
      <c r="BM256" s="18" t="s">
        <v>8739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8602</v>
      </c>
      <c r="F258" s="196" t="s">
        <v>8603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8740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8642</v>
      </c>
      <c r="F259" s="235" t="s">
        <v>8643</v>
      </c>
      <c r="G259" s="236" t="s">
        <v>5416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1409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1409</v>
      </c>
      <c r="BM259" s="18" t="s">
        <v>8741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8645</v>
      </c>
      <c r="F261" s="196" t="s">
        <v>8646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8742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8648</v>
      </c>
      <c r="F262" s="235" t="s">
        <v>8649</v>
      </c>
      <c r="G262" s="236" t="s">
        <v>5416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1409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1409</v>
      </c>
      <c r="BM262" s="18" t="s">
        <v>8743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8651</v>
      </c>
      <c r="F264" s="235" t="s">
        <v>8652</v>
      </c>
      <c r="G264" s="236" t="s">
        <v>5416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1409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1409</v>
      </c>
      <c r="BM264" s="18" t="s">
        <v>8744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8654</v>
      </c>
      <c r="F265" s="196" t="s">
        <v>8655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8745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8657</v>
      </c>
      <c r="F266" s="235" t="s">
        <v>8658</v>
      </c>
      <c r="G266" s="236" t="s">
        <v>5416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1409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1409</v>
      </c>
      <c r="BM266" s="18" t="s">
        <v>8746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8660</v>
      </c>
      <c r="F267" s="196" t="s">
        <v>8661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8747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8748</v>
      </c>
      <c r="F268" s="235" t="s">
        <v>8749</v>
      </c>
      <c r="G268" s="236" t="s">
        <v>5416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1409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1409</v>
      </c>
      <c r="BM268" s="18" t="s">
        <v>8750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8751</v>
      </c>
      <c r="F269" s="235" t="s">
        <v>8752</v>
      </c>
      <c r="G269" s="236" t="s">
        <v>5416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1409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1409</v>
      </c>
      <c r="BM269" s="18" t="s">
        <v>8753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8669</v>
      </c>
      <c r="F270" s="196" t="s">
        <v>8670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8754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8672</v>
      </c>
      <c r="F271" s="235" t="s">
        <v>8673</v>
      </c>
      <c r="G271" s="236" t="s">
        <v>5416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1409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1409</v>
      </c>
      <c r="BM271" s="18" t="s">
        <v>8755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1122</v>
      </c>
      <c r="D273" s="194" t="s">
        <v>240</v>
      </c>
      <c r="E273" s="195" t="s">
        <v>8675</v>
      </c>
      <c r="F273" s="196" t="s">
        <v>8676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8756</v>
      </c>
    </row>
    <row r="274" spans="2:65" s="1" customFormat="1" ht="22.5" customHeight="1">
      <c r="B274" s="35"/>
      <c r="C274" s="233" t="s">
        <v>1127</v>
      </c>
      <c r="D274" s="233" t="s">
        <v>478</v>
      </c>
      <c r="E274" s="234" t="s">
        <v>8757</v>
      </c>
      <c r="F274" s="235" t="s">
        <v>8758</v>
      </c>
      <c r="G274" s="236" t="s">
        <v>5416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1409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1409</v>
      </c>
      <c r="BM274" s="18" t="s">
        <v>8759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8760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1135</v>
      </c>
      <c r="D276" s="233" t="s">
        <v>478</v>
      </c>
      <c r="E276" s="234" t="s">
        <v>8761</v>
      </c>
      <c r="F276" s="235" t="s">
        <v>8762</v>
      </c>
      <c r="G276" s="236" t="s">
        <v>5416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1409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1409</v>
      </c>
      <c r="BM276" s="18" t="s">
        <v>8763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8764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1141</v>
      </c>
      <c r="D278" s="194" t="s">
        <v>240</v>
      </c>
      <c r="E278" s="195" t="s">
        <v>8686</v>
      </c>
      <c r="F278" s="196" t="s">
        <v>8687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8765</v>
      </c>
    </row>
    <row r="279" spans="2:65" s="11" customFormat="1" ht="29.85" customHeight="1">
      <c r="B279" s="177"/>
      <c r="C279" s="178"/>
      <c r="D279" s="191" t="s">
        <v>72</v>
      </c>
      <c r="E279" s="192" t="s">
        <v>8766</v>
      </c>
      <c r="F279" s="192" t="s">
        <v>8767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1145</v>
      </c>
      <c r="D280" s="233" t="s">
        <v>478</v>
      </c>
      <c r="E280" s="234" t="s">
        <v>8768</v>
      </c>
      <c r="F280" s="235" t="s">
        <v>8769</v>
      </c>
      <c r="G280" s="236" t="s">
        <v>5416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1409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1409</v>
      </c>
      <c r="BM280" s="18" t="s">
        <v>8770</v>
      </c>
    </row>
    <row r="281" spans="2:65" s="1" customFormat="1" ht="22.5" customHeight="1">
      <c r="B281" s="35"/>
      <c r="C281" s="194" t="s">
        <v>1150</v>
      </c>
      <c r="D281" s="194" t="s">
        <v>240</v>
      </c>
      <c r="E281" s="195" t="s">
        <v>8771</v>
      </c>
      <c r="F281" s="196" t="s">
        <v>8772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8773</v>
      </c>
    </row>
    <row r="282" spans="2:65" s="1" customFormat="1" ht="31.5" customHeight="1">
      <c r="B282" s="35"/>
      <c r="C282" s="233" t="s">
        <v>1154</v>
      </c>
      <c r="D282" s="233" t="s">
        <v>478</v>
      </c>
      <c r="E282" s="234" t="s">
        <v>8774</v>
      </c>
      <c r="F282" s="235" t="s">
        <v>8775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2560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8776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1162</v>
      </c>
      <c r="D284" s="194" t="s">
        <v>240</v>
      </c>
      <c r="E284" s="195" t="s">
        <v>8777</v>
      </c>
      <c r="F284" s="196" t="s">
        <v>8778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8779</v>
      </c>
    </row>
    <row r="285" spans="2:65" s="1" customFormat="1" ht="31.5" customHeight="1">
      <c r="B285" s="35"/>
      <c r="C285" s="233" t="s">
        <v>1168</v>
      </c>
      <c r="D285" s="233" t="s">
        <v>478</v>
      </c>
      <c r="E285" s="234" t="s">
        <v>8780</v>
      </c>
      <c r="F285" s="235" t="s">
        <v>8781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2560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8782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1173</v>
      </c>
      <c r="D287" s="194" t="s">
        <v>240</v>
      </c>
      <c r="E287" s="195" t="s">
        <v>8783</v>
      </c>
      <c r="F287" s="196" t="s">
        <v>8784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8785</v>
      </c>
    </row>
    <row r="288" spans="2:65" s="1" customFormat="1" ht="22.5" customHeight="1">
      <c r="B288" s="35"/>
      <c r="C288" s="233" t="s">
        <v>1188</v>
      </c>
      <c r="D288" s="233" t="s">
        <v>478</v>
      </c>
      <c r="E288" s="234" t="s">
        <v>8786</v>
      </c>
      <c r="F288" s="235" t="s">
        <v>8787</v>
      </c>
      <c r="G288" s="236" t="s">
        <v>5416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1409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1409</v>
      </c>
      <c r="BM288" s="18" t="s">
        <v>8788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1222</v>
      </c>
      <c r="D290" s="194" t="s">
        <v>240</v>
      </c>
      <c r="E290" s="195" t="s">
        <v>8789</v>
      </c>
      <c r="F290" s="196" t="s">
        <v>8790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8791</v>
      </c>
    </row>
    <row r="291" spans="2:65" s="1" customFormat="1" ht="22.5" customHeight="1">
      <c r="B291" s="35"/>
      <c r="C291" s="233" t="s">
        <v>1248</v>
      </c>
      <c r="D291" s="233" t="s">
        <v>478</v>
      </c>
      <c r="E291" s="234" t="s">
        <v>8792</v>
      </c>
      <c r="F291" s="235" t="s">
        <v>8793</v>
      </c>
      <c r="G291" s="236" t="s">
        <v>5416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1409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1409</v>
      </c>
      <c r="BM291" s="18" t="s">
        <v>8794</v>
      </c>
    </row>
    <row r="292" spans="2:65" s="1" customFormat="1" ht="22.5" customHeight="1">
      <c r="B292" s="35"/>
      <c r="C292" s="194" t="s">
        <v>1254</v>
      </c>
      <c r="D292" s="194" t="s">
        <v>240</v>
      </c>
      <c r="E292" s="195" t="s">
        <v>8795</v>
      </c>
      <c r="F292" s="196" t="s">
        <v>8796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8797</v>
      </c>
    </row>
    <row r="293" spans="2:65" s="1" customFormat="1" ht="22.5" customHeight="1">
      <c r="B293" s="35"/>
      <c r="C293" s="233" t="s">
        <v>1261</v>
      </c>
      <c r="D293" s="233" t="s">
        <v>478</v>
      </c>
      <c r="E293" s="234" t="s">
        <v>8798</v>
      </c>
      <c r="F293" s="235" t="s">
        <v>8799</v>
      </c>
      <c r="G293" s="236" t="s">
        <v>5416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1409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1409</v>
      </c>
      <c r="BM293" s="18" t="s">
        <v>8800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1320</v>
      </c>
      <c r="D295" s="233" t="s">
        <v>478</v>
      </c>
      <c r="E295" s="234" t="s">
        <v>8801</v>
      </c>
      <c r="F295" s="235" t="s">
        <v>8802</v>
      </c>
      <c r="G295" s="236" t="s">
        <v>5416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1409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1409</v>
      </c>
      <c r="BM295" s="18" t="s">
        <v>8803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1326</v>
      </c>
      <c r="D297" s="233" t="s">
        <v>478</v>
      </c>
      <c r="E297" s="234" t="s">
        <v>8804</v>
      </c>
      <c r="F297" s="235" t="s">
        <v>8805</v>
      </c>
      <c r="G297" s="236" t="s">
        <v>5416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1409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1409</v>
      </c>
      <c r="BM297" s="18" t="s">
        <v>8806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1333</v>
      </c>
      <c r="D299" s="233" t="s">
        <v>478</v>
      </c>
      <c r="E299" s="234" t="s">
        <v>8807</v>
      </c>
      <c r="F299" s="235" t="s">
        <v>8808</v>
      </c>
      <c r="G299" s="236" t="s">
        <v>5416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1409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1409</v>
      </c>
      <c r="BM299" s="18" t="s">
        <v>8809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1345</v>
      </c>
      <c r="D301" s="233" t="s">
        <v>478</v>
      </c>
      <c r="E301" s="234" t="s">
        <v>8810</v>
      </c>
      <c r="F301" s="235" t="s">
        <v>8811</v>
      </c>
      <c r="G301" s="236" t="s">
        <v>5416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1409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1409</v>
      </c>
      <c r="BM301" s="18" t="s">
        <v>8812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1354</v>
      </c>
      <c r="D303" s="194" t="s">
        <v>240</v>
      </c>
      <c r="E303" s="195" t="s">
        <v>8813</v>
      </c>
      <c r="F303" s="196" t="s">
        <v>8814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8815</v>
      </c>
    </row>
    <row r="304" spans="2:65" s="1" customFormat="1" ht="22.5" customHeight="1">
      <c r="B304" s="35"/>
      <c r="C304" s="233" t="s">
        <v>1374</v>
      </c>
      <c r="D304" s="233" t="s">
        <v>478</v>
      </c>
      <c r="E304" s="234" t="s">
        <v>8816</v>
      </c>
      <c r="F304" s="235" t="s">
        <v>8817</v>
      </c>
      <c r="G304" s="236" t="s">
        <v>5416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1409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1409</v>
      </c>
      <c r="BM304" s="18" t="s">
        <v>8818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1384</v>
      </c>
      <c r="D306" s="194" t="s">
        <v>240</v>
      </c>
      <c r="E306" s="195" t="s">
        <v>8819</v>
      </c>
      <c r="F306" s="196" t="s">
        <v>8820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8821</v>
      </c>
    </row>
    <row r="307" spans="2:65" s="1" customFormat="1" ht="22.5" customHeight="1">
      <c r="B307" s="35"/>
      <c r="C307" s="233" t="s">
        <v>1388</v>
      </c>
      <c r="D307" s="233" t="s">
        <v>478</v>
      </c>
      <c r="E307" s="234" t="s">
        <v>8822</v>
      </c>
      <c r="F307" s="235" t="s">
        <v>8823</v>
      </c>
      <c r="G307" s="236" t="s">
        <v>5416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1409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1409</v>
      </c>
      <c r="BM307" s="18" t="s">
        <v>8824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1392</v>
      </c>
      <c r="D309" s="233" t="s">
        <v>478</v>
      </c>
      <c r="E309" s="234" t="s">
        <v>8825</v>
      </c>
      <c r="F309" s="235" t="s">
        <v>8826</v>
      </c>
      <c r="G309" s="236" t="s">
        <v>5416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1409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1409</v>
      </c>
      <c r="BM309" s="18" t="s">
        <v>8827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1396</v>
      </c>
      <c r="D311" s="194" t="s">
        <v>240</v>
      </c>
      <c r="E311" s="195" t="s">
        <v>8828</v>
      </c>
      <c r="F311" s="196" t="s">
        <v>8829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8830</v>
      </c>
    </row>
    <row r="312" spans="2:65" s="1" customFormat="1" ht="22.5" customHeight="1">
      <c r="B312" s="35"/>
      <c r="C312" s="233" t="s">
        <v>1400</v>
      </c>
      <c r="D312" s="233" t="s">
        <v>478</v>
      </c>
      <c r="E312" s="234" t="s">
        <v>8831</v>
      </c>
      <c r="F312" s="235" t="s">
        <v>8832</v>
      </c>
      <c r="G312" s="236" t="s">
        <v>5416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1409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1409</v>
      </c>
      <c r="BM312" s="18" t="s">
        <v>8833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1404</v>
      </c>
      <c r="D314" s="194" t="s">
        <v>240</v>
      </c>
      <c r="E314" s="195" t="s">
        <v>8834</v>
      </c>
      <c r="F314" s="196" t="s">
        <v>8835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8836</v>
      </c>
    </row>
    <row r="315" spans="2:65" s="1" customFormat="1" ht="22.5" customHeight="1">
      <c r="B315" s="35"/>
      <c r="C315" s="233" t="s">
        <v>1409</v>
      </c>
      <c r="D315" s="233" t="s">
        <v>478</v>
      </c>
      <c r="E315" s="234" t="s">
        <v>8837</v>
      </c>
      <c r="F315" s="235" t="s">
        <v>8838</v>
      </c>
      <c r="G315" s="236" t="s">
        <v>5416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1409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1409</v>
      </c>
      <c r="BM315" s="18" t="s">
        <v>8839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1420</v>
      </c>
      <c r="D317" s="233" t="s">
        <v>478</v>
      </c>
      <c r="E317" s="234" t="s">
        <v>8840</v>
      </c>
      <c r="F317" s="235" t="s">
        <v>8841</v>
      </c>
      <c r="G317" s="236" t="s">
        <v>5416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1409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1409</v>
      </c>
      <c r="BM317" s="18" t="s">
        <v>8842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1427</v>
      </c>
      <c r="D319" s="233" t="s">
        <v>478</v>
      </c>
      <c r="E319" s="234" t="s">
        <v>8843</v>
      </c>
      <c r="F319" s="235" t="s">
        <v>8844</v>
      </c>
      <c r="G319" s="236" t="s">
        <v>5416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1409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1409</v>
      </c>
      <c r="BM319" s="18" t="s">
        <v>8845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1431</v>
      </c>
      <c r="D321" s="194" t="s">
        <v>240</v>
      </c>
      <c r="E321" s="195" t="s">
        <v>8846</v>
      </c>
      <c r="F321" s="196" t="s">
        <v>8847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8848</v>
      </c>
    </row>
    <row r="322" spans="2:65" s="1" customFormat="1" ht="22.5" customHeight="1">
      <c r="B322" s="35"/>
      <c r="C322" s="233" t="s">
        <v>1439</v>
      </c>
      <c r="D322" s="233" t="s">
        <v>478</v>
      </c>
      <c r="E322" s="234" t="s">
        <v>8849</v>
      </c>
      <c r="F322" s="235" t="s">
        <v>8850</v>
      </c>
      <c r="G322" s="236" t="s">
        <v>5416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1409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1409</v>
      </c>
      <c r="BM322" s="18" t="s">
        <v>8851</v>
      </c>
    </row>
    <row r="323" spans="2:65" s="1" customFormat="1" ht="22.5" customHeight="1">
      <c r="B323" s="35"/>
      <c r="C323" s="194" t="s">
        <v>1443</v>
      </c>
      <c r="D323" s="194" t="s">
        <v>240</v>
      </c>
      <c r="E323" s="195" t="s">
        <v>8852</v>
      </c>
      <c r="F323" s="196" t="s">
        <v>8853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8854</v>
      </c>
    </row>
    <row r="324" spans="2:65" s="1" customFormat="1" ht="22.5" customHeight="1">
      <c r="B324" s="35"/>
      <c r="C324" s="233" t="s">
        <v>1447</v>
      </c>
      <c r="D324" s="233" t="s">
        <v>478</v>
      </c>
      <c r="E324" s="234" t="s">
        <v>8672</v>
      </c>
      <c r="F324" s="235" t="s">
        <v>8673</v>
      </c>
      <c r="G324" s="236" t="s">
        <v>5416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1409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1409</v>
      </c>
      <c r="BM324" s="18" t="s">
        <v>8855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1451</v>
      </c>
      <c r="D327" s="194" t="s">
        <v>240</v>
      </c>
      <c r="E327" s="195" t="s">
        <v>8675</v>
      </c>
      <c r="F327" s="196" t="s">
        <v>8676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8856</v>
      </c>
    </row>
    <row r="328" spans="2:65" s="1" customFormat="1" ht="22.5" customHeight="1">
      <c r="B328" s="35"/>
      <c r="C328" s="233" t="s">
        <v>1460</v>
      </c>
      <c r="D328" s="233" t="s">
        <v>478</v>
      </c>
      <c r="E328" s="234" t="s">
        <v>8857</v>
      </c>
      <c r="F328" s="235" t="s">
        <v>8858</v>
      </c>
      <c r="G328" s="236" t="s">
        <v>5416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1409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1409</v>
      </c>
      <c r="BM328" s="18" t="s">
        <v>8859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8860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1463</v>
      </c>
      <c r="D330" s="194" t="s">
        <v>240</v>
      </c>
      <c r="E330" s="195" t="s">
        <v>8861</v>
      </c>
      <c r="F330" s="196" t="s">
        <v>8862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8863</v>
      </c>
    </row>
    <row r="331" spans="2:65" s="11" customFormat="1" ht="29.85" customHeight="1">
      <c r="B331" s="177"/>
      <c r="C331" s="178"/>
      <c r="D331" s="191" t="s">
        <v>72</v>
      </c>
      <c r="E331" s="192" t="s">
        <v>8864</v>
      </c>
      <c r="F331" s="192" t="s">
        <v>8865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1470</v>
      </c>
      <c r="D332" s="233" t="s">
        <v>478</v>
      </c>
      <c r="E332" s="234" t="s">
        <v>8866</v>
      </c>
      <c r="F332" s="235" t="s">
        <v>8867</v>
      </c>
      <c r="G332" s="236" t="s">
        <v>5416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2560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8868</v>
      </c>
    </row>
    <row r="333" spans="2:65" s="1" customFormat="1" ht="31.5" customHeight="1">
      <c r="B333" s="35"/>
      <c r="C333" s="233" t="s">
        <v>1476</v>
      </c>
      <c r="D333" s="233" t="s">
        <v>478</v>
      </c>
      <c r="E333" s="234" t="s">
        <v>8869</v>
      </c>
      <c r="F333" s="235" t="s">
        <v>8870</v>
      </c>
      <c r="G333" s="236" t="s">
        <v>5416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2560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8871</v>
      </c>
    </row>
    <row r="334" spans="2:65" s="11" customFormat="1" ht="29.85" customHeight="1">
      <c r="B334" s="177"/>
      <c r="C334" s="178"/>
      <c r="D334" s="191" t="s">
        <v>72</v>
      </c>
      <c r="E334" s="192" t="s">
        <v>8872</v>
      </c>
      <c r="F334" s="192" t="s">
        <v>8873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1481</v>
      </c>
      <c r="D335" s="233" t="s">
        <v>478</v>
      </c>
      <c r="E335" s="234" t="s">
        <v>8874</v>
      </c>
      <c r="F335" s="235" t="s">
        <v>8875</v>
      </c>
      <c r="G335" s="236" t="s">
        <v>5416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1409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1409</v>
      </c>
      <c r="BM335" s="18" t="s">
        <v>8876</v>
      </c>
    </row>
    <row r="336" spans="2:65" s="1" customFormat="1" ht="22.5" customHeight="1">
      <c r="B336" s="35"/>
      <c r="C336" s="194" t="s">
        <v>1488</v>
      </c>
      <c r="D336" s="194" t="s">
        <v>240</v>
      </c>
      <c r="E336" s="195" t="s">
        <v>8877</v>
      </c>
      <c r="F336" s="196" t="s">
        <v>8878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8879</v>
      </c>
    </row>
    <row r="337" spans="2:65" s="1" customFormat="1" ht="22.5" customHeight="1">
      <c r="B337" s="35"/>
      <c r="C337" s="233" t="s">
        <v>1492</v>
      </c>
      <c r="D337" s="233" t="s">
        <v>478</v>
      </c>
      <c r="E337" s="234" t="s">
        <v>8880</v>
      </c>
      <c r="F337" s="235" t="s">
        <v>8881</v>
      </c>
      <c r="G337" s="236" t="s">
        <v>5416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1409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1409</v>
      </c>
      <c r="BM337" s="18" t="s">
        <v>8882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1496</v>
      </c>
      <c r="D339" s="194" t="s">
        <v>240</v>
      </c>
      <c r="E339" s="195" t="s">
        <v>8883</v>
      </c>
      <c r="F339" s="196" t="s">
        <v>8884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8885</v>
      </c>
    </row>
    <row r="340" spans="2:65" s="1" customFormat="1" ht="22.5" customHeight="1">
      <c r="B340" s="35"/>
      <c r="C340" s="233" t="s">
        <v>1502</v>
      </c>
      <c r="D340" s="233" t="s">
        <v>478</v>
      </c>
      <c r="E340" s="234" t="s">
        <v>8886</v>
      </c>
      <c r="F340" s="235" t="s">
        <v>8887</v>
      </c>
      <c r="G340" s="236" t="s">
        <v>5416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1409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1409</v>
      </c>
      <c r="BM340" s="18" t="s">
        <v>8888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1507</v>
      </c>
      <c r="D342" s="194" t="s">
        <v>240</v>
      </c>
      <c r="E342" s="195" t="s">
        <v>8602</v>
      </c>
      <c r="F342" s="196" t="s">
        <v>8603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8889</v>
      </c>
    </row>
    <row r="343" spans="2:65" s="1" customFormat="1" ht="31.5" customHeight="1">
      <c r="B343" s="35"/>
      <c r="C343" s="233" t="s">
        <v>1518</v>
      </c>
      <c r="D343" s="233" t="s">
        <v>478</v>
      </c>
      <c r="E343" s="234" t="s">
        <v>8780</v>
      </c>
      <c r="F343" s="235" t="s">
        <v>8781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2560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8890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1534</v>
      </c>
      <c r="D345" s="194" t="s">
        <v>240</v>
      </c>
      <c r="E345" s="195" t="s">
        <v>8783</v>
      </c>
      <c r="F345" s="196" t="s">
        <v>8784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8891</v>
      </c>
    </row>
    <row r="346" spans="2:65" s="1" customFormat="1" ht="31.5" customHeight="1">
      <c r="B346" s="35"/>
      <c r="C346" s="233" t="s">
        <v>1541</v>
      </c>
      <c r="D346" s="233" t="s">
        <v>478</v>
      </c>
      <c r="E346" s="234" t="s">
        <v>8892</v>
      </c>
      <c r="F346" s="235" t="s">
        <v>8893</v>
      </c>
      <c r="G346" s="236" t="s">
        <v>5416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1409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1409</v>
      </c>
      <c r="BM346" s="18" t="s">
        <v>8894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1548</v>
      </c>
      <c r="D348" s="194" t="s">
        <v>240</v>
      </c>
      <c r="E348" s="195" t="s">
        <v>8895</v>
      </c>
      <c r="F348" s="196" t="s">
        <v>8896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8897</v>
      </c>
    </row>
    <row r="349" spans="2:65" s="1" customFormat="1" ht="31.5" customHeight="1">
      <c r="B349" s="35"/>
      <c r="C349" s="233" t="s">
        <v>1561</v>
      </c>
      <c r="D349" s="233" t="s">
        <v>478</v>
      </c>
      <c r="E349" s="234" t="s">
        <v>8898</v>
      </c>
      <c r="F349" s="235" t="s">
        <v>8899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2560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8900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1565</v>
      </c>
      <c r="D351" s="194" t="s">
        <v>240</v>
      </c>
      <c r="E351" s="195" t="s">
        <v>8901</v>
      </c>
      <c r="F351" s="196" t="s">
        <v>8902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8903</v>
      </c>
    </row>
    <row r="352" spans="2:65" s="1" customFormat="1" ht="22.5" customHeight="1">
      <c r="B352" s="35"/>
      <c r="C352" s="233" t="s">
        <v>1667</v>
      </c>
      <c r="D352" s="233" t="s">
        <v>478</v>
      </c>
      <c r="E352" s="234" t="s">
        <v>8904</v>
      </c>
      <c r="F352" s="235" t="s">
        <v>8905</v>
      </c>
      <c r="G352" s="236" t="s">
        <v>5416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2560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8906</v>
      </c>
    </row>
    <row r="353" spans="2:65" s="1" customFormat="1" ht="22.5" customHeight="1">
      <c r="B353" s="35"/>
      <c r="C353" s="194" t="s">
        <v>1673</v>
      </c>
      <c r="D353" s="194" t="s">
        <v>240</v>
      </c>
      <c r="E353" s="195" t="s">
        <v>8907</v>
      </c>
      <c r="F353" s="196" t="s">
        <v>8908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8909</v>
      </c>
    </row>
    <row r="354" spans="2:65" s="1" customFormat="1" ht="22.5" customHeight="1">
      <c r="B354" s="35"/>
      <c r="C354" s="233" t="s">
        <v>1682</v>
      </c>
      <c r="D354" s="233" t="s">
        <v>478</v>
      </c>
      <c r="E354" s="234" t="s">
        <v>8801</v>
      </c>
      <c r="F354" s="235" t="s">
        <v>8802</v>
      </c>
      <c r="G354" s="236" t="s">
        <v>5416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1409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1409</v>
      </c>
      <c r="BM354" s="18" t="s">
        <v>8910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1687</v>
      </c>
      <c r="D356" s="194" t="s">
        <v>240</v>
      </c>
      <c r="E356" s="195" t="s">
        <v>8813</v>
      </c>
      <c r="F356" s="196" t="s">
        <v>8814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8911</v>
      </c>
    </row>
    <row r="357" spans="2:65" s="1" customFormat="1" ht="22.5" customHeight="1">
      <c r="B357" s="35"/>
      <c r="C357" s="233" t="s">
        <v>1693</v>
      </c>
      <c r="D357" s="233" t="s">
        <v>478</v>
      </c>
      <c r="E357" s="234" t="s">
        <v>8912</v>
      </c>
      <c r="F357" s="235" t="s">
        <v>8913</v>
      </c>
      <c r="G357" s="236" t="s">
        <v>5416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1409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1409</v>
      </c>
      <c r="BM357" s="18" t="s">
        <v>8914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1697</v>
      </c>
      <c r="D359" s="194" t="s">
        <v>240</v>
      </c>
      <c r="E359" s="195" t="s">
        <v>8915</v>
      </c>
      <c r="F359" s="196" t="s">
        <v>8916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8917</v>
      </c>
    </row>
    <row r="360" spans="2:65" s="1" customFormat="1" ht="22.5" customHeight="1">
      <c r="B360" s="35"/>
      <c r="C360" s="233" t="s">
        <v>1702</v>
      </c>
      <c r="D360" s="233" t="s">
        <v>478</v>
      </c>
      <c r="E360" s="234" t="s">
        <v>8918</v>
      </c>
      <c r="F360" s="235" t="s">
        <v>8919</v>
      </c>
      <c r="G360" s="236" t="s">
        <v>5416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1409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1409</v>
      </c>
      <c r="BM360" s="18" t="s">
        <v>8920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1706</v>
      </c>
      <c r="D362" s="194" t="s">
        <v>240</v>
      </c>
      <c r="E362" s="195" t="s">
        <v>8819</v>
      </c>
      <c r="F362" s="196" t="s">
        <v>8820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8921</v>
      </c>
    </row>
    <row r="363" spans="2:65" s="1" customFormat="1" ht="22.5" customHeight="1">
      <c r="B363" s="35"/>
      <c r="C363" s="233" t="s">
        <v>1718</v>
      </c>
      <c r="D363" s="233" t="s">
        <v>478</v>
      </c>
      <c r="E363" s="234" t="s">
        <v>8922</v>
      </c>
      <c r="F363" s="235" t="s">
        <v>8923</v>
      </c>
      <c r="G363" s="236" t="s">
        <v>5416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1409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1409</v>
      </c>
      <c r="BM363" s="18" t="s">
        <v>8924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1749</v>
      </c>
      <c r="D365" s="233" t="s">
        <v>478</v>
      </c>
      <c r="E365" s="234" t="s">
        <v>8925</v>
      </c>
      <c r="F365" s="235" t="s">
        <v>8926</v>
      </c>
      <c r="G365" s="236" t="s">
        <v>5416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1409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1409</v>
      </c>
      <c r="BM365" s="18" t="s">
        <v>8927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1754</v>
      </c>
      <c r="D367" s="194" t="s">
        <v>240</v>
      </c>
      <c r="E367" s="195" t="s">
        <v>8883</v>
      </c>
      <c r="F367" s="196" t="s">
        <v>8884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8928</v>
      </c>
    </row>
    <row r="368" spans="2:65" s="1" customFormat="1" ht="22.5" customHeight="1">
      <c r="B368" s="35"/>
      <c r="C368" s="233" t="s">
        <v>1762</v>
      </c>
      <c r="D368" s="233" t="s">
        <v>478</v>
      </c>
      <c r="E368" s="234" t="s">
        <v>8929</v>
      </c>
      <c r="F368" s="235" t="s">
        <v>8930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2560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8931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1767</v>
      </c>
      <c r="D370" s="233" t="s">
        <v>478</v>
      </c>
      <c r="E370" s="234" t="s">
        <v>8932</v>
      </c>
      <c r="F370" s="235" t="s">
        <v>8933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2560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8934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1776</v>
      </c>
      <c r="D372" s="194" t="s">
        <v>240</v>
      </c>
      <c r="E372" s="195" t="s">
        <v>8935</v>
      </c>
      <c r="F372" s="196" t="s">
        <v>8936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8937</v>
      </c>
    </row>
    <row r="373" spans="2:65" s="1" customFormat="1" ht="22.5" customHeight="1">
      <c r="B373" s="35"/>
      <c r="C373" s="233" t="s">
        <v>1789</v>
      </c>
      <c r="D373" s="233" t="s">
        <v>478</v>
      </c>
      <c r="E373" s="234" t="s">
        <v>8672</v>
      </c>
      <c r="F373" s="235" t="s">
        <v>8673</v>
      </c>
      <c r="G373" s="236" t="s">
        <v>5416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1409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1409</v>
      </c>
      <c r="BM373" s="18" t="s">
        <v>8938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8939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8940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1795</v>
      </c>
      <c r="D377" s="233" t="s">
        <v>478</v>
      </c>
      <c r="E377" s="234" t="s">
        <v>8941</v>
      </c>
      <c r="F377" s="235" t="s">
        <v>8942</v>
      </c>
      <c r="G377" s="236" t="s">
        <v>5416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1409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1409</v>
      </c>
      <c r="BM377" s="18" t="s">
        <v>8943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8944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8675</v>
      </c>
      <c r="F379" s="196" t="s">
        <v>8676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8945</v>
      </c>
    </row>
    <row r="380" spans="2:65" s="1" customFormat="1" ht="22.5" customHeight="1">
      <c r="B380" s="35"/>
      <c r="C380" s="233" t="s">
        <v>1806</v>
      </c>
      <c r="D380" s="233" t="s">
        <v>478</v>
      </c>
      <c r="E380" s="234" t="s">
        <v>8946</v>
      </c>
      <c r="F380" s="235" t="s">
        <v>8947</v>
      </c>
      <c r="G380" s="236" t="s">
        <v>5416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1409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1409</v>
      </c>
      <c r="BM380" s="18" t="s">
        <v>8948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8949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1842</v>
      </c>
      <c r="D382" s="194" t="s">
        <v>240</v>
      </c>
      <c r="E382" s="195" t="s">
        <v>8950</v>
      </c>
      <c r="F382" s="196" t="s">
        <v>8951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8952</v>
      </c>
    </row>
    <row r="383" spans="2:65" s="1" customFormat="1" ht="22.5" customHeight="1">
      <c r="B383" s="35"/>
      <c r="C383" s="233" t="s">
        <v>1848</v>
      </c>
      <c r="D383" s="233" t="s">
        <v>478</v>
      </c>
      <c r="E383" s="234" t="s">
        <v>8953</v>
      </c>
      <c r="F383" s="235" t="s">
        <v>8954</v>
      </c>
      <c r="G383" s="236" t="s">
        <v>5416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1409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1409</v>
      </c>
      <c r="BM383" s="18" t="s">
        <v>8955</v>
      </c>
    </row>
    <row r="384" spans="2:65" s="1" customFormat="1" ht="22.5" customHeight="1">
      <c r="B384" s="35"/>
      <c r="C384" s="194" t="s">
        <v>1854</v>
      </c>
      <c r="D384" s="194" t="s">
        <v>240</v>
      </c>
      <c r="E384" s="195" t="s">
        <v>8956</v>
      </c>
      <c r="F384" s="196" t="s">
        <v>8957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8958</v>
      </c>
    </row>
    <row r="385" spans="2:65" s="11" customFormat="1" ht="29.85" customHeight="1">
      <c r="B385" s="177"/>
      <c r="C385" s="178"/>
      <c r="D385" s="191" t="s">
        <v>72</v>
      </c>
      <c r="E385" s="192" t="s">
        <v>8959</v>
      </c>
      <c r="F385" s="192" t="s">
        <v>8960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1860</v>
      </c>
      <c r="D386" s="233" t="s">
        <v>478</v>
      </c>
      <c r="E386" s="234" t="s">
        <v>8961</v>
      </c>
      <c r="F386" s="235" t="s">
        <v>8962</v>
      </c>
      <c r="G386" s="236" t="s">
        <v>5416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1409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1409</v>
      </c>
      <c r="BM386" s="18" t="s">
        <v>8963</v>
      </c>
    </row>
    <row r="387" spans="2:65" s="1" customFormat="1" ht="22.5" customHeight="1">
      <c r="B387" s="35"/>
      <c r="C387" s="194" t="s">
        <v>1865</v>
      </c>
      <c r="D387" s="194" t="s">
        <v>240</v>
      </c>
      <c r="E387" s="195" t="s">
        <v>8964</v>
      </c>
      <c r="F387" s="196" t="s">
        <v>8965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8966</v>
      </c>
    </row>
    <row r="388" spans="2:65" s="1" customFormat="1" ht="22.5" customHeight="1">
      <c r="B388" s="35"/>
      <c r="C388" s="233" t="s">
        <v>1870</v>
      </c>
      <c r="D388" s="233" t="s">
        <v>478</v>
      </c>
      <c r="E388" s="234" t="s">
        <v>8967</v>
      </c>
      <c r="F388" s="235" t="s">
        <v>8968</v>
      </c>
      <c r="G388" s="236" t="s">
        <v>5416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1409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1409</v>
      </c>
      <c r="BM388" s="18" t="s">
        <v>8969</v>
      </c>
    </row>
    <row r="389" spans="2:65" s="1" customFormat="1" ht="22.5" customHeight="1">
      <c r="B389" s="35"/>
      <c r="C389" s="194" t="s">
        <v>1876</v>
      </c>
      <c r="D389" s="194" t="s">
        <v>240</v>
      </c>
      <c r="E389" s="195" t="s">
        <v>8970</v>
      </c>
      <c r="F389" s="196" t="s">
        <v>8971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8972</v>
      </c>
    </row>
    <row r="390" spans="2:65" s="1" customFormat="1" ht="22.5" customHeight="1">
      <c r="B390" s="35"/>
      <c r="C390" s="233" t="s">
        <v>1891</v>
      </c>
      <c r="D390" s="233" t="s">
        <v>478</v>
      </c>
      <c r="E390" s="234" t="s">
        <v>8973</v>
      </c>
      <c r="F390" s="235" t="s">
        <v>8974</v>
      </c>
      <c r="G390" s="236" t="s">
        <v>5416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1409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1409</v>
      </c>
      <c r="BM390" s="18" t="s">
        <v>8975</v>
      </c>
    </row>
    <row r="391" spans="2:65" s="1" customFormat="1" ht="22.5" customHeight="1">
      <c r="B391" s="35"/>
      <c r="C391" s="194" t="s">
        <v>1897</v>
      </c>
      <c r="D391" s="194" t="s">
        <v>240</v>
      </c>
      <c r="E391" s="195" t="s">
        <v>8976</v>
      </c>
      <c r="F391" s="196" t="s">
        <v>8977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8978</v>
      </c>
    </row>
    <row r="392" spans="2:65" s="1" customFormat="1" ht="22.5" customHeight="1">
      <c r="B392" s="35"/>
      <c r="C392" s="233" t="s">
        <v>1904</v>
      </c>
      <c r="D392" s="233" t="s">
        <v>478</v>
      </c>
      <c r="E392" s="234" t="s">
        <v>8801</v>
      </c>
      <c r="F392" s="235" t="s">
        <v>8802</v>
      </c>
      <c r="G392" s="236" t="s">
        <v>5416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1409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1409</v>
      </c>
      <c r="BM392" s="18" t="s">
        <v>8979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1910</v>
      </c>
      <c r="D394" s="233" t="s">
        <v>478</v>
      </c>
      <c r="E394" s="234" t="s">
        <v>8804</v>
      </c>
      <c r="F394" s="235" t="s">
        <v>8805</v>
      </c>
      <c r="G394" s="236" t="s">
        <v>5416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1409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1409</v>
      </c>
      <c r="BM394" s="18" t="s">
        <v>8980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1917</v>
      </c>
      <c r="D396" s="194" t="s">
        <v>240</v>
      </c>
      <c r="E396" s="195" t="s">
        <v>8813</v>
      </c>
      <c r="F396" s="196" t="s">
        <v>8814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8981</v>
      </c>
    </row>
    <row r="397" spans="2:65" s="1" customFormat="1" ht="22.5" customHeight="1">
      <c r="B397" s="35"/>
      <c r="C397" s="233" t="s">
        <v>1923</v>
      </c>
      <c r="D397" s="233" t="s">
        <v>478</v>
      </c>
      <c r="E397" s="234" t="s">
        <v>8982</v>
      </c>
      <c r="F397" s="235" t="s">
        <v>8983</v>
      </c>
      <c r="G397" s="236" t="s">
        <v>5416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1409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1409</v>
      </c>
      <c r="BM397" s="18" t="s">
        <v>8984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1930</v>
      </c>
      <c r="D399" s="194" t="s">
        <v>240</v>
      </c>
      <c r="E399" s="195" t="s">
        <v>8819</v>
      </c>
      <c r="F399" s="196" t="s">
        <v>8820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8985</v>
      </c>
    </row>
    <row r="400" spans="2:65" s="1" customFormat="1" ht="22.5" customHeight="1">
      <c r="B400" s="35"/>
      <c r="C400" s="233" t="s">
        <v>1945</v>
      </c>
      <c r="D400" s="233" t="s">
        <v>478</v>
      </c>
      <c r="E400" s="234" t="s">
        <v>8986</v>
      </c>
      <c r="F400" s="235" t="s">
        <v>8987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2560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8988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1952</v>
      </c>
      <c r="D402" s="194" t="s">
        <v>240</v>
      </c>
      <c r="E402" s="195" t="s">
        <v>8828</v>
      </c>
      <c r="F402" s="196" t="s">
        <v>8829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8989</v>
      </c>
    </row>
    <row r="403" spans="2:65" s="1" customFormat="1" ht="22.5" customHeight="1">
      <c r="B403" s="35"/>
      <c r="C403" s="233" t="s">
        <v>1785</v>
      </c>
      <c r="D403" s="233" t="s">
        <v>478</v>
      </c>
      <c r="E403" s="234" t="s">
        <v>8990</v>
      </c>
      <c r="F403" s="235" t="s">
        <v>8991</v>
      </c>
      <c r="G403" s="236" t="s">
        <v>5416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1409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1409</v>
      </c>
      <c r="BM403" s="18" t="s">
        <v>8992</v>
      </c>
    </row>
    <row r="404" spans="2:65" s="1" customFormat="1" ht="22.5" customHeight="1">
      <c r="B404" s="35"/>
      <c r="C404" s="194" t="s">
        <v>1958</v>
      </c>
      <c r="D404" s="194" t="s">
        <v>240</v>
      </c>
      <c r="E404" s="195" t="s">
        <v>8846</v>
      </c>
      <c r="F404" s="196" t="s">
        <v>8847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8993</v>
      </c>
    </row>
    <row r="405" spans="2:65" s="1" customFormat="1" ht="22.5" customHeight="1">
      <c r="B405" s="35"/>
      <c r="C405" s="233" t="s">
        <v>1963</v>
      </c>
      <c r="D405" s="233" t="s">
        <v>478</v>
      </c>
      <c r="E405" s="234" t="s">
        <v>8994</v>
      </c>
      <c r="F405" s="235" t="s">
        <v>8995</v>
      </c>
      <c r="G405" s="236" t="s">
        <v>5416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1409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1409</v>
      </c>
      <c r="BM405" s="18" t="s">
        <v>8996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1969</v>
      </c>
      <c r="D407" s="194" t="s">
        <v>240</v>
      </c>
      <c r="E407" s="195" t="s">
        <v>8834</v>
      </c>
      <c r="F407" s="196" t="s">
        <v>8835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8997</v>
      </c>
    </row>
    <row r="408" spans="2:65" s="1" customFormat="1" ht="22.5" customHeight="1">
      <c r="B408" s="35"/>
      <c r="C408" s="233" t="s">
        <v>1974</v>
      </c>
      <c r="D408" s="233" t="s">
        <v>478</v>
      </c>
      <c r="E408" s="234" t="s">
        <v>8672</v>
      </c>
      <c r="F408" s="235" t="s">
        <v>8673</v>
      </c>
      <c r="G408" s="236" t="s">
        <v>5416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1409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1409</v>
      </c>
      <c r="BM408" s="18" t="s">
        <v>8998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1982</v>
      </c>
      <c r="D410" s="194" t="s">
        <v>240</v>
      </c>
      <c r="E410" s="195" t="s">
        <v>8675</v>
      </c>
      <c r="F410" s="196" t="s">
        <v>8676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8999</v>
      </c>
    </row>
    <row r="411" spans="2:65" s="1" customFormat="1" ht="22.5" customHeight="1">
      <c r="B411" s="35"/>
      <c r="C411" s="233" t="s">
        <v>1987</v>
      </c>
      <c r="D411" s="233" t="s">
        <v>478</v>
      </c>
      <c r="E411" s="234" t="s">
        <v>9000</v>
      </c>
      <c r="F411" s="235" t="s">
        <v>9001</v>
      </c>
      <c r="G411" s="236" t="s">
        <v>5416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1409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1409</v>
      </c>
      <c r="BM411" s="18" t="s">
        <v>9002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1992</v>
      </c>
      <c r="D413" s="194" t="s">
        <v>240</v>
      </c>
      <c r="E413" s="195" t="s">
        <v>9003</v>
      </c>
      <c r="F413" s="196" t="s">
        <v>9004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9005</v>
      </c>
    </row>
    <row r="414" spans="2:65" s="1" customFormat="1" ht="22.5" customHeight="1">
      <c r="B414" s="35"/>
      <c r="C414" s="233" t="s">
        <v>1997</v>
      </c>
      <c r="D414" s="233" t="s">
        <v>478</v>
      </c>
      <c r="E414" s="234" t="s">
        <v>8857</v>
      </c>
      <c r="F414" s="235" t="s">
        <v>8858</v>
      </c>
      <c r="G414" s="236" t="s">
        <v>5416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1409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1409</v>
      </c>
      <c r="BM414" s="18" t="s">
        <v>9006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2000</v>
      </c>
      <c r="D416" s="194" t="s">
        <v>240</v>
      </c>
      <c r="E416" s="195" t="s">
        <v>8861</v>
      </c>
      <c r="F416" s="196" t="s">
        <v>8862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9007</v>
      </c>
    </row>
    <row r="417" spans="2:65" s="11" customFormat="1" ht="29.85" customHeight="1">
      <c r="B417" s="177"/>
      <c r="C417" s="178"/>
      <c r="D417" s="191" t="s">
        <v>72</v>
      </c>
      <c r="E417" s="192" t="s">
        <v>9008</v>
      </c>
      <c r="F417" s="192" t="s">
        <v>9009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2010</v>
      </c>
      <c r="D418" s="233" t="s">
        <v>478</v>
      </c>
      <c r="E418" s="234" t="s">
        <v>9010</v>
      </c>
      <c r="F418" s="235" t="s">
        <v>9011</v>
      </c>
      <c r="G418" s="236" t="s">
        <v>5416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1409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1409</v>
      </c>
      <c r="BM418" s="18" t="s">
        <v>9012</v>
      </c>
    </row>
    <row r="419" spans="2:65" s="1" customFormat="1" ht="22.5" customHeight="1">
      <c r="B419" s="35"/>
      <c r="C419" s="194" t="s">
        <v>2015</v>
      </c>
      <c r="D419" s="194" t="s">
        <v>240</v>
      </c>
      <c r="E419" s="195" t="s">
        <v>8877</v>
      </c>
      <c r="F419" s="196" t="s">
        <v>8878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9013</v>
      </c>
    </row>
    <row r="420" spans="2:65" s="1" customFormat="1" ht="31.5" customHeight="1">
      <c r="B420" s="35"/>
      <c r="C420" s="233" t="s">
        <v>2018</v>
      </c>
      <c r="D420" s="233" t="s">
        <v>478</v>
      </c>
      <c r="E420" s="234" t="s">
        <v>8774</v>
      </c>
      <c r="F420" s="235" t="s">
        <v>8775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2560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9014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2024</v>
      </c>
      <c r="D422" s="194" t="s">
        <v>240</v>
      </c>
      <c r="E422" s="195" t="s">
        <v>8777</v>
      </c>
      <c r="F422" s="196" t="s">
        <v>8778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9015</v>
      </c>
    </row>
    <row r="423" spans="2:65" s="1" customFormat="1" ht="31.5" customHeight="1">
      <c r="B423" s="35"/>
      <c r="C423" s="233" t="s">
        <v>2029</v>
      </c>
      <c r="D423" s="233" t="s">
        <v>478</v>
      </c>
      <c r="E423" s="234" t="s">
        <v>8780</v>
      </c>
      <c r="F423" s="235" t="s">
        <v>8781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2560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9016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2060</v>
      </c>
      <c r="D425" s="194" t="s">
        <v>240</v>
      </c>
      <c r="E425" s="195" t="s">
        <v>8783</v>
      </c>
      <c r="F425" s="196" t="s">
        <v>8784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9017</v>
      </c>
    </row>
    <row r="426" spans="2:65" s="1" customFormat="1" ht="22.5" customHeight="1">
      <c r="B426" s="35"/>
      <c r="C426" s="233" t="s">
        <v>2070</v>
      </c>
      <c r="D426" s="233" t="s">
        <v>478</v>
      </c>
      <c r="E426" s="234" t="s">
        <v>8786</v>
      </c>
      <c r="F426" s="235" t="s">
        <v>8787</v>
      </c>
      <c r="G426" s="236" t="s">
        <v>5416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1409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1409</v>
      </c>
      <c r="BM426" s="18" t="s">
        <v>9018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2074</v>
      </c>
      <c r="D428" s="194" t="s">
        <v>240</v>
      </c>
      <c r="E428" s="195" t="s">
        <v>8789</v>
      </c>
      <c r="F428" s="196" t="s">
        <v>8790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9019</v>
      </c>
    </row>
    <row r="429" spans="2:65" s="1" customFormat="1" ht="22.5" customHeight="1">
      <c r="B429" s="35"/>
      <c r="C429" s="233" t="s">
        <v>2090</v>
      </c>
      <c r="D429" s="233" t="s">
        <v>478</v>
      </c>
      <c r="E429" s="234" t="s">
        <v>8798</v>
      </c>
      <c r="F429" s="235" t="s">
        <v>8799</v>
      </c>
      <c r="G429" s="236" t="s">
        <v>5416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1409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1409</v>
      </c>
      <c r="BM429" s="18" t="s">
        <v>9020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2094</v>
      </c>
      <c r="D431" s="233" t="s">
        <v>478</v>
      </c>
      <c r="E431" s="234" t="s">
        <v>8801</v>
      </c>
      <c r="F431" s="235" t="s">
        <v>8802</v>
      </c>
      <c r="G431" s="236" t="s">
        <v>5416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1409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1409</v>
      </c>
      <c r="BM431" s="18" t="s">
        <v>9021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2101</v>
      </c>
      <c r="D433" s="233" t="s">
        <v>478</v>
      </c>
      <c r="E433" s="234" t="s">
        <v>8804</v>
      </c>
      <c r="F433" s="235" t="s">
        <v>8805</v>
      </c>
      <c r="G433" s="236" t="s">
        <v>5416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1409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1409</v>
      </c>
      <c r="BM433" s="18" t="s">
        <v>9022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2109</v>
      </c>
      <c r="D435" s="233" t="s">
        <v>478</v>
      </c>
      <c r="E435" s="234" t="s">
        <v>8807</v>
      </c>
      <c r="F435" s="235" t="s">
        <v>8808</v>
      </c>
      <c r="G435" s="236" t="s">
        <v>5416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1409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1409</v>
      </c>
      <c r="BM435" s="18" t="s">
        <v>9023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2118</v>
      </c>
      <c r="D437" s="194" t="s">
        <v>240</v>
      </c>
      <c r="E437" s="195" t="s">
        <v>8813</v>
      </c>
      <c r="F437" s="196" t="s">
        <v>8814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9024</v>
      </c>
    </row>
    <row r="438" spans="2:65" s="1" customFormat="1" ht="22.5" customHeight="1">
      <c r="B438" s="35"/>
      <c r="C438" s="233" t="s">
        <v>2123</v>
      </c>
      <c r="D438" s="233" t="s">
        <v>478</v>
      </c>
      <c r="E438" s="234" t="s">
        <v>9025</v>
      </c>
      <c r="F438" s="235" t="s">
        <v>9026</v>
      </c>
      <c r="G438" s="236" t="s">
        <v>5416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1409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1409</v>
      </c>
      <c r="BM438" s="18" t="s">
        <v>9027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2129</v>
      </c>
      <c r="D440" s="233" t="s">
        <v>478</v>
      </c>
      <c r="E440" s="234" t="s">
        <v>9028</v>
      </c>
      <c r="F440" s="235" t="s">
        <v>9029</v>
      </c>
      <c r="G440" s="236" t="s">
        <v>5416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1409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1409</v>
      </c>
      <c r="BM440" s="18" t="s">
        <v>9030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2142</v>
      </c>
      <c r="D442" s="233" t="s">
        <v>478</v>
      </c>
      <c r="E442" s="234" t="s">
        <v>8816</v>
      </c>
      <c r="F442" s="235" t="s">
        <v>8817</v>
      </c>
      <c r="G442" s="236" t="s">
        <v>5416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1409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1409</v>
      </c>
      <c r="BM442" s="18" t="s">
        <v>9031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2146</v>
      </c>
      <c r="D444" s="233" t="s">
        <v>478</v>
      </c>
      <c r="E444" s="234" t="s">
        <v>8918</v>
      </c>
      <c r="F444" s="235" t="s">
        <v>8919</v>
      </c>
      <c r="G444" s="236" t="s">
        <v>5416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1409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1409</v>
      </c>
      <c r="BM444" s="18" t="s">
        <v>9032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2166</v>
      </c>
      <c r="D446" s="194" t="s">
        <v>240</v>
      </c>
      <c r="E446" s="195" t="s">
        <v>8819</v>
      </c>
      <c r="F446" s="196" t="s">
        <v>8820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9033</v>
      </c>
    </row>
    <row r="447" spans="2:65" s="1" customFormat="1" ht="22.5" customHeight="1">
      <c r="B447" s="35"/>
      <c r="C447" s="233" t="s">
        <v>2184</v>
      </c>
      <c r="D447" s="233" t="s">
        <v>478</v>
      </c>
      <c r="E447" s="234" t="s">
        <v>9034</v>
      </c>
      <c r="F447" s="235" t="s">
        <v>9035</v>
      </c>
      <c r="G447" s="236" t="s">
        <v>5416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1409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1409</v>
      </c>
      <c r="BM447" s="18" t="s">
        <v>9036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2188</v>
      </c>
      <c r="D449" s="194" t="s">
        <v>240</v>
      </c>
      <c r="E449" s="195" t="s">
        <v>8795</v>
      </c>
      <c r="F449" s="196" t="s">
        <v>8796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9037</v>
      </c>
    </row>
    <row r="450" spans="2:65" s="1" customFormat="1" ht="31.5" customHeight="1">
      <c r="B450" s="35"/>
      <c r="C450" s="233" t="s">
        <v>2194</v>
      </c>
      <c r="D450" s="233" t="s">
        <v>478</v>
      </c>
      <c r="E450" s="234" t="s">
        <v>9038</v>
      </c>
      <c r="F450" s="235" t="s">
        <v>9039</v>
      </c>
      <c r="G450" s="236" t="s">
        <v>5416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1409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1409</v>
      </c>
      <c r="BM450" s="18" t="s">
        <v>9040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2202</v>
      </c>
      <c r="D452" s="233" t="s">
        <v>478</v>
      </c>
      <c r="E452" s="234" t="s">
        <v>9041</v>
      </c>
      <c r="F452" s="235" t="s">
        <v>9042</v>
      </c>
      <c r="G452" s="236" t="s">
        <v>5416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1409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1409</v>
      </c>
      <c r="BM452" s="18" t="s">
        <v>9043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9044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2237</v>
      </c>
      <c r="D454" s="194" t="s">
        <v>240</v>
      </c>
      <c r="E454" s="195" t="s">
        <v>9045</v>
      </c>
      <c r="F454" s="196" t="s">
        <v>9046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9047</v>
      </c>
    </row>
    <row r="455" spans="2:65" s="1" customFormat="1" ht="22.5" customHeight="1">
      <c r="B455" s="35"/>
      <c r="C455" s="233" t="s">
        <v>2248</v>
      </c>
      <c r="D455" s="233" t="s">
        <v>478</v>
      </c>
      <c r="E455" s="234" t="s">
        <v>9048</v>
      </c>
      <c r="F455" s="235" t="s">
        <v>9049</v>
      </c>
      <c r="G455" s="236" t="s">
        <v>5416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1409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1409</v>
      </c>
      <c r="BM455" s="18" t="s">
        <v>9050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2261</v>
      </c>
      <c r="D457" s="194" t="s">
        <v>240</v>
      </c>
      <c r="E457" s="195" t="s">
        <v>9051</v>
      </c>
      <c r="F457" s="196" t="s">
        <v>9052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9053</v>
      </c>
    </row>
    <row r="458" spans="2:65" s="1" customFormat="1" ht="22.5" customHeight="1">
      <c r="B458" s="35"/>
      <c r="C458" s="233" t="s">
        <v>2289</v>
      </c>
      <c r="D458" s="233" t="s">
        <v>478</v>
      </c>
      <c r="E458" s="234" t="s">
        <v>9054</v>
      </c>
      <c r="F458" s="235" t="s">
        <v>9055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2560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9056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2296</v>
      </c>
      <c r="D460" s="194" t="s">
        <v>240</v>
      </c>
      <c r="E460" s="195" t="s">
        <v>9057</v>
      </c>
      <c r="F460" s="196" t="s">
        <v>9058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9059</v>
      </c>
    </row>
    <row r="461" spans="2:65" s="1" customFormat="1" ht="22.5" customHeight="1">
      <c r="B461" s="35"/>
      <c r="C461" s="233" t="s">
        <v>2330</v>
      </c>
      <c r="D461" s="233" t="s">
        <v>478</v>
      </c>
      <c r="E461" s="234" t="s">
        <v>8986</v>
      </c>
      <c r="F461" s="235" t="s">
        <v>8987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2560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9060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2337</v>
      </c>
      <c r="D463" s="194" t="s">
        <v>240</v>
      </c>
      <c r="E463" s="195" t="s">
        <v>8828</v>
      </c>
      <c r="F463" s="196" t="s">
        <v>8829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9061</v>
      </c>
    </row>
    <row r="464" spans="2:65" s="1" customFormat="1" ht="22.5" customHeight="1">
      <c r="B464" s="35"/>
      <c r="C464" s="233" t="s">
        <v>2342</v>
      </c>
      <c r="D464" s="233" t="s">
        <v>478</v>
      </c>
      <c r="E464" s="234" t="s">
        <v>9062</v>
      </c>
      <c r="F464" s="235" t="s">
        <v>9063</v>
      </c>
      <c r="G464" s="236" t="s">
        <v>5416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1409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1409</v>
      </c>
      <c r="BM464" s="18" t="s">
        <v>9064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2347</v>
      </c>
      <c r="D466" s="233" t="s">
        <v>478</v>
      </c>
      <c r="E466" s="234" t="s">
        <v>9065</v>
      </c>
      <c r="F466" s="235" t="s">
        <v>9066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2560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9067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2353</v>
      </c>
      <c r="D468" s="194" t="s">
        <v>240</v>
      </c>
      <c r="E468" s="195" t="s">
        <v>8846</v>
      </c>
      <c r="F468" s="196" t="s">
        <v>8847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9068</v>
      </c>
    </row>
    <row r="469" spans="2:65" s="1" customFormat="1" ht="22.5" customHeight="1">
      <c r="B469" s="35"/>
      <c r="C469" s="233" t="s">
        <v>2362</v>
      </c>
      <c r="D469" s="233" t="s">
        <v>478</v>
      </c>
      <c r="E469" s="234" t="s">
        <v>8929</v>
      </c>
      <c r="F469" s="235" t="s">
        <v>8930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2560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9069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2379</v>
      </c>
      <c r="D471" s="233" t="s">
        <v>478</v>
      </c>
      <c r="E471" s="234" t="s">
        <v>9070</v>
      </c>
      <c r="F471" s="235" t="s">
        <v>9071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2560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9072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2384</v>
      </c>
      <c r="D473" s="233" t="s">
        <v>478</v>
      </c>
      <c r="E473" s="234" t="s">
        <v>8932</v>
      </c>
      <c r="F473" s="235" t="s">
        <v>8933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2560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9073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2395</v>
      </c>
      <c r="D475" s="194" t="s">
        <v>240</v>
      </c>
      <c r="E475" s="195" t="s">
        <v>8935</v>
      </c>
      <c r="F475" s="196" t="s">
        <v>8936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9074</v>
      </c>
    </row>
    <row r="476" spans="2:65" s="1" customFormat="1" ht="22.5" customHeight="1">
      <c r="B476" s="35"/>
      <c r="C476" s="233" t="s">
        <v>2407</v>
      </c>
      <c r="D476" s="233" t="s">
        <v>478</v>
      </c>
      <c r="E476" s="234" t="s">
        <v>8672</v>
      </c>
      <c r="F476" s="235" t="s">
        <v>8673</v>
      </c>
      <c r="G476" s="236" t="s">
        <v>5416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1409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1409</v>
      </c>
      <c r="BM476" s="18" t="s">
        <v>9075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1261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2412</v>
      </c>
      <c r="D478" s="233" t="s">
        <v>478</v>
      </c>
      <c r="E478" s="234" t="s">
        <v>8941</v>
      </c>
      <c r="F478" s="235" t="s">
        <v>8942</v>
      </c>
      <c r="G478" s="236" t="s">
        <v>5416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1409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1409</v>
      </c>
      <c r="BM478" s="18" t="s">
        <v>9076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2418</v>
      </c>
      <c r="D480" s="194" t="s">
        <v>240</v>
      </c>
      <c r="E480" s="195" t="s">
        <v>8675</v>
      </c>
      <c r="F480" s="196" t="s">
        <v>8676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9077</v>
      </c>
    </row>
    <row r="481" spans="2:65" s="1" customFormat="1" ht="22.5" customHeight="1">
      <c r="B481" s="35"/>
      <c r="C481" s="233" t="s">
        <v>2423</v>
      </c>
      <c r="D481" s="233" t="s">
        <v>478</v>
      </c>
      <c r="E481" s="234" t="s">
        <v>9000</v>
      </c>
      <c r="F481" s="235" t="s">
        <v>9001</v>
      </c>
      <c r="G481" s="236" t="s">
        <v>5416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1409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1409</v>
      </c>
      <c r="BM481" s="18" t="s">
        <v>9078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2433</v>
      </c>
      <c r="D483" s="194" t="s">
        <v>240</v>
      </c>
      <c r="E483" s="195" t="s">
        <v>9003</v>
      </c>
      <c r="F483" s="196" t="s">
        <v>9004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9079</v>
      </c>
    </row>
    <row r="484" spans="2:65" s="1" customFormat="1" ht="22.5" customHeight="1">
      <c r="B484" s="35"/>
      <c r="C484" s="233" t="s">
        <v>2438</v>
      </c>
      <c r="D484" s="233" t="s">
        <v>478</v>
      </c>
      <c r="E484" s="234" t="s">
        <v>8857</v>
      </c>
      <c r="F484" s="235" t="s">
        <v>8858</v>
      </c>
      <c r="G484" s="236" t="s">
        <v>5416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1409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1409</v>
      </c>
      <c r="BM484" s="18" t="s">
        <v>9080</v>
      </c>
    </row>
    <row r="485" spans="2:65" s="1" customFormat="1" ht="22.5" customHeight="1">
      <c r="B485" s="35"/>
      <c r="C485" s="194" t="s">
        <v>2442</v>
      </c>
      <c r="D485" s="194" t="s">
        <v>240</v>
      </c>
      <c r="E485" s="195" t="s">
        <v>8861</v>
      </c>
      <c r="F485" s="196" t="s">
        <v>8862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9081</v>
      </c>
    </row>
    <row r="486" spans="2:65" s="11" customFormat="1" ht="29.85" customHeight="1">
      <c r="B486" s="177"/>
      <c r="C486" s="178"/>
      <c r="D486" s="191" t="s">
        <v>72</v>
      </c>
      <c r="E486" s="192" t="s">
        <v>9082</v>
      </c>
      <c r="F486" s="192" t="s">
        <v>9083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2457</v>
      </c>
      <c r="D487" s="233" t="s">
        <v>478</v>
      </c>
      <c r="E487" s="234" t="s">
        <v>9084</v>
      </c>
      <c r="F487" s="235" t="s">
        <v>9085</v>
      </c>
      <c r="G487" s="236" t="s">
        <v>5416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1409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1409</v>
      </c>
      <c r="BM487" s="18" t="s">
        <v>9086</v>
      </c>
    </row>
    <row r="488" spans="2:65" s="1" customFormat="1" ht="22.5" customHeight="1">
      <c r="B488" s="35"/>
      <c r="C488" s="194" t="s">
        <v>2468</v>
      </c>
      <c r="D488" s="194" t="s">
        <v>240</v>
      </c>
      <c r="E488" s="195" t="s">
        <v>8877</v>
      </c>
      <c r="F488" s="196" t="s">
        <v>8878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9087</v>
      </c>
    </row>
    <row r="489" spans="2:65" s="1" customFormat="1" ht="22.5" customHeight="1">
      <c r="B489" s="35"/>
      <c r="C489" s="233" t="s">
        <v>2472</v>
      </c>
      <c r="D489" s="233" t="s">
        <v>478</v>
      </c>
      <c r="E489" s="234" t="s">
        <v>8967</v>
      </c>
      <c r="F489" s="235" t="s">
        <v>8968</v>
      </c>
      <c r="G489" s="236" t="s">
        <v>5416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1409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1409</v>
      </c>
      <c r="BM489" s="18" t="s">
        <v>9088</v>
      </c>
    </row>
    <row r="490" spans="2:65" s="1" customFormat="1" ht="22.5" customHeight="1">
      <c r="B490" s="35"/>
      <c r="C490" s="194" t="s">
        <v>2476</v>
      </c>
      <c r="D490" s="194" t="s">
        <v>240</v>
      </c>
      <c r="E490" s="195" t="s">
        <v>8970</v>
      </c>
      <c r="F490" s="196" t="s">
        <v>8971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9089</v>
      </c>
    </row>
    <row r="491" spans="2:65" s="1" customFormat="1" ht="22.5" customHeight="1">
      <c r="B491" s="35"/>
      <c r="C491" s="233" t="s">
        <v>2480</v>
      </c>
      <c r="D491" s="233" t="s">
        <v>478</v>
      </c>
      <c r="E491" s="234" t="s">
        <v>8973</v>
      </c>
      <c r="F491" s="235" t="s">
        <v>8974</v>
      </c>
      <c r="G491" s="236" t="s">
        <v>5416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1409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1409</v>
      </c>
      <c r="BM491" s="18" t="s">
        <v>9090</v>
      </c>
    </row>
    <row r="492" spans="2:65" s="1" customFormat="1" ht="22.5" customHeight="1">
      <c r="B492" s="35"/>
      <c r="C492" s="194" t="s">
        <v>2484</v>
      </c>
      <c r="D492" s="194" t="s">
        <v>240</v>
      </c>
      <c r="E492" s="195" t="s">
        <v>8976</v>
      </c>
      <c r="F492" s="196" t="s">
        <v>8977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9091</v>
      </c>
    </row>
    <row r="493" spans="2:65" s="1" customFormat="1" ht="22.5" customHeight="1">
      <c r="B493" s="35"/>
      <c r="C493" s="233" t="s">
        <v>2490</v>
      </c>
      <c r="D493" s="233" t="s">
        <v>478</v>
      </c>
      <c r="E493" s="234" t="s">
        <v>8801</v>
      </c>
      <c r="F493" s="235" t="s">
        <v>8802</v>
      </c>
      <c r="G493" s="236" t="s">
        <v>5416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1409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1409</v>
      </c>
      <c r="BM493" s="18" t="s">
        <v>9092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2497</v>
      </c>
      <c r="D495" s="233" t="s">
        <v>478</v>
      </c>
      <c r="E495" s="234" t="s">
        <v>8804</v>
      </c>
      <c r="F495" s="235" t="s">
        <v>8805</v>
      </c>
      <c r="G495" s="236" t="s">
        <v>5416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1409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1409</v>
      </c>
      <c r="BM495" s="18" t="s">
        <v>9093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2502</v>
      </c>
      <c r="D497" s="233" t="s">
        <v>478</v>
      </c>
      <c r="E497" s="234" t="s">
        <v>8807</v>
      </c>
      <c r="F497" s="235" t="s">
        <v>8808</v>
      </c>
      <c r="G497" s="236" t="s">
        <v>5416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1409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1409</v>
      </c>
      <c r="BM497" s="18" t="s">
        <v>9094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2516</v>
      </c>
      <c r="D499" s="194" t="s">
        <v>240</v>
      </c>
      <c r="E499" s="195" t="s">
        <v>8813</v>
      </c>
      <c r="F499" s="196" t="s">
        <v>8814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9095</v>
      </c>
    </row>
    <row r="500" spans="2:65" s="11" customFormat="1" ht="29.85" customHeight="1">
      <c r="B500" s="177"/>
      <c r="C500" s="178"/>
      <c r="D500" s="191" t="s">
        <v>72</v>
      </c>
      <c r="E500" s="192" t="s">
        <v>9096</v>
      </c>
      <c r="F500" s="192" t="s">
        <v>9097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2522</v>
      </c>
      <c r="D501" s="233" t="s">
        <v>478</v>
      </c>
      <c r="E501" s="234" t="s">
        <v>9098</v>
      </c>
      <c r="F501" s="235" t="s">
        <v>9099</v>
      </c>
      <c r="G501" s="236" t="s">
        <v>5416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1409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1409</v>
      </c>
      <c r="BM501" s="18" t="s">
        <v>9100</v>
      </c>
    </row>
    <row r="502" spans="2:65" s="1" customFormat="1" ht="22.5" customHeight="1">
      <c r="B502" s="35"/>
      <c r="C502" s="194" t="s">
        <v>2528</v>
      </c>
      <c r="D502" s="194" t="s">
        <v>240</v>
      </c>
      <c r="E502" s="195" t="s">
        <v>9101</v>
      </c>
      <c r="F502" s="196" t="s">
        <v>9102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9103</v>
      </c>
    </row>
    <row r="503" spans="2:65" s="1" customFormat="1" ht="31.5" customHeight="1">
      <c r="B503" s="35"/>
      <c r="C503" s="233" t="s">
        <v>2537</v>
      </c>
      <c r="D503" s="233" t="s">
        <v>478</v>
      </c>
      <c r="E503" s="234" t="s">
        <v>9104</v>
      </c>
      <c r="F503" s="235" t="s">
        <v>9105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2560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9106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2543</v>
      </c>
      <c r="D505" s="194" t="s">
        <v>240</v>
      </c>
      <c r="E505" s="195" t="s">
        <v>8901</v>
      </c>
      <c r="F505" s="196" t="s">
        <v>8902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9107</v>
      </c>
    </row>
    <row r="506" spans="2:65" s="1" customFormat="1" ht="31.5" customHeight="1">
      <c r="B506" s="35"/>
      <c r="C506" s="233" t="s">
        <v>2547</v>
      </c>
      <c r="D506" s="233" t="s">
        <v>478</v>
      </c>
      <c r="E506" s="234" t="s">
        <v>8780</v>
      </c>
      <c r="F506" s="235" t="s">
        <v>8781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2560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9108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2552</v>
      </c>
      <c r="D508" s="194" t="s">
        <v>240</v>
      </c>
      <c r="E508" s="195" t="s">
        <v>8783</v>
      </c>
      <c r="F508" s="196" t="s">
        <v>8784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9109</v>
      </c>
    </row>
    <row r="509" spans="2:65" s="1" customFormat="1" ht="22.5" customHeight="1">
      <c r="B509" s="35"/>
      <c r="C509" s="233" t="s">
        <v>2556</v>
      </c>
      <c r="D509" s="233" t="s">
        <v>478</v>
      </c>
      <c r="E509" s="234" t="s">
        <v>9110</v>
      </c>
      <c r="F509" s="235" t="s">
        <v>9111</v>
      </c>
      <c r="G509" s="236" t="s">
        <v>5416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1409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1409</v>
      </c>
      <c r="BM509" s="18" t="s">
        <v>9112</v>
      </c>
    </row>
    <row r="510" spans="2:65" s="1" customFormat="1" ht="22.5" customHeight="1">
      <c r="B510" s="35"/>
      <c r="C510" s="194" t="s">
        <v>2560</v>
      </c>
      <c r="D510" s="194" t="s">
        <v>240</v>
      </c>
      <c r="E510" s="195" t="s">
        <v>9113</v>
      </c>
      <c r="F510" s="196" t="s">
        <v>8884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9114</v>
      </c>
    </row>
    <row r="511" spans="2:65" s="1" customFormat="1" ht="22.5" customHeight="1">
      <c r="B511" s="35"/>
      <c r="C511" s="233" t="s">
        <v>2566</v>
      </c>
      <c r="D511" s="233" t="s">
        <v>478</v>
      </c>
      <c r="E511" s="234" t="s">
        <v>8801</v>
      </c>
      <c r="F511" s="235" t="s">
        <v>8802</v>
      </c>
      <c r="G511" s="236" t="s">
        <v>5416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1409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1409</v>
      </c>
      <c r="BM511" s="18" t="s">
        <v>9115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2573</v>
      </c>
      <c r="D513" s="233" t="s">
        <v>478</v>
      </c>
      <c r="E513" s="234" t="s">
        <v>8804</v>
      </c>
      <c r="F513" s="235" t="s">
        <v>8805</v>
      </c>
      <c r="G513" s="236" t="s">
        <v>5416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1409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1409</v>
      </c>
      <c r="BM513" s="18" t="s">
        <v>9116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2579</v>
      </c>
      <c r="D515" s="233" t="s">
        <v>478</v>
      </c>
      <c r="E515" s="234" t="s">
        <v>8807</v>
      </c>
      <c r="F515" s="235" t="s">
        <v>8808</v>
      </c>
      <c r="G515" s="236" t="s">
        <v>5416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1409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1409</v>
      </c>
      <c r="BM515" s="18" t="s">
        <v>9117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2585</v>
      </c>
      <c r="D517" s="194" t="s">
        <v>240</v>
      </c>
      <c r="E517" s="195" t="s">
        <v>8813</v>
      </c>
      <c r="F517" s="196" t="s">
        <v>8814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9118</v>
      </c>
    </row>
    <row r="518" spans="2:65" s="1" customFormat="1" ht="22.5" customHeight="1">
      <c r="B518" s="35"/>
      <c r="C518" s="233" t="s">
        <v>2591</v>
      </c>
      <c r="D518" s="233" t="s">
        <v>478</v>
      </c>
      <c r="E518" s="234" t="s">
        <v>8912</v>
      </c>
      <c r="F518" s="235" t="s">
        <v>8913</v>
      </c>
      <c r="G518" s="236" t="s">
        <v>5416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1409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1409</v>
      </c>
      <c r="BM518" s="18" t="s">
        <v>9119</v>
      </c>
    </row>
    <row r="519" spans="2:65" s="1" customFormat="1" ht="22.5" customHeight="1">
      <c r="B519" s="35"/>
      <c r="C519" s="194" t="s">
        <v>2598</v>
      </c>
      <c r="D519" s="194" t="s">
        <v>240</v>
      </c>
      <c r="E519" s="195" t="s">
        <v>8915</v>
      </c>
      <c r="F519" s="196" t="s">
        <v>8916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9120</v>
      </c>
    </row>
    <row r="520" spans="2:65" s="1" customFormat="1" ht="22.5" customHeight="1">
      <c r="B520" s="35"/>
      <c r="C520" s="233" t="s">
        <v>2603</v>
      </c>
      <c r="D520" s="233" t="s">
        <v>478</v>
      </c>
      <c r="E520" s="234" t="s">
        <v>9025</v>
      </c>
      <c r="F520" s="235" t="s">
        <v>9026</v>
      </c>
      <c r="G520" s="236" t="s">
        <v>5416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1409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1409</v>
      </c>
      <c r="BM520" s="18" t="s">
        <v>9121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9028</v>
      </c>
      <c r="F522" s="235" t="s">
        <v>9029</v>
      </c>
      <c r="G522" s="236" t="s">
        <v>5416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1409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1409</v>
      </c>
      <c r="BM522" s="18" t="s">
        <v>9122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2611</v>
      </c>
      <c r="D524" s="233" t="s">
        <v>478</v>
      </c>
      <c r="E524" s="234" t="s">
        <v>8816</v>
      </c>
      <c r="F524" s="235" t="s">
        <v>8817</v>
      </c>
      <c r="G524" s="236" t="s">
        <v>5416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1409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1409</v>
      </c>
      <c r="BM524" s="18" t="s">
        <v>9123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2615</v>
      </c>
      <c r="D526" s="194" t="s">
        <v>240</v>
      </c>
      <c r="E526" s="195" t="s">
        <v>8819</v>
      </c>
      <c r="F526" s="196" t="s">
        <v>8820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9124</v>
      </c>
    </row>
    <row r="527" spans="2:65" s="1" customFormat="1" ht="22.5" customHeight="1">
      <c r="B527" s="35"/>
      <c r="C527" s="233" t="s">
        <v>2620</v>
      </c>
      <c r="D527" s="233" t="s">
        <v>478</v>
      </c>
      <c r="E527" s="234" t="s">
        <v>9034</v>
      </c>
      <c r="F527" s="235" t="s">
        <v>9035</v>
      </c>
      <c r="G527" s="236" t="s">
        <v>5416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1409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1409</v>
      </c>
      <c r="BM527" s="18" t="s">
        <v>9125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2623</v>
      </c>
      <c r="D529" s="194" t="s">
        <v>240</v>
      </c>
      <c r="E529" s="195" t="s">
        <v>8795</v>
      </c>
      <c r="F529" s="196" t="s">
        <v>8796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9126</v>
      </c>
    </row>
    <row r="530" spans="2:65" s="1" customFormat="1" ht="31.5" customHeight="1">
      <c r="B530" s="35"/>
      <c r="C530" s="233" t="s">
        <v>2629</v>
      </c>
      <c r="D530" s="233" t="s">
        <v>478</v>
      </c>
      <c r="E530" s="234" t="s">
        <v>9038</v>
      </c>
      <c r="F530" s="235" t="s">
        <v>9039</v>
      </c>
      <c r="G530" s="236" t="s">
        <v>5416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1409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1409</v>
      </c>
      <c r="BM530" s="18" t="s">
        <v>9127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2637</v>
      </c>
      <c r="D532" s="233" t="s">
        <v>478</v>
      </c>
      <c r="E532" s="234" t="s">
        <v>9041</v>
      </c>
      <c r="F532" s="235" t="s">
        <v>9042</v>
      </c>
      <c r="G532" s="236" t="s">
        <v>5416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1409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1409</v>
      </c>
      <c r="BM532" s="18" t="s">
        <v>9128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9129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2648</v>
      </c>
      <c r="D534" s="194" t="s">
        <v>240</v>
      </c>
      <c r="E534" s="195" t="s">
        <v>9045</v>
      </c>
      <c r="F534" s="196" t="s">
        <v>9046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9130</v>
      </c>
    </row>
    <row r="535" spans="2:65" s="1" customFormat="1" ht="22.5" customHeight="1">
      <c r="B535" s="35"/>
      <c r="C535" s="233" t="s">
        <v>2657</v>
      </c>
      <c r="D535" s="233" t="s">
        <v>478</v>
      </c>
      <c r="E535" s="234" t="s">
        <v>9048</v>
      </c>
      <c r="F535" s="235" t="s">
        <v>9049</v>
      </c>
      <c r="G535" s="236" t="s">
        <v>5416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1409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1409</v>
      </c>
      <c r="BM535" s="18" t="s">
        <v>9131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2662</v>
      </c>
      <c r="D537" s="194" t="s">
        <v>240</v>
      </c>
      <c r="E537" s="195" t="s">
        <v>9051</v>
      </c>
      <c r="F537" s="196" t="s">
        <v>9052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9132</v>
      </c>
    </row>
    <row r="538" spans="2:65" s="1" customFormat="1" ht="22.5" customHeight="1">
      <c r="B538" s="35"/>
      <c r="C538" s="233" t="s">
        <v>2670</v>
      </c>
      <c r="D538" s="233" t="s">
        <v>478</v>
      </c>
      <c r="E538" s="234" t="s">
        <v>9054</v>
      </c>
      <c r="F538" s="235" t="s">
        <v>9055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2560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9133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2676</v>
      </c>
      <c r="D540" s="194" t="s">
        <v>240</v>
      </c>
      <c r="E540" s="195" t="s">
        <v>9057</v>
      </c>
      <c r="F540" s="196" t="s">
        <v>9058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9134</v>
      </c>
    </row>
    <row r="541" spans="2:65" s="1" customFormat="1" ht="22.5" customHeight="1">
      <c r="B541" s="35"/>
      <c r="C541" s="233" t="s">
        <v>2682</v>
      </c>
      <c r="D541" s="233" t="s">
        <v>478</v>
      </c>
      <c r="E541" s="234" t="s">
        <v>8986</v>
      </c>
      <c r="F541" s="235" t="s">
        <v>8987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2560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9135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2687</v>
      </c>
      <c r="D543" s="194" t="s">
        <v>240</v>
      </c>
      <c r="E543" s="195" t="s">
        <v>8828</v>
      </c>
      <c r="F543" s="196" t="s">
        <v>8829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9136</v>
      </c>
    </row>
    <row r="544" spans="2:65" s="1" customFormat="1" ht="22.5" customHeight="1">
      <c r="B544" s="35"/>
      <c r="C544" s="233" t="s">
        <v>2693</v>
      </c>
      <c r="D544" s="233" t="s">
        <v>478</v>
      </c>
      <c r="E544" s="234" t="s">
        <v>9062</v>
      </c>
      <c r="F544" s="235" t="s">
        <v>9063</v>
      </c>
      <c r="G544" s="236" t="s">
        <v>5416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1409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1409</v>
      </c>
      <c r="BM544" s="18" t="s">
        <v>9137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2698</v>
      </c>
      <c r="D546" s="233" t="s">
        <v>478</v>
      </c>
      <c r="E546" s="234" t="s">
        <v>9065</v>
      </c>
      <c r="F546" s="235" t="s">
        <v>9066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2560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9138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2706</v>
      </c>
      <c r="D548" s="194" t="s">
        <v>240</v>
      </c>
      <c r="E548" s="195" t="s">
        <v>8846</v>
      </c>
      <c r="F548" s="196" t="s">
        <v>8847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9139</v>
      </c>
    </row>
    <row r="549" spans="2:65" s="1" customFormat="1" ht="22.5" customHeight="1">
      <c r="B549" s="35"/>
      <c r="C549" s="233" t="s">
        <v>2718</v>
      </c>
      <c r="D549" s="233" t="s">
        <v>478</v>
      </c>
      <c r="E549" s="234" t="s">
        <v>8929</v>
      </c>
      <c r="F549" s="235" t="s">
        <v>8930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2560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9140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2732</v>
      </c>
      <c r="D551" s="233" t="s">
        <v>478</v>
      </c>
      <c r="E551" s="234" t="s">
        <v>9070</v>
      </c>
      <c r="F551" s="235" t="s">
        <v>9071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2560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9141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2738</v>
      </c>
      <c r="D553" s="233" t="s">
        <v>478</v>
      </c>
      <c r="E553" s="234" t="s">
        <v>8932</v>
      </c>
      <c r="F553" s="235" t="s">
        <v>8933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2560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9142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2744</v>
      </c>
      <c r="D555" s="194" t="s">
        <v>240</v>
      </c>
      <c r="E555" s="195" t="s">
        <v>8935</v>
      </c>
      <c r="F555" s="196" t="s">
        <v>8936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9143</v>
      </c>
    </row>
    <row r="556" spans="2:65" s="1" customFormat="1" ht="22.5" customHeight="1">
      <c r="B556" s="35"/>
      <c r="C556" s="233" t="s">
        <v>2752</v>
      </c>
      <c r="D556" s="233" t="s">
        <v>478</v>
      </c>
      <c r="E556" s="234" t="s">
        <v>8672</v>
      </c>
      <c r="F556" s="235" t="s">
        <v>8673</v>
      </c>
      <c r="G556" s="236" t="s">
        <v>5416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1409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1409</v>
      </c>
      <c r="BM556" s="18" t="s">
        <v>9144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9145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2759</v>
      </c>
      <c r="D558" s="233" t="s">
        <v>478</v>
      </c>
      <c r="E558" s="234" t="s">
        <v>8941</v>
      </c>
      <c r="F558" s="235" t="s">
        <v>8942</v>
      </c>
      <c r="G558" s="236" t="s">
        <v>5416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1409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1409</v>
      </c>
      <c r="BM558" s="18" t="s">
        <v>9146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2767</v>
      </c>
      <c r="D560" s="194" t="s">
        <v>240</v>
      </c>
      <c r="E560" s="195" t="s">
        <v>8675</v>
      </c>
      <c r="F560" s="196" t="s">
        <v>8676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9147</v>
      </c>
    </row>
    <row r="561" spans="2:65" s="1" customFormat="1" ht="22.5" customHeight="1">
      <c r="B561" s="35"/>
      <c r="C561" s="233" t="s">
        <v>2794</v>
      </c>
      <c r="D561" s="233" t="s">
        <v>478</v>
      </c>
      <c r="E561" s="234" t="s">
        <v>8946</v>
      </c>
      <c r="F561" s="235" t="s">
        <v>8947</v>
      </c>
      <c r="G561" s="236" t="s">
        <v>5416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1409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1409</v>
      </c>
      <c r="BM561" s="18" t="s">
        <v>9148</v>
      </c>
    </row>
    <row r="562" spans="2:65" s="1" customFormat="1" ht="22.5" customHeight="1">
      <c r="B562" s="35"/>
      <c r="C562" s="194" t="s">
        <v>2801</v>
      </c>
      <c r="D562" s="194" t="s">
        <v>240</v>
      </c>
      <c r="E562" s="195" t="s">
        <v>8950</v>
      </c>
      <c r="F562" s="196" t="s">
        <v>8951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9149</v>
      </c>
    </row>
    <row r="563" spans="2:65" s="11" customFormat="1" ht="29.85" customHeight="1">
      <c r="B563" s="177"/>
      <c r="C563" s="178"/>
      <c r="D563" s="191" t="s">
        <v>72</v>
      </c>
      <c r="E563" s="192" t="s">
        <v>9150</v>
      </c>
      <c r="F563" s="192" t="s">
        <v>9151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2811</v>
      </c>
      <c r="D564" s="233" t="s">
        <v>478</v>
      </c>
      <c r="E564" s="234" t="s">
        <v>9152</v>
      </c>
      <c r="F564" s="235" t="s">
        <v>9153</v>
      </c>
      <c r="G564" s="236" t="s">
        <v>5416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1409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1409</v>
      </c>
      <c r="BM564" s="18" t="s">
        <v>9154</v>
      </c>
    </row>
    <row r="565" spans="2:65" s="1" customFormat="1" ht="22.5" customHeight="1">
      <c r="B565" s="35"/>
      <c r="C565" s="194" t="s">
        <v>2820</v>
      </c>
      <c r="D565" s="194" t="s">
        <v>240</v>
      </c>
      <c r="E565" s="195" t="s">
        <v>9101</v>
      </c>
      <c r="F565" s="196" t="s">
        <v>9102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9155</v>
      </c>
    </row>
    <row r="566" spans="2:65" s="1" customFormat="1" ht="22.5" customHeight="1">
      <c r="B566" s="35"/>
      <c r="C566" s="233" t="s">
        <v>2824</v>
      </c>
      <c r="D566" s="233" t="s">
        <v>478</v>
      </c>
      <c r="E566" s="234" t="s">
        <v>9156</v>
      </c>
      <c r="F566" s="235" t="s">
        <v>9157</v>
      </c>
      <c r="G566" s="236" t="s">
        <v>5416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1409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1409</v>
      </c>
      <c r="BM566" s="18" t="s">
        <v>9158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2835</v>
      </c>
      <c r="D568" s="194" t="s">
        <v>240</v>
      </c>
      <c r="E568" s="195" t="s">
        <v>9159</v>
      </c>
      <c r="F568" s="196" t="s">
        <v>9160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9161</v>
      </c>
    </row>
    <row r="569" spans="2:65" s="1" customFormat="1" ht="22.5" customHeight="1">
      <c r="B569" s="35"/>
      <c r="C569" s="233" t="s">
        <v>2844</v>
      </c>
      <c r="D569" s="233" t="s">
        <v>478</v>
      </c>
      <c r="E569" s="234" t="s">
        <v>9162</v>
      </c>
      <c r="F569" s="235" t="s">
        <v>9163</v>
      </c>
      <c r="G569" s="236" t="s">
        <v>5416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1409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1409</v>
      </c>
      <c r="BM569" s="18" t="s">
        <v>9164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2851</v>
      </c>
      <c r="D571" s="194" t="s">
        <v>240</v>
      </c>
      <c r="E571" s="195" t="s">
        <v>8813</v>
      </c>
      <c r="F571" s="196" t="s">
        <v>8814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9165</v>
      </c>
    </row>
    <row r="572" spans="2:65" s="1" customFormat="1" ht="22.5" customHeight="1">
      <c r="B572" s="35"/>
      <c r="C572" s="233" t="s">
        <v>2861</v>
      </c>
      <c r="D572" s="233" t="s">
        <v>478</v>
      </c>
      <c r="E572" s="234" t="s">
        <v>9166</v>
      </c>
      <c r="F572" s="235" t="s">
        <v>9167</v>
      </c>
      <c r="G572" s="236" t="s">
        <v>5416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1409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1409</v>
      </c>
      <c r="BM572" s="18" t="s">
        <v>9168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2873</v>
      </c>
      <c r="D574" s="233" t="s">
        <v>478</v>
      </c>
      <c r="E574" s="234" t="s">
        <v>9169</v>
      </c>
      <c r="F574" s="235" t="s">
        <v>9170</v>
      </c>
      <c r="G574" s="236" t="s">
        <v>5416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1409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1409</v>
      </c>
      <c r="BM574" s="18" t="s">
        <v>9171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2881</v>
      </c>
      <c r="D576" s="194" t="s">
        <v>240</v>
      </c>
      <c r="E576" s="195" t="s">
        <v>8915</v>
      </c>
      <c r="F576" s="196" t="s">
        <v>8916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9172</v>
      </c>
    </row>
    <row r="577" spans="2:65" s="1" customFormat="1" ht="31.5" customHeight="1">
      <c r="B577" s="35"/>
      <c r="C577" s="233" t="s">
        <v>2889</v>
      </c>
      <c r="D577" s="233" t="s">
        <v>478</v>
      </c>
      <c r="E577" s="234" t="s">
        <v>9173</v>
      </c>
      <c r="F577" s="235" t="s">
        <v>9174</v>
      </c>
      <c r="G577" s="236" t="s">
        <v>5416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1409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1409</v>
      </c>
      <c r="BM577" s="18" t="s">
        <v>9175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2898</v>
      </c>
      <c r="D579" s="233" t="s">
        <v>478</v>
      </c>
      <c r="E579" s="234" t="s">
        <v>9176</v>
      </c>
      <c r="F579" s="235" t="s">
        <v>9177</v>
      </c>
      <c r="G579" s="236" t="s">
        <v>5416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1409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1409</v>
      </c>
      <c r="BM579" s="18" t="s">
        <v>9178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2907</v>
      </c>
      <c r="D581" s="194" t="s">
        <v>240</v>
      </c>
      <c r="E581" s="195" t="s">
        <v>8915</v>
      </c>
      <c r="F581" s="196" t="s">
        <v>8916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9179</v>
      </c>
    </row>
    <row r="582" spans="2:65" s="1" customFormat="1" ht="22.5" customHeight="1">
      <c r="B582" s="35"/>
      <c r="C582" s="233" t="s">
        <v>2911</v>
      </c>
      <c r="D582" s="233" t="s">
        <v>478</v>
      </c>
      <c r="E582" s="234" t="s">
        <v>8929</v>
      </c>
      <c r="F582" s="235" t="s">
        <v>8930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2560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9180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2916</v>
      </c>
      <c r="D584" s="233" t="s">
        <v>478</v>
      </c>
      <c r="E584" s="234" t="s">
        <v>9070</v>
      </c>
      <c r="F584" s="235" t="s">
        <v>9071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2560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9181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2920</v>
      </c>
      <c r="D586" s="233" t="s">
        <v>478</v>
      </c>
      <c r="E586" s="234" t="s">
        <v>8932</v>
      </c>
      <c r="F586" s="235" t="s">
        <v>8933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2560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9182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2924</v>
      </c>
      <c r="D588" s="194" t="s">
        <v>240</v>
      </c>
      <c r="E588" s="195" t="s">
        <v>8935</v>
      </c>
      <c r="F588" s="196" t="s">
        <v>8936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9183</v>
      </c>
    </row>
    <row r="589" spans="2:65" s="1" customFormat="1" ht="31.5" customHeight="1">
      <c r="B589" s="35"/>
      <c r="C589" s="233" t="s">
        <v>2930</v>
      </c>
      <c r="D589" s="233" t="s">
        <v>478</v>
      </c>
      <c r="E589" s="234" t="s">
        <v>9184</v>
      </c>
      <c r="F589" s="235" t="s">
        <v>9185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2560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9186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2934</v>
      </c>
      <c r="D591" s="194" t="s">
        <v>240</v>
      </c>
      <c r="E591" s="195" t="s">
        <v>8777</v>
      </c>
      <c r="F591" s="196" t="s">
        <v>8778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9187</v>
      </c>
    </row>
    <row r="592" spans="2:65" s="1" customFormat="1" ht="22.5" customHeight="1">
      <c r="B592" s="35"/>
      <c r="C592" s="233" t="s">
        <v>2940</v>
      </c>
      <c r="D592" s="233" t="s">
        <v>478</v>
      </c>
      <c r="E592" s="234" t="s">
        <v>9188</v>
      </c>
      <c r="F592" s="235" t="s">
        <v>9189</v>
      </c>
      <c r="G592" s="236" t="s">
        <v>5416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1409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1409</v>
      </c>
      <c r="BM592" s="18" t="s">
        <v>9190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2945</v>
      </c>
      <c r="D594" s="194" t="s">
        <v>240</v>
      </c>
      <c r="E594" s="195" t="s">
        <v>9191</v>
      </c>
      <c r="F594" s="196" t="s">
        <v>9192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9193</v>
      </c>
    </row>
    <row r="595" spans="2:65" s="1" customFormat="1" ht="31.5" customHeight="1">
      <c r="B595" s="35"/>
      <c r="C595" s="233" t="s">
        <v>2950</v>
      </c>
      <c r="D595" s="233" t="s">
        <v>478</v>
      </c>
      <c r="E595" s="234" t="s">
        <v>9194</v>
      </c>
      <c r="F595" s="235" t="s">
        <v>9195</v>
      </c>
      <c r="G595" s="236" t="s">
        <v>5416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1409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1409</v>
      </c>
      <c r="BM595" s="18" t="s">
        <v>9196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2967</v>
      </c>
      <c r="D597" s="194" t="s">
        <v>240</v>
      </c>
      <c r="E597" s="195" t="s">
        <v>9197</v>
      </c>
      <c r="F597" s="196" t="s">
        <v>9198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9199</v>
      </c>
    </row>
    <row r="598" spans="2:65" s="1" customFormat="1" ht="22.5" customHeight="1">
      <c r="B598" s="35"/>
      <c r="C598" s="233" t="s">
        <v>2975</v>
      </c>
      <c r="D598" s="233" t="s">
        <v>478</v>
      </c>
      <c r="E598" s="234" t="s">
        <v>9200</v>
      </c>
      <c r="F598" s="235" t="s">
        <v>9201</v>
      </c>
      <c r="G598" s="236" t="s">
        <v>5416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1409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1409</v>
      </c>
      <c r="BM598" s="18" t="s">
        <v>9202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2980</v>
      </c>
      <c r="D600" s="194" t="s">
        <v>240</v>
      </c>
      <c r="E600" s="195" t="s">
        <v>9203</v>
      </c>
      <c r="F600" s="196" t="s">
        <v>9204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9205</v>
      </c>
    </row>
    <row r="601" spans="2:65" s="1" customFormat="1" ht="22.5" customHeight="1">
      <c r="B601" s="35"/>
      <c r="C601" s="233" t="s">
        <v>2984</v>
      </c>
      <c r="D601" s="233" t="s">
        <v>478</v>
      </c>
      <c r="E601" s="234" t="s">
        <v>9206</v>
      </c>
      <c r="F601" s="235" t="s">
        <v>9207</v>
      </c>
      <c r="G601" s="236" t="s">
        <v>5416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1409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1409</v>
      </c>
      <c r="BM601" s="18" t="s">
        <v>9208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3006</v>
      </c>
      <c r="D603" s="194" t="s">
        <v>240</v>
      </c>
      <c r="E603" s="195" t="s">
        <v>9209</v>
      </c>
      <c r="F603" s="196" t="s">
        <v>9210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9211</v>
      </c>
    </row>
    <row r="604" spans="2:65" s="1" customFormat="1" ht="22.5" customHeight="1">
      <c r="B604" s="35"/>
      <c r="C604" s="233" t="s">
        <v>3030</v>
      </c>
      <c r="D604" s="233" t="s">
        <v>478</v>
      </c>
      <c r="E604" s="234" t="s">
        <v>8672</v>
      </c>
      <c r="F604" s="235" t="s">
        <v>8673</v>
      </c>
      <c r="G604" s="236" t="s">
        <v>5416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1409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1409</v>
      </c>
      <c r="BM604" s="18" t="s">
        <v>9212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3062</v>
      </c>
      <c r="D606" s="233" t="s">
        <v>478</v>
      </c>
      <c r="E606" s="234" t="s">
        <v>8941</v>
      </c>
      <c r="F606" s="235" t="s">
        <v>8942</v>
      </c>
      <c r="G606" s="236" t="s">
        <v>5416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1409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1409</v>
      </c>
      <c r="BM606" s="18" t="s">
        <v>9213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3081</v>
      </c>
      <c r="D608" s="194" t="s">
        <v>240</v>
      </c>
      <c r="E608" s="195" t="s">
        <v>8675</v>
      </c>
      <c r="F608" s="196" t="s">
        <v>8676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9214</v>
      </c>
    </row>
    <row r="609" spans="2:65" s="11" customFormat="1" ht="29.85" customHeight="1">
      <c r="B609" s="177"/>
      <c r="C609" s="178"/>
      <c r="D609" s="191" t="s">
        <v>72</v>
      </c>
      <c r="E609" s="192" t="s">
        <v>9215</v>
      </c>
      <c r="F609" s="192" t="s">
        <v>9216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3101</v>
      </c>
      <c r="D610" s="233" t="s">
        <v>478</v>
      </c>
      <c r="E610" s="234" t="s">
        <v>9217</v>
      </c>
      <c r="F610" s="235" t="s">
        <v>9218</v>
      </c>
      <c r="G610" s="236" t="s">
        <v>5416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1409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1409</v>
      </c>
      <c r="BM610" s="18" t="s">
        <v>9219</v>
      </c>
    </row>
    <row r="611" spans="2:65" s="1" customFormat="1" ht="22.5" customHeight="1">
      <c r="B611" s="35"/>
      <c r="C611" s="194" t="s">
        <v>3122</v>
      </c>
      <c r="D611" s="194" t="s">
        <v>240</v>
      </c>
      <c r="E611" s="195" t="s">
        <v>9101</v>
      </c>
      <c r="F611" s="196" t="s">
        <v>9102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9220</v>
      </c>
    </row>
    <row r="612" spans="2:65" s="1" customFormat="1" ht="22.5" customHeight="1">
      <c r="B612" s="35"/>
      <c r="C612" s="233" t="s">
        <v>3126</v>
      </c>
      <c r="D612" s="233" t="s">
        <v>478</v>
      </c>
      <c r="E612" s="234" t="s">
        <v>9156</v>
      </c>
      <c r="F612" s="235" t="s">
        <v>9157</v>
      </c>
      <c r="G612" s="236" t="s">
        <v>5416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1409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1409</v>
      </c>
      <c r="BM612" s="18" t="s">
        <v>9221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3626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3138</v>
      </c>
      <c r="D614" s="194" t="s">
        <v>240</v>
      </c>
      <c r="E614" s="195" t="s">
        <v>9159</v>
      </c>
      <c r="F614" s="196" t="s">
        <v>9160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9222</v>
      </c>
    </row>
    <row r="615" spans="2:65" s="1" customFormat="1" ht="22.5" customHeight="1">
      <c r="B615" s="35"/>
      <c r="C615" s="233" t="s">
        <v>3159</v>
      </c>
      <c r="D615" s="233" t="s">
        <v>478</v>
      </c>
      <c r="E615" s="234" t="s">
        <v>9166</v>
      </c>
      <c r="F615" s="235" t="s">
        <v>9167</v>
      </c>
      <c r="G615" s="236" t="s">
        <v>5416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1409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1409</v>
      </c>
      <c r="BM615" s="18" t="s">
        <v>9223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3626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3165</v>
      </c>
      <c r="D617" s="233" t="s">
        <v>478</v>
      </c>
      <c r="E617" s="234" t="s">
        <v>9224</v>
      </c>
      <c r="F617" s="235" t="s">
        <v>9225</v>
      </c>
      <c r="G617" s="236" t="s">
        <v>5416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1409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1409</v>
      </c>
      <c r="BM617" s="18" t="s">
        <v>9226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9227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3171</v>
      </c>
      <c r="D619" s="194" t="s">
        <v>240</v>
      </c>
      <c r="E619" s="195" t="s">
        <v>8915</v>
      </c>
      <c r="F619" s="196" t="s">
        <v>8916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9228</v>
      </c>
    </row>
    <row r="620" spans="2:65" s="1" customFormat="1" ht="31.5" customHeight="1">
      <c r="B620" s="35"/>
      <c r="C620" s="233" t="s">
        <v>3177</v>
      </c>
      <c r="D620" s="233" t="s">
        <v>478</v>
      </c>
      <c r="E620" s="234" t="s">
        <v>9173</v>
      </c>
      <c r="F620" s="235" t="s">
        <v>9174</v>
      </c>
      <c r="G620" s="236" t="s">
        <v>5416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1409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1409</v>
      </c>
      <c r="BM620" s="18" t="s">
        <v>9229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3626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3182</v>
      </c>
      <c r="D622" s="233" t="s">
        <v>478</v>
      </c>
      <c r="E622" s="234" t="s">
        <v>9176</v>
      </c>
      <c r="F622" s="235" t="s">
        <v>9177</v>
      </c>
      <c r="G622" s="236" t="s">
        <v>5416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1409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1409</v>
      </c>
      <c r="BM622" s="18" t="s">
        <v>9230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9231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3193</v>
      </c>
      <c r="D624" s="194" t="s">
        <v>240</v>
      </c>
      <c r="E624" s="195" t="s">
        <v>8915</v>
      </c>
      <c r="F624" s="196" t="s">
        <v>8916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9232</v>
      </c>
    </row>
    <row r="625" spans="2:65" s="1" customFormat="1" ht="22.5" customHeight="1">
      <c r="B625" s="35"/>
      <c r="C625" s="233" t="s">
        <v>3201</v>
      </c>
      <c r="D625" s="233" t="s">
        <v>478</v>
      </c>
      <c r="E625" s="234" t="s">
        <v>8929</v>
      </c>
      <c r="F625" s="235" t="s">
        <v>8930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2560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9233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3626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3224</v>
      </c>
      <c r="D627" s="233" t="s">
        <v>478</v>
      </c>
      <c r="E627" s="234" t="s">
        <v>9070</v>
      </c>
      <c r="F627" s="235" t="s">
        <v>9071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2560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9234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3626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3233</v>
      </c>
      <c r="D629" s="194" t="s">
        <v>240</v>
      </c>
      <c r="E629" s="195" t="s">
        <v>8935</v>
      </c>
      <c r="F629" s="196" t="s">
        <v>8936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9235</v>
      </c>
    </row>
    <row r="630" spans="2:65" s="1" customFormat="1" ht="31.5" customHeight="1">
      <c r="B630" s="35"/>
      <c r="C630" s="233" t="s">
        <v>3241</v>
      </c>
      <c r="D630" s="233" t="s">
        <v>478</v>
      </c>
      <c r="E630" s="234" t="s">
        <v>9194</v>
      </c>
      <c r="F630" s="235" t="s">
        <v>9195</v>
      </c>
      <c r="G630" s="236" t="s">
        <v>5416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1409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1409</v>
      </c>
      <c r="BM630" s="18" t="s">
        <v>9236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3626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3248</v>
      </c>
      <c r="D632" s="194" t="s">
        <v>240</v>
      </c>
      <c r="E632" s="195" t="s">
        <v>9197</v>
      </c>
      <c r="F632" s="196" t="s">
        <v>9198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9237</v>
      </c>
    </row>
    <row r="633" spans="2:65" s="1" customFormat="1" ht="22.5" customHeight="1">
      <c r="B633" s="35"/>
      <c r="C633" s="233" t="s">
        <v>3261</v>
      </c>
      <c r="D633" s="233" t="s">
        <v>478</v>
      </c>
      <c r="E633" s="234" t="s">
        <v>9200</v>
      </c>
      <c r="F633" s="235" t="s">
        <v>9201</v>
      </c>
      <c r="G633" s="236" t="s">
        <v>5416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1409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1409</v>
      </c>
      <c r="BM633" s="18" t="s">
        <v>9238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3626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3268</v>
      </c>
      <c r="D635" s="194" t="s">
        <v>240</v>
      </c>
      <c r="E635" s="195" t="s">
        <v>9203</v>
      </c>
      <c r="F635" s="196" t="s">
        <v>9204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9239</v>
      </c>
    </row>
    <row r="636" spans="2:65" s="1" customFormat="1" ht="22.5" customHeight="1">
      <c r="B636" s="35"/>
      <c r="C636" s="233" t="s">
        <v>3274</v>
      </c>
      <c r="D636" s="233" t="s">
        <v>478</v>
      </c>
      <c r="E636" s="234" t="s">
        <v>9240</v>
      </c>
      <c r="F636" s="235" t="s">
        <v>9241</v>
      </c>
      <c r="G636" s="236" t="s">
        <v>5416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1409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1409</v>
      </c>
      <c r="BM636" s="18" t="s">
        <v>9242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3626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3282</v>
      </c>
      <c r="D638" s="194" t="s">
        <v>240</v>
      </c>
      <c r="E638" s="195" t="s">
        <v>9209</v>
      </c>
      <c r="F638" s="196" t="s">
        <v>9210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9243</v>
      </c>
    </row>
    <row r="639" spans="2:65" s="1" customFormat="1" ht="22.5" customHeight="1">
      <c r="B639" s="35"/>
      <c r="C639" s="233" t="s">
        <v>3288</v>
      </c>
      <c r="D639" s="233" t="s">
        <v>478</v>
      </c>
      <c r="E639" s="234" t="s">
        <v>8672</v>
      </c>
      <c r="F639" s="235" t="s">
        <v>8673</v>
      </c>
      <c r="G639" s="236" t="s">
        <v>5416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1409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1409</v>
      </c>
      <c r="BM639" s="18" t="s">
        <v>9244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9245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3294</v>
      </c>
      <c r="D641" s="233" t="s">
        <v>478</v>
      </c>
      <c r="E641" s="234" t="s">
        <v>8941</v>
      </c>
      <c r="F641" s="235" t="s">
        <v>8942</v>
      </c>
      <c r="G641" s="236" t="s">
        <v>5416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1409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1409</v>
      </c>
      <c r="BM641" s="18" t="s">
        <v>9246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9247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3312</v>
      </c>
      <c r="D643" s="194" t="s">
        <v>240</v>
      </c>
      <c r="E643" s="195" t="s">
        <v>8675</v>
      </c>
      <c r="F643" s="196" t="s">
        <v>8676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9248</v>
      </c>
    </row>
    <row r="644" spans="2:65" s="11" customFormat="1" ht="29.85" customHeight="1">
      <c r="B644" s="177"/>
      <c r="C644" s="178"/>
      <c r="D644" s="191" t="s">
        <v>72</v>
      </c>
      <c r="E644" s="192" t="s">
        <v>9249</v>
      </c>
      <c r="F644" s="192" t="s">
        <v>9250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3322</v>
      </c>
      <c r="D645" s="233" t="s">
        <v>478</v>
      </c>
      <c r="E645" s="234" t="s">
        <v>9251</v>
      </c>
      <c r="F645" s="235" t="s">
        <v>9252</v>
      </c>
      <c r="G645" s="236" t="s">
        <v>5416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1409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1409</v>
      </c>
      <c r="BM645" s="18" t="s">
        <v>9253</v>
      </c>
    </row>
    <row r="646" spans="2:65" s="1" customFormat="1" ht="22.5" customHeight="1">
      <c r="B646" s="35"/>
      <c r="C646" s="194" t="s">
        <v>3329</v>
      </c>
      <c r="D646" s="194" t="s">
        <v>240</v>
      </c>
      <c r="E646" s="195" t="s">
        <v>9101</v>
      </c>
      <c r="F646" s="196" t="s">
        <v>9102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9254</v>
      </c>
    </row>
    <row r="647" spans="2:65" s="1" customFormat="1" ht="31.5" customHeight="1">
      <c r="B647" s="35"/>
      <c r="C647" s="233" t="s">
        <v>3336</v>
      </c>
      <c r="D647" s="233" t="s">
        <v>478</v>
      </c>
      <c r="E647" s="234" t="s">
        <v>8898</v>
      </c>
      <c r="F647" s="235" t="s">
        <v>8899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2560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9255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3343</v>
      </c>
      <c r="D649" s="194" t="s">
        <v>240</v>
      </c>
      <c r="E649" s="195" t="s">
        <v>8901</v>
      </c>
      <c r="F649" s="196" t="s">
        <v>8902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9256</v>
      </c>
    </row>
    <row r="650" spans="2:65" s="1" customFormat="1" ht="22.5" customHeight="1">
      <c r="B650" s="35"/>
      <c r="C650" s="233" t="s">
        <v>3348</v>
      </c>
      <c r="D650" s="233" t="s">
        <v>478</v>
      </c>
      <c r="E650" s="234" t="s">
        <v>8880</v>
      </c>
      <c r="F650" s="235" t="s">
        <v>8881</v>
      </c>
      <c r="G650" s="236" t="s">
        <v>5416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1409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1409</v>
      </c>
      <c r="BM650" s="18" t="s">
        <v>9257</v>
      </c>
    </row>
    <row r="651" spans="2:65" s="1" customFormat="1" ht="22.5" customHeight="1">
      <c r="B651" s="35"/>
      <c r="C651" s="194" t="s">
        <v>3353</v>
      </c>
      <c r="D651" s="194" t="s">
        <v>240</v>
      </c>
      <c r="E651" s="195" t="s">
        <v>8883</v>
      </c>
      <c r="F651" s="196" t="s">
        <v>8884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9258</v>
      </c>
    </row>
    <row r="652" spans="2:65" s="1" customFormat="1" ht="22.5" customHeight="1">
      <c r="B652" s="35"/>
      <c r="C652" s="233" t="s">
        <v>3359</v>
      </c>
      <c r="D652" s="233" t="s">
        <v>478</v>
      </c>
      <c r="E652" s="234" t="s">
        <v>8886</v>
      </c>
      <c r="F652" s="235" t="s">
        <v>8887</v>
      </c>
      <c r="G652" s="236" t="s">
        <v>5416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1409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1409</v>
      </c>
      <c r="BM652" s="18" t="s">
        <v>9259</v>
      </c>
    </row>
    <row r="653" spans="2:65" s="1" customFormat="1" ht="22.5" customHeight="1">
      <c r="B653" s="35"/>
      <c r="C653" s="194" t="s">
        <v>3367</v>
      </c>
      <c r="D653" s="194" t="s">
        <v>240</v>
      </c>
      <c r="E653" s="195" t="s">
        <v>8602</v>
      </c>
      <c r="F653" s="196" t="s">
        <v>8603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9260</v>
      </c>
    </row>
    <row r="654" spans="2:65" s="1" customFormat="1" ht="31.5" customHeight="1">
      <c r="B654" s="35"/>
      <c r="C654" s="233" t="s">
        <v>3373</v>
      </c>
      <c r="D654" s="233" t="s">
        <v>478</v>
      </c>
      <c r="E654" s="234" t="s">
        <v>8780</v>
      </c>
      <c r="F654" s="235" t="s">
        <v>8781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2560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9261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3382</v>
      </c>
      <c r="D656" s="194" t="s">
        <v>240</v>
      </c>
      <c r="E656" s="195" t="s">
        <v>8783</v>
      </c>
      <c r="F656" s="196" t="s">
        <v>8784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9262</v>
      </c>
    </row>
    <row r="657" spans="2:65" s="1" customFormat="1" ht="31.5" customHeight="1">
      <c r="B657" s="35"/>
      <c r="C657" s="233" t="s">
        <v>3389</v>
      </c>
      <c r="D657" s="233" t="s">
        <v>478</v>
      </c>
      <c r="E657" s="234" t="s">
        <v>9263</v>
      </c>
      <c r="F657" s="235" t="s">
        <v>9264</v>
      </c>
      <c r="G657" s="236" t="s">
        <v>5416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1409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1409</v>
      </c>
      <c r="BM657" s="18" t="s">
        <v>9265</v>
      </c>
    </row>
    <row r="658" spans="2:65" s="1" customFormat="1" ht="31.5" customHeight="1">
      <c r="B658" s="35"/>
      <c r="C658" s="233" t="s">
        <v>3395</v>
      </c>
      <c r="D658" s="233" t="s">
        <v>478</v>
      </c>
      <c r="E658" s="234" t="s">
        <v>8892</v>
      </c>
      <c r="F658" s="235" t="s">
        <v>8893</v>
      </c>
      <c r="G658" s="236" t="s">
        <v>5416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1409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1409</v>
      </c>
      <c r="BM658" s="18" t="s">
        <v>9266</v>
      </c>
    </row>
    <row r="659" spans="2:65" s="1" customFormat="1" ht="22.5" customHeight="1">
      <c r="B659" s="35"/>
      <c r="C659" s="233" t="s">
        <v>3401</v>
      </c>
      <c r="D659" s="233" t="s">
        <v>478</v>
      </c>
      <c r="E659" s="234" t="s">
        <v>8565</v>
      </c>
      <c r="F659" s="235" t="s">
        <v>8566</v>
      </c>
      <c r="G659" s="236" t="s">
        <v>5416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1409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1409</v>
      </c>
      <c r="BM659" s="18" t="s">
        <v>9267</v>
      </c>
    </row>
    <row r="660" spans="2:65" s="1" customFormat="1" ht="22.5" customHeight="1">
      <c r="B660" s="35"/>
      <c r="C660" s="233" t="s">
        <v>3405</v>
      </c>
      <c r="D660" s="233" t="s">
        <v>478</v>
      </c>
      <c r="E660" s="234" t="s">
        <v>9268</v>
      </c>
      <c r="F660" s="235" t="s">
        <v>9269</v>
      </c>
      <c r="G660" s="236" t="s">
        <v>5416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1409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1409</v>
      </c>
      <c r="BM660" s="18" t="s">
        <v>9270</v>
      </c>
    </row>
    <row r="661" spans="2:65" s="1" customFormat="1" ht="22.5" customHeight="1">
      <c r="B661" s="35"/>
      <c r="C661" s="194" t="s">
        <v>3409</v>
      </c>
      <c r="D661" s="194" t="s">
        <v>240</v>
      </c>
      <c r="E661" s="195" t="s">
        <v>8895</v>
      </c>
      <c r="F661" s="196" t="s">
        <v>8896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9271</v>
      </c>
    </row>
    <row r="662" spans="2:65" s="1" customFormat="1" ht="22.5" customHeight="1">
      <c r="B662" s="35"/>
      <c r="C662" s="233" t="s">
        <v>3413</v>
      </c>
      <c r="D662" s="233" t="s">
        <v>478</v>
      </c>
      <c r="E662" s="234" t="s">
        <v>8801</v>
      </c>
      <c r="F662" s="235" t="s">
        <v>8802</v>
      </c>
      <c r="G662" s="236" t="s">
        <v>5416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1409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1409</v>
      </c>
      <c r="BM662" s="18" t="s">
        <v>9272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3444</v>
      </c>
      <c r="D664" s="233" t="s">
        <v>478</v>
      </c>
      <c r="E664" s="234" t="s">
        <v>8804</v>
      </c>
      <c r="F664" s="235" t="s">
        <v>8805</v>
      </c>
      <c r="G664" s="236" t="s">
        <v>5416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1409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1409</v>
      </c>
      <c r="BM664" s="18" t="s">
        <v>9273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9274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3455</v>
      </c>
      <c r="D666" s="233" t="s">
        <v>478</v>
      </c>
      <c r="E666" s="234" t="s">
        <v>8807</v>
      </c>
      <c r="F666" s="235" t="s">
        <v>8808</v>
      </c>
      <c r="G666" s="236" t="s">
        <v>5416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1409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1409</v>
      </c>
      <c r="BM666" s="18" t="s">
        <v>9275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3462</v>
      </c>
      <c r="D668" s="194" t="s">
        <v>240</v>
      </c>
      <c r="E668" s="195" t="s">
        <v>8813</v>
      </c>
      <c r="F668" s="196" t="s">
        <v>8814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9276</v>
      </c>
    </row>
    <row r="669" spans="2:65" s="1" customFormat="1" ht="22.5" customHeight="1">
      <c r="B669" s="35"/>
      <c r="C669" s="233" t="s">
        <v>3466</v>
      </c>
      <c r="D669" s="233" t="s">
        <v>478</v>
      </c>
      <c r="E669" s="234" t="s">
        <v>9025</v>
      </c>
      <c r="F669" s="235" t="s">
        <v>9026</v>
      </c>
      <c r="G669" s="236" t="s">
        <v>5416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1409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1409</v>
      </c>
      <c r="BM669" s="18" t="s">
        <v>9277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3478</v>
      </c>
      <c r="D671" s="233" t="s">
        <v>478</v>
      </c>
      <c r="E671" s="234" t="s">
        <v>9278</v>
      </c>
      <c r="F671" s="235" t="s">
        <v>9279</v>
      </c>
      <c r="G671" s="236" t="s">
        <v>5416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1409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1409</v>
      </c>
      <c r="BM671" s="18" t="s">
        <v>9280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3482</v>
      </c>
      <c r="D673" s="233" t="s">
        <v>478</v>
      </c>
      <c r="E673" s="234" t="s">
        <v>9028</v>
      </c>
      <c r="F673" s="235" t="s">
        <v>9029</v>
      </c>
      <c r="G673" s="236" t="s">
        <v>5416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1409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1409</v>
      </c>
      <c r="BM673" s="18" t="s">
        <v>9281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3491</v>
      </c>
      <c r="D675" s="194" t="s">
        <v>240</v>
      </c>
      <c r="E675" s="195" t="s">
        <v>8819</v>
      </c>
      <c r="F675" s="196" t="s">
        <v>8820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9282</v>
      </c>
    </row>
    <row r="676" spans="2:65" s="1" customFormat="1" ht="22.5" customHeight="1">
      <c r="B676" s="35"/>
      <c r="C676" s="233" t="s">
        <v>3495</v>
      </c>
      <c r="D676" s="233" t="s">
        <v>478</v>
      </c>
      <c r="E676" s="234" t="s">
        <v>9283</v>
      </c>
      <c r="F676" s="235" t="s">
        <v>9284</v>
      </c>
      <c r="G676" s="236" t="s">
        <v>5416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1409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1409</v>
      </c>
      <c r="BM676" s="18" t="s">
        <v>9285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3502</v>
      </c>
      <c r="D678" s="233" t="s">
        <v>478</v>
      </c>
      <c r="E678" s="234" t="s">
        <v>9286</v>
      </c>
      <c r="F678" s="235" t="s">
        <v>9287</v>
      </c>
      <c r="G678" s="236" t="s">
        <v>5416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1409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1409</v>
      </c>
      <c r="BM678" s="18" t="s">
        <v>9288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3506</v>
      </c>
      <c r="D680" s="233" t="s">
        <v>478</v>
      </c>
      <c r="E680" s="234" t="s">
        <v>9289</v>
      </c>
      <c r="F680" s="235" t="s">
        <v>9290</v>
      </c>
      <c r="G680" s="236" t="s">
        <v>5416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1409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1409</v>
      </c>
      <c r="BM680" s="18" t="s">
        <v>9291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3512</v>
      </c>
      <c r="D682" s="194" t="s">
        <v>240</v>
      </c>
      <c r="E682" s="195" t="s">
        <v>8883</v>
      </c>
      <c r="F682" s="196" t="s">
        <v>8884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9292</v>
      </c>
    </row>
    <row r="683" spans="2:65" s="1" customFormat="1" ht="22.5" customHeight="1">
      <c r="B683" s="35"/>
      <c r="C683" s="233" t="s">
        <v>3519</v>
      </c>
      <c r="D683" s="233" t="s">
        <v>478</v>
      </c>
      <c r="E683" s="234" t="s">
        <v>9034</v>
      </c>
      <c r="F683" s="235" t="s">
        <v>9035</v>
      </c>
      <c r="G683" s="236" t="s">
        <v>5416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1409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1409</v>
      </c>
      <c r="BM683" s="18" t="s">
        <v>9293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3527</v>
      </c>
      <c r="D685" s="194" t="s">
        <v>240</v>
      </c>
      <c r="E685" s="195" t="s">
        <v>8795</v>
      </c>
      <c r="F685" s="196" t="s">
        <v>8796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9294</v>
      </c>
    </row>
    <row r="686" spans="2:65" s="1" customFormat="1" ht="31.5" customHeight="1">
      <c r="B686" s="35"/>
      <c r="C686" s="233" t="s">
        <v>3542</v>
      </c>
      <c r="D686" s="233" t="s">
        <v>478</v>
      </c>
      <c r="E686" s="234" t="s">
        <v>9038</v>
      </c>
      <c r="F686" s="235" t="s">
        <v>9039</v>
      </c>
      <c r="G686" s="236" t="s">
        <v>5416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1409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1409</v>
      </c>
      <c r="BM686" s="18" t="s">
        <v>9295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3548</v>
      </c>
      <c r="D688" s="233" t="s">
        <v>478</v>
      </c>
      <c r="E688" s="234" t="s">
        <v>9041</v>
      </c>
      <c r="F688" s="235" t="s">
        <v>9042</v>
      </c>
      <c r="G688" s="236" t="s">
        <v>5416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1409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1409</v>
      </c>
      <c r="BM688" s="18" t="s">
        <v>9296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9297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3555</v>
      </c>
      <c r="D690" s="194" t="s">
        <v>240</v>
      </c>
      <c r="E690" s="195" t="s">
        <v>9045</v>
      </c>
      <c r="F690" s="196" t="s">
        <v>9046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9298</v>
      </c>
    </row>
    <row r="691" spans="2:65" s="1" customFormat="1" ht="22.5" customHeight="1">
      <c r="B691" s="35"/>
      <c r="C691" s="233" t="s">
        <v>3560</v>
      </c>
      <c r="D691" s="233" t="s">
        <v>478</v>
      </c>
      <c r="E691" s="234" t="s">
        <v>8986</v>
      </c>
      <c r="F691" s="235" t="s">
        <v>8987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2560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9299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3565</v>
      </c>
      <c r="D693" s="194" t="s">
        <v>240</v>
      </c>
      <c r="E693" s="195" t="s">
        <v>8828</v>
      </c>
      <c r="F693" s="196" t="s">
        <v>8829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9300</v>
      </c>
    </row>
    <row r="694" spans="2:65" s="1" customFormat="1" ht="22.5" customHeight="1">
      <c r="B694" s="35"/>
      <c r="C694" s="233" t="s">
        <v>3570</v>
      </c>
      <c r="D694" s="233" t="s">
        <v>478</v>
      </c>
      <c r="E694" s="234" t="s">
        <v>9062</v>
      </c>
      <c r="F694" s="235" t="s">
        <v>9063</v>
      </c>
      <c r="G694" s="236" t="s">
        <v>5416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1409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1409</v>
      </c>
      <c r="BM694" s="18" t="s">
        <v>9301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3575</v>
      </c>
      <c r="D696" s="233" t="s">
        <v>478</v>
      </c>
      <c r="E696" s="234" t="s">
        <v>9065</v>
      </c>
      <c r="F696" s="235" t="s">
        <v>9066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2560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9302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3581</v>
      </c>
      <c r="D698" s="194" t="s">
        <v>240</v>
      </c>
      <c r="E698" s="195" t="s">
        <v>8846</v>
      </c>
      <c r="F698" s="196" t="s">
        <v>8847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9303</v>
      </c>
    </row>
    <row r="699" spans="2:65" s="1" customFormat="1" ht="22.5" customHeight="1">
      <c r="B699" s="35"/>
      <c r="C699" s="233" t="s">
        <v>3587</v>
      </c>
      <c r="D699" s="233" t="s">
        <v>478</v>
      </c>
      <c r="E699" s="234" t="s">
        <v>8929</v>
      </c>
      <c r="F699" s="235" t="s">
        <v>8930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2560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9304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3593</v>
      </c>
      <c r="D701" s="233" t="s">
        <v>478</v>
      </c>
      <c r="E701" s="234" t="s">
        <v>9070</v>
      </c>
      <c r="F701" s="235" t="s">
        <v>9071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2560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9305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3598</v>
      </c>
      <c r="D703" s="233" t="s">
        <v>478</v>
      </c>
      <c r="E703" s="234" t="s">
        <v>8932</v>
      </c>
      <c r="F703" s="235" t="s">
        <v>8933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2560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9306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3603</v>
      </c>
      <c r="D705" s="194" t="s">
        <v>240</v>
      </c>
      <c r="E705" s="195" t="s">
        <v>8935</v>
      </c>
      <c r="F705" s="196" t="s">
        <v>8936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9307</v>
      </c>
    </row>
    <row r="706" spans="2:65" s="1" customFormat="1" ht="22.5" customHeight="1">
      <c r="B706" s="35"/>
      <c r="C706" s="233" t="s">
        <v>3608</v>
      </c>
      <c r="D706" s="233" t="s">
        <v>478</v>
      </c>
      <c r="E706" s="234" t="s">
        <v>8672</v>
      </c>
      <c r="F706" s="235" t="s">
        <v>8673</v>
      </c>
      <c r="G706" s="236" t="s">
        <v>5416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1409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1409</v>
      </c>
      <c r="BM706" s="18" t="s">
        <v>9308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9309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3613</v>
      </c>
      <c r="D708" s="233" t="s">
        <v>478</v>
      </c>
      <c r="E708" s="234" t="s">
        <v>8941</v>
      </c>
      <c r="F708" s="235" t="s">
        <v>8942</v>
      </c>
      <c r="G708" s="236" t="s">
        <v>5416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1409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1409</v>
      </c>
      <c r="BM708" s="18" t="s">
        <v>9310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3617</v>
      </c>
      <c r="D710" s="194" t="s">
        <v>240</v>
      </c>
      <c r="E710" s="195" t="s">
        <v>8675</v>
      </c>
      <c r="F710" s="196" t="s">
        <v>8676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9311</v>
      </c>
    </row>
    <row r="711" spans="2:65" s="1" customFormat="1" ht="22.5" customHeight="1">
      <c r="B711" s="35"/>
      <c r="C711" s="233" t="s">
        <v>3622</v>
      </c>
      <c r="D711" s="233" t="s">
        <v>478</v>
      </c>
      <c r="E711" s="234" t="s">
        <v>9000</v>
      </c>
      <c r="F711" s="235" t="s">
        <v>9001</v>
      </c>
      <c r="G711" s="236" t="s">
        <v>5416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1409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1409</v>
      </c>
      <c r="BM711" s="18" t="s">
        <v>9312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3627</v>
      </c>
      <c r="D713" s="194" t="s">
        <v>240</v>
      </c>
      <c r="E713" s="195" t="s">
        <v>9003</v>
      </c>
      <c r="F713" s="196" t="s">
        <v>9004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9313</v>
      </c>
    </row>
    <row r="714" spans="2:65" s="1" customFormat="1" ht="22.5" customHeight="1">
      <c r="B714" s="35"/>
      <c r="C714" s="233" t="s">
        <v>3632</v>
      </c>
      <c r="D714" s="233" t="s">
        <v>478</v>
      </c>
      <c r="E714" s="234" t="s">
        <v>8857</v>
      </c>
      <c r="F714" s="235" t="s">
        <v>8858</v>
      </c>
      <c r="G714" s="236" t="s">
        <v>5416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1409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1409</v>
      </c>
      <c r="BM714" s="18" t="s">
        <v>9314</v>
      </c>
    </row>
    <row r="715" spans="2:65" s="1" customFormat="1" ht="22.5" customHeight="1">
      <c r="B715" s="35"/>
      <c r="C715" s="194" t="s">
        <v>3637</v>
      </c>
      <c r="D715" s="194" t="s">
        <v>240</v>
      </c>
      <c r="E715" s="195" t="s">
        <v>8861</v>
      </c>
      <c r="F715" s="196" t="s">
        <v>8862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9315</v>
      </c>
    </row>
    <row r="716" spans="2:65" s="1" customFormat="1" ht="22.5" customHeight="1">
      <c r="B716" s="35"/>
      <c r="C716" s="233" t="s">
        <v>3642</v>
      </c>
      <c r="D716" s="233" t="s">
        <v>478</v>
      </c>
      <c r="E716" s="234" t="s">
        <v>8946</v>
      </c>
      <c r="F716" s="235" t="s">
        <v>8947</v>
      </c>
      <c r="G716" s="236" t="s">
        <v>5416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1409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1409</v>
      </c>
      <c r="BM716" s="18" t="s">
        <v>9316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3647</v>
      </c>
      <c r="D718" s="194" t="s">
        <v>240</v>
      </c>
      <c r="E718" s="195" t="s">
        <v>8950</v>
      </c>
      <c r="F718" s="196" t="s">
        <v>8951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9317</v>
      </c>
    </row>
    <row r="719" spans="2:65" s="1" customFormat="1" ht="22.5" customHeight="1">
      <c r="B719" s="35"/>
      <c r="C719" s="233" t="s">
        <v>3652</v>
      </c>
      <c r="D719" s="233" t="s">
        <v>478</v>
      </c>
      <c r="E719" s="234" t="s">
        <v>8953</v>
      </c>
      <c r="F719" s="235" t="s">
        <v>8954</v>
      </c>
      <c r="G719" s="236" t="s">
        <v>5416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1409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1409</v>
      </c>
      <c r="BM719" s="18" t="s">
        <v>9318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3657</v>
      </c>
      <c r="D721" s="194" t="s">
        <v>240</v>
      </c>
      <c r="E721" s="195" t="s">
        <v>8956</v>
      </c>
      <c r="F721" s="196" t="s">
        <v>8957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9319</v>
      </c>
    </row>
    <row r="722" spans="2:65" s="11" customFormat="1" ht="29.85" customHeight="1">
      <c r="B722" s="177"/>
      <c r="C722" s="178"/>
      <c r="D722" s="191" t="s">
        <v>72</v>
      </c>
      <c r="E722" s="192" t="s">
        <v>9320</v>
      </c>
      <c r="F722" s="192" t="s">
        <v>9321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3662</v>
      </c>
      <c r="D723" s="233" t="s">
        <v>478</v>
      </c>
      <c r="E723" s="234" t="s">
        <v>9322</v>
      </c>
      <c r="F723" s="235" t="s">
        <v>9323</v>
      </c>
      <c r="G723" s="236" t="s">
        <v>5416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1409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1409</v>
      </c>
      <c r="BM723" s="18" t="s">
        <v>9324</v>
      </c>
    </row>
    <row r="724" spans="2:65" s="1" customFormat="1" ht="22.5" customHeight="1">
      <c r="B724" s="35"/>
      <c r="C724" s="194" t="s">
        <v>3666</v>
      </c>
      <c r="D724" s="194" t="s">
        <v>240</v>
      </c>
      <c r="E724" s="195" t="s">
        <v>8877</v>
      </c>
      <c r="F724" s="196" t="s">
        <v>8878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9325</v>
      </c>
    </row>
    <row r="725" spans="2:65" s="1" customFormat="1" ht="31.5" customHeight="1">
      <c r="B725" s="35"/>
      <c r="C725" s="233" t="s">
        <v>3670</v>
      </c>
      <c r="D725" s="233" t="s">
        <v>478</v>
      </c>
      <c r="E725" s="234" t="s">
        <v>8774</v>
      </c>
      <c r="F725" s="235" t="s">
        <v>8775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2560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9326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3674</v>
      </c>
      <c r="D727" s="194" t="s">
        <v>240</v>
      </c>
      <c r="E727" s="195" t="s">
        <v>8777</v>
      </c>
      <c r="F727" s="196" t="s">
        <v>8778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9327</v>
      </c>
    </row>
    <row r="728" spans="2:65" s="1" customFormat="1" ht="31.5" customHeight="1">
      <c r="B728" s="35"/>
      <c r="C728" s="233" t="s">
        <v>3680</v>
      </c>
      <c r="D728" s="233" t="s">
        <v>478</v>
      </c>
      <c r="E728" s="234" t="s">
        <v>8780</v>
      </c>
      <c r="F728" s="235" t="s">
        <v>8781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2560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9328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3685</v>
      </c>
      <c r="D730" s="194" t="s">
        <v>240</v>
      </c>
      <c r="E730" s="195" t="s">
        <v>8783</v>
      </c>
      <c r="F730" s="196" t="s">
        <v>8784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9329</v>
      </c>
    </row>
    <row r="731" spans="2:65" s="1" customFormat="1" ht="22.5" customHeight="1">
      <c r="B731" s="35"/>
      <c r="C731" s="233" t="s">
        <v>3689</v>
      </c>
      <c r="D731" s="233" t="s">
        <v>478</v>
      </c>
      <c r="E731" s="234" t="s">
        <v>8786</v>
      </c>
      <c r="F731" s="235" t="s">
        <v>8787</v>
      </c>
      <c r="G731" s="236" t="s">
        <v>5416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1409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1409</v>
      </c>
      <c r="BM731" s="18" t="s">
        <v>9330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3694</v>
      </c>
      <c r="D733" s="194" t="s">
        <v>240</v>
      </c>
      <c r="E733" s="195" t="s">
        <v>8789</v>
      </c>
      <c r="F733" s="196" t="s">
        <v>8790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9331</v>
      </c>
    </row>
    <row r="734" spans="2:65" s="1" customFormat="1" ht="22.5" customHeight="1">
      <c r="B734" s="35"/>
      <c r="C734" s="233" t="s">
        <v>3698</v>
      </c>
      <c r="D734" s="233" t="s">
        <v>478</v>
      </c>
      <c r="E734" s="234" t="s">
        <v>8801</v>
      </c>
      <c r="F734" s="235" t="s">
        <v>8802</v>
      </c>
      <c r="G734" s="236" t="s">
        <v>5416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1409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1409</v>
      </c>
      <c r="BM734" s="18" t="s">
        <v>9332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3703</v>
      </c>
      <c r="D736" s="233" t="s">
        <v>478</v>
      </c>
      <c r="E736" s="234" t="s">
        <v>8804</v>
      </c>
      <c r="F736" s="235" t="s">
        <v>8805</v>
      </c>
      <c r="G736" s="236" t="s">
        <v>5416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1409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1409</v>
      </c>
      <c r="BM736" s="18" t="s">
        <v>9333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3707</v>
      </c>
      <c r="D738" s="233" t="s">
        <v>478</v>
      </c>
      <c r="E738" s="234" t="s">
        <v>8807</v>
      </c>
      <c r="F738" s="235" t="s">
        <v>8808</v>
      </c>
      <c r="G738" s="236" t="s">
        <v>5416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1409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1409</v>
      </c>
      <c r="BM738" s="18" t="s">
        <v>9334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3711</v>
      </c>
      <c r="D740" s="194" t="s">
        <v>240</v>
      </c>
      <c r="E740" s="195" t="s">
        <v>8813</v>
      </c>
      <c r="F740" s="196" t="s">
        <v>8814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9335</v>
      </c>
    </row>
    <row r="741" spans="2:65" s="1" customFormat="1" ht="22.5" customHeight="1">
      <c r="B741" s="35"/>
      <c r="C741" s="233" t="s">
        <v>3716</v>
      </c>
      <c r="D741" s="233" t="s">
        <v>478</v>
      </c>
      <c r="E741" s="234" t="s">
        <v>9025</v>
      </c>
      <c r="F741" s="235" t="s">
        <v>9026</v>
      </c>
      <c r="G741" s="236" t="s">
        <v>5416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1409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1409</v>
      </c>
      <c r="BM741" s="18" t="s">
        <v>9336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3722</v>
      </c>
      <c r="D743" s="233" t="s">
        <v>478</v>
      </c>
      <c r="E743" s="234" t="s">
        <v>9028</v>
      </c>
      <c r="F743" s="235" t="s">
        <v>9029</v>
      </c>
      <c r="G743" s="236" t="s">
        <v>5416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1409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1409</v>
      </c>
      <c r="BM743" s="18" t="s">
        <v>9337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3727</v>
      </c>
      <c r="D745" s="233" t="s">
        <v>478</v>
      </c>
      <c r="E745" s="234" t="s">
        <v>8816</v>
      </c>
      <c r="F745" s="235" t="s">
        <v>8817</v>
      </c>
      <c r="G745" s="236" t="s">
        <v>5416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1409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1409</v>
      </c>
      <c r="BM745" s="18" t="s">
        <v>9338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3731</v>
      </c>
      <c r="D747" s="194" t="s">
        <v>240</v>
      </c>
      <c r="E747" s="195" t="s">
        <v>8819</v>
      </c>
      <c r="F747" s="196" t="s">
        <v>8820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9339</v>
      </c>
    </row>
    <row r="748" spans="2:65" s="1" customFormat="1" ht="22.5" customHeight="1">
      <c r="B748" s="35"/>
      <c r="C748" s="233" t="s">
        <v>3735</v>
      </c>
      <c r="D748" s="233" t="s">
        <v>478</v>
      </c>
      <c r="E748" s="234" t="s">
        <v>9034</v>
      </c>
      <c r="F748" s="235" t="s">
        <v>9035</v>
      </c>
      <c r="G748" s="236" t="s">
        <v>5416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1409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1409</v>
      </c>
      <c r="BM748" s="18" t="s">
        <v>9340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3739</v>
      </c>
      <c r="D750" s="194" t="s">
        <v>240</v>
      </c>
      <c r="E750" s="195" t="s">
        <v>8795</v>
      </c>
      <c r="F750" s="196" t="s">
        <v>8796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9341</v>
      </c>
    </row>
    <row r="751" spans="2:65" s="1" customFormat="1" ht="31.5" customHeight="1">
      <c r="B751" s="35"/>
      <c r="C751" s="233" t="s">
        <v>3743</v>
      </c>
      <c r="D751" s="233" t="s">
        <v>478</v>
      </c>
      <c r="E751" s="234" t="s">
        <v>9342</v>
      </c>
      <c r="F751" s="235" t="s">
        <v>9343</v>
      </c>
      <c r="G751" s="236" t="s">
        <v>5416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1409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1409</v>
      </c>
      <c r="BM751" s="18" t="s">
        <v>9344</v>
      </c>
    </row>
    <row r="752" spans="2:65" s="1" customFormat="1" ht="31.5" customHeight="1">
      <c r="B752" s="35"/>
      <c r="C752" s="233" t="s">
        <v>3747</v>
      </c>
      <c r="D752" s="233" t="s">
        <v>478</v>
      </c>
      <c r="E752" s="234" t="s">
        <v>9038</v>
      </c>
      <c r="F752" s="235" t="s">
        <v>9039</v>
      </c>
      <c r="G752" s="236" t="s">
        <v>5416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1409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1409</v>
      </c>
      <c r="BM752" s="18" t="s">
        <v>9345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3751</v>
      </c>
      <c r="D754" s="233" t="s">
        <v>478</v>
      </c>
      <c r="E754" s="234" t="s">
        <v>9041</v>
      </c>
      <c r="F754" s="235" t="s">
        <v>9042</v>
      </c>
      <c r="G754" s="236" t="s">
        <v>5416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1409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1409</v>
      </c>
      <c r="BM754" s="18" t="s">
        <v>9346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9347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3755</v>
      </c>
      <c r="D756" s="194" t="s">
        <v>240</v>
      </c>
      <c r="E756" s="195" t="s">
        <v>9045</v>
      </c>
      <c r="F756" s="196" t="s">
        <v>9046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9348</v>
      </c>
    </row>
    <row r="757" spans="2:65" s="1" customFormat="1" ht="22.5" customHeight="1">
      <c r="B757" s="35"/>
      <c r="C757" s="233" t="s">
        <v>3761</v>
      </c>
      <c r="D757" s="233" t="s">
        <v>478</v>
      </c>
      <c r="E757" s="234" t="s">
        <v>9048</v>
      </c>
      <c r="F757" s="235" t="s">
        <v>9049</v>
      </c>
      <c r="G757" s="236" t="s">
        <v>5416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1409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1409</v>
      </c>
      <c r="BM757" s="18" t="s">
        <v>9349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3767</v>
      </c>
      <c r="D759" s="194" t="s">
        <v>240</v>
      </c>
      <c r="E759" s="195" t="s">
        <v>9051</v>
      </c>
      <c r="F759" s="196" t="s">
        <v>9052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9350</v>
      </c>
    </row>
    <row r="760" spans="2:65" s="1" customFormat="1" ht="22.5" customHeight="1">
      <c r="B760" s="35"/>
      <c r="C760" s="233" t="s">
        <v>3773</v>
      </c>
      <c r="D760" s="233" t="s">
        <v>478</v>
      </c>
      <c r="E760" s="234" t="s">
        <v>9054</v>
      </c>
      <c r="F760" s="235" t="s">
        <v>9055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2560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9351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3778</v>
      </c>
      <c r="D762" s="194" t="s">
        <v>240</v>
      </c>
      <c r="E762" s="195" t="s">
        <v>9057</v>
      </c>
      <c r="F762" s="196" t="s">
        <v>9058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9352</v>
      </c>
    </row>
    <row r="763" spans="2:65" s="1" customFormat="1" ht="22.5" customHeight="1">
      <c r="B763" s="35"/>
      <c r="C763" s="233" t="s">
        <v>3783</v>
      </c>
      <c r="D763" s="233" t="s">
        <v>478</v>
      </c>
      <c r="E763" s="234" t="s">
        <v>8986</v>
      </c>
      <c r="F763" s="235" t="s">
        <v>8987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2560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9353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3787</v>
      </c>
      <c r="D765" s="194" t="s">
        <v>240</v>
      </c>
      <c r="E765" s="195" t="s">
        <v>8828</v>
      </c>
      <c r="F765" s="196" t="s">
        <v>8829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9354</v>
      </c>
    </row>
    <row r="766" spans="2:65" s="1" customFormat="1" ht="22.5" customHeight="1">
      <c r="B766" s="35"/>
      <c r="C766" s="233" t="s">
        <v>3791</v>
      </c>
      <c r="D766" s="233" t="s">
        <v>478</v>
      </c>
      <c r="E766" s="234" t="s">
        <v>9062</v>
      </c>
      <c r="F766" s="235" t="s">
        <v>9063</v>
      </c>
      <c r="G766" s="236" t="s">
        <v>5416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1409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1409</v>
      </c>
      <c r="BM766" s="18" t="s">
        <v>9355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3795</v>
      </c>
      <c r="D768" s="233" t="s">
        <v>478</v>
      </c>
      <c r="E768" s="234" t="s">
        <v>9065</v>
      </c>
      <c r="F768" s="235" t="s">
        <v>9066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2560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9356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3800</v>
      </c>
      <c r="D770" s="194" t="s">
        <v>240</v>
      </c>
      <c r="E770" s="195" t="s">
        <v>8846</v>
      </c>
      <c r="F770" s="196" t="s">
        <v>8847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9357</v>
      </c>
    </row>
    <row r="771" spans="2:65" s="1" customFormat="1" ht="22.5" customHeight="1">
      <c r="B771" s="35"/>
      <c r="C771" s="233" t="s">
        <v>3805</v>
      </c>
      <c r="D771" s="233" t="s">
        <v>478</v>
      </c>
      <c r="E771" s="234" t="s">
        <v>8929</v>
      </c>
      <c r="F771" s="235" t="s">
        <v>8930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2560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9358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3810</v>
      </c>
      <c r="D773" s="233" t="s">
        <v>478</v>
      </c>
      <c r="E773" s="234" t="s">
        <v>9070</v>
      </c>
      <c r="F773" s="235" t="s">
        <v>9071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2560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9359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3814</v>
      </c>
      <c r="D775" s="233" t="s">
        <v>478</v>
      </c>
      <c r="E775" s="234" t="s">
        <v>8932</v>
      </c>
      <c r="F775" s="235" t="s">
        <v>8933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2560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9360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3818</v>
      </c>
      <c r="D777" s="194" t="s">
        <v>240</v>
      </c>
      <c r="E777" s="195" t="s">
        <v>8935</v>
      </c>
      <c r="F777" s="196" t="s">
        <v>8936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9361</v>
      </c>
    </row>
    <row r="778" spans="2:65" s="1" customFormat="1" ht="22.5" customHeight="1">
      <c r="B778" s="35"/>
      <c r="C778" s="233" t="s">
        <v>3822</v>
      </c>
      <c r="D778" s="233" t="s">
        <v>478</v>
      </c>
      <c r="E778" s="234" t="s">
        <v>8672</v>
      </c>
      <c r="F778" s="235" t="s">
        <v>8673</v>
      </c>
      <c r="G778" s="236" t="s">
        <v>5416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1409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1409</v>
      </c>
      <c r="BM778" s="18" t="s">
        <v>9362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9363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3826</v>
      </c>
      <c r="D780" s="194" t="s">
        <v>240</v>
      </c>
      <c r="E780" s="195" t="s">
        <v>8675</v>
      </c>
      <c r="F780" s="196" t="s">
        <v>8676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9364</v>
      </c>
    </row>
    <row r="781" spans="2:65" s="1" customFormat="1" ht="22.5" customHeight="1">
      <c r="B781" s="35"/>
      <c r="C781" s="233" t="s">
        <v>3830</v>
      </c>
      <c r="D781" s="233" t="s">
        <v>478</v>
      </c>
      <c r="E781" s="234" t="s">
        <v>9000</v>
      </c>
      <c r="F781" s="235" t="s">
        <v>9001</v>
      </c>
      <c r="G781" s="236" t="s">
        <v>5416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1409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1409</v>
      </c>
      <c r="BM781" s="18" t="s">
        <v>9365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3834</v>
      </c>
      <c r="D783" s="194" t="s">
        <v>240</v>
      </c>
      <c r="E783" s="195" t="s">
        <v>9003</v>
      </c>
      <c r="F783" s="196" t="s">
        <v>9004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9366</v>
      </c>
    </row>
    <row r="784" spans="2:65" s="1" customFormat="1" ht="22.5" customHeight="1">
      <c r="B784" s="35"/>
      <c r="C784" s="233" t="s">
        <v>3838</v>
      </c>
      <c r="D784" s="233" t="s">
        <v>478</v>
      </c>
      <c r="E784" s="234" t="s">
        <v>8857</v>
      </c>
      <c r="F784" s="235" t="s">
        <v>8858</v>
      </c>
      <c r="G784" s="236" t="s">
        <v>5416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1409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1409</v>
      </c>
      <c r="BM784" s="18" t="s">
        <v>9367</v>
      </c>
    </row>
    <row r="785" spans="2:65" s="1" customFormat="1" ht="22.5" customHeight="1">
      <c r="B785" s="35"/>
      <c r="C785" s="194" t="s">
        <v>3842</v>
      </c>
      <c r="D785" s="194" t="s">
        <v>240</v>
      </c>
      <c r="E785" s="195" t="s">
        <v>8861</v>
      </c>
      <c r="F785" s="196" t="s">
        <v>8862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9368</v>
      </c>
    </row>
    <row r="786" spans="2:65" s="11" customFormat="1" ht="29.85" customHeight="1">
      <c r="B786" s="177"/>
      <c r="C786" s="178"/>
      <c r="D786" s="191" t="s">
        <v>72</v>
      </c>
      <c r="E786" s="192" t="s">
        <v>9369</v>
      </c>
      <c r="F786" s="192" t="s">
        <v>9370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3846</v>
      </c>
      <c r="D787" s="233" t="s">
        <v>478</v>
      </c>
      <c r="E787" s="234" t="s">
        <v>9371</v>
      </c>
      <c r="F787" s="235" t="s">
        <v>9372</v>
      </c>
      <c r="G787" s="236" t="s">
        <v>5416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1409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1409</v>
      </c>
      <c r="BM787" s="18" t="s">
        <v>9373</v>
      </c>
    </row>
    <row r="788" spans="2:65" s="1" customFormat="1" ht="22.5" customHeight="1">
      <c r="B788" s="35"/>
      <c r="C788" s="194" t="s">
        <v>3850</v>
      </c>
      <c r="D788" s="194" t="s">
        <v>240</v>
      </c>
      <c r="E788" s="195" t="s">
        <v>9101</v>
      </c>
      <c r="F788" s="196" t="s">
        <v>9102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9374</v>
      </c>
    </row>
    <row r="789" spans="2:65" s="1" customFormat="1" ht="31.5" customHeight="1">
      <c r="B789" s="35"/>
      <c r="C789" s="233" t="s">
        <v>3861</v>
      </c>
      <c r="D789" s="233" t="s">
        <v>478</v>
      </c>
      <c r="E789" s="234" t="s">
        <v>8898</v>
      </c>
      <c r="F789" s="235" t="s">
        <v>8899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2560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9375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3865</v>
      </c>
      <c r="D791" s="194" t="s">
        <v>240</v>
      </c>
      <c r="E791" s="195" t="s">
        <v>8901</v>
      </c>
      <c r="F791" s="196" t="s">
        <v>8902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9376</v>
      </c>
    </row>
    <row r="792" spans="2:65" s="1" customFormat="1" ht="22.5" customHeight="1">
      <c r="B792" s="35"/>
      <c r="C792" s="233" t="s">
        <v>3869</v>
      </c>
      <c r="D792" s="233" t="s">
        <v>478</v>
      </c>
      <c r="E792" s="234" t="s">
        <v>8880</v>
      </c>
      <c r="F792" s="235" t="s">
        <v>8881</v>
      </c>
      <c r="G792" s="236" t="s">
        <v>5416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1409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1409</v>
      </c>
      <c r="BM792" s="18" t="s">
        <v>9377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3873</v>
      </c>
      <c r="D794" s="194" t="s">
        <v>240</v>
      </c>
      <c r="E794" s="195" t="s">
        <v>8883</v>
      </c>
      <c r="F794" s="196" t="s">
        <v>8884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9378</v>
      </c>
    </row>
    <row r="795" spans="2:65" s="1" customFormat="1" ht="22.5" customHeight="1">
      <c r="B795" s="35"/>
      <c r="C795" s="233" t="s">
        <v>3877</v>
      </c>
      <c r="D795" s="233" t="s">
        <v>478</v>
      </c>
      <c r="E795" s="234" t="s">
        <v>8886</v>
      </c>
      <c r="F795" s="235" t="s">
        <v>8887</v>
      </c>
      <c r="G795" s="236" t="s">
        <v>5416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1409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1409</v>
      </c>
      <c r="BM795" s="18" t="s">
        <v>9379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3881</v>
      </c>
      <c r="D797" s="194" t="s">
        <v>240</v>
      </c>
      <c r="E797" s="195" t="s">
        <v>8602</v>
      </c>
      <c r="F797" s="196" t="s">
        <v>8603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9380</v>
      </c>
    </row>
    <row r="798" spans="2:65" s="1" customFormat="1" ht="31.5" customHeight="1">
      <c r="B798" s="35"/>
      <c r="C798" s="233" t="s">
        <v>3885</v>
      </c>
      <c r="D798" s="233" t="s">
        <v>478</v>
      </c>
      <c r="E798" s="234" t="s">
        <v>8780</v>
      </c>
      <c r="F798" s="235" t="s">
        <v>8781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2560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9381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3889</v>
      </c>
      <c r="D800" s="194" t="s">
        <v>240</v>
      </c>
      <c r="E800" s="195" t="s">
        <v>8783</v>
      </c>
      <c r="F800" s="196" t="s">
        <v>8784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9382</v>
      </c>
    </row>
    <row r="801" spans="2:65" s="1" customFormat="1" ht="22.5" customHeight="1">
      <c r="B801" s="35"/>
      <c r="C801" s="233" t="s">
        <v>3893</v>
      </c>
      <c r="D801" s="233" t="s">
        <v>478</v>
      </c>
      <c r="E801" s="234" t="s">
        <v>8967</v>
      </c>
      <c r="F801" s="235" t="s">
        <v>8968</v>
      </c>
      <c r="G801" s="236" t="s">
        <v>5416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1409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1409</v>
      </c>
      <c r="BM801" s="18" t="s">
        <v>9383</v>
      </c>
    </row>
    <row r="802" spans="2:65" s="1" customFormat="1" ht="22.5" customHeight="1">
      <c r="B802" s="35"/>
      <c r="C802" s="194" t="s">
        <v>3897</v>
      </c>
      <c r="D802" s="194" t="s">
        <v>240</v>
      </c>
      <c r="E802" s="195" t="s">
        <v>8970</v>
      </c>
      <c r="F802" s="196" t="s">
        <v>8971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9384</v>
      </c>
    </row>
    <row r="803" spans="2:65" s="1" customFormat="1" ht="31.5" customHeight="1">
      <c r="B803" s="35"/>
      <c r="C803" s="233" t="s">
        <v>3903</v>
      </c>
      <c r="D803" s="233" t="s">
        <v>478</v>
      </c>
      <c r="E803" s="234" t="s">
        <v>8892</v>
      </c>
      <c r="F803" s="235" t="s">
        <v>8893</v>
      </c>
      <c r="G803" s="236" t="s">
        <v>5416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1409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1409</v>
      </c>
      <c r="BM803" s="18" t="s">
        <v>9385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3909</v>
      </c>
      <c r="D805" s="194" t="s">
        <v>240</v>
      </c>
      <c r="E805" s="195" t="s">
        <v>8895</v>
      </c>
      <c r="F805" s="196" t="s">
        <v>8896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9386</v>
      </c>
    </row>
    <row r="806" spans="2:65" s="1" customFormat="1" ht="22.5" customHeight="1">
      <c r="B806" s="35"/>
      <c r="C806" s="233" t="s">
        <v>3913</v>
      </c>
      <c r="D806" s="233" t="s">
        <v>478</v>
      </c>
      <c r="E806" s="234" t="s">
        <v>8801</v>
      </c>
      <c r="F806" s="235" t="s">
        <v>8802</v>
      </c>
      <c r="G806" s="236" t="s">
        <v>5416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1409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1409</v>
      </c>
      <c r="BM806" s="18" t="s">
        <v>9387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9388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3917</v>
      </c>
      <c r="D808" s="233" t="s">
        <v>478</v>
      </c>
      <c r="E808" s="234" t="s">
        <v>8804</v>
      </c>
      <c r="F808" s="235" t="s">
        <v>8805</v>
      </c>
      <c r="G808" s="236" t="s">
        <v>5416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1409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1409</v>
      </c>
      <c r="BM808" s="18" t="s">
        <v>9389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9390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3922</v>
      </c>
      <c r="D810" s="233" t="s">
        <v>478</v>
      </c>
      <c r="E810" s="234" t="s">
        <v>8807</v>
      </c>
      <c r="F810" s="235" t="s">
        <v>8808</v>
      </c>
      <c r="G810" s="236" t="s">
        <v>5416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1409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1409</v>
      </c>
      <c r="BM810" s="18" t="s">
        <v>9391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9392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3927</v>
      </c>
      <c r="D812" s="233" t="s">
        <v>478</v>
      </c>
      <c r="E812" s="234" t="s">
        <v>9393</v>
      </c>
      <c r="F812" s="235" t="s">
        <v>9394</v>
      </c>
      <c r="G812" s="236" t="s">
        <v>5416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1409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1409</v>
      </c>
      <c r="BM812" s="18" t="s">
        <v>9395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9396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3932</v>
      </c>
      <c r="D814" s="233" t="s">
        <v>478</v>
      </c>
      <c r="E814" s="234" t="s">
        <v>9397</v>
      </c>
      <c r="F814" s="235" t="s">
        <v>9398</v>
      </c>
      <c r="G814" s="236" t="s">
        <v>5416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1409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1409</v>
      </c>
      <c r="BM814" s="18" t="s">
        <v>9399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9400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3936</v>
      </c>
      <c r="D816" s="194" t="s">
        <v>240</v>
      </c>
      <c r="E816" s="195" t="s">
        <v>8813</v>
      </c>
      <c r="F816" s="196" t="s">
        <v>8814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9401</v>
      </c>
    </row>
    <row r="817" spans="2:65" s="1" customFormat="1" ht="22.5" customHeight="1">
      <c r="B817" s="35"/>
      <c r="C817" s="233" t="s">
        <v>3940</v>
      </c>
      <c r="D817" s="233" t="s">
        <v>478</v>
      </c>
      <c r="E817" s="234" t="s">
        <v>8912</v>
      </c>
      <c r="F817" s="235" t="s">
        <v>8913</v>
      </c>
      <c r="G817" s="236" t="s">
        <v>5416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1409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1409</v>
      </c>
      <c r="BM817" s="18" t="s">
        <v>9402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3944</v>
      </c>
      <c r="D819" s="194" t="s">
        <v>240</v>
      </c>
      <c r="E819" s="195" t="s">
        <v>8915</v>
      </c>
      <c r="F819" s="196" t="s">
        <v>8916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9403</v>
      </c>
    </row>
    <row r="820" spans="2:65" s="1" customFormat="1" ht="22.5" customHeight="1">
      <c r="B820" s="35"/>
      <c r="C820" s="233" t="s">
        <v>3948</v>
      </c>
      <c r="D820" s="233" t="s">
        <v>478</v>
      </c>
      <c r="E820" s="234" t="s">
        <v>9025</v>
      </c>
      <c r="F820" s="235" t="s">
        <v>9026</v>
      </c>
      <c r="G820" s="236" t="s">
        <v>5416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1409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1409</v>
      </c>
      <c r="BM820" s="18" t="s">
        <v>9404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3953</v>
      </c>
      <c r="D822" s="233" t="s">
        <v>478</v>
      </c>
      <c r="E822" s="234" t="s">
        <v>9028</v>
      </c>
      <c r="F822" s="235" t="s">
        <v>9029</v>
      </c>
      <c r="G822" s="236" t="s">
        <v>5416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1409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1409</v>
      </c>
      <c r="BM822" s="18" t="s">
        <v>9405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3957</v>
      </c>
      <c r="D824" s="194" t="s">
        <v>240</v>
      </c>
      <c r="E824" s="195" t="s">
        <v>8819</v>
      </c>
      <c r="F824" s="196" t="s">
        <v>8820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9406</v>
      </c>
    </row>
    <row r="825" spans="2:65" s="1" customFormat="1" ht="22.5" customHeight="1">
      <c r="B825" s="35"/>
      <c r="C825" s="233" t="s">
        <v>3962</v>
      </c>
      <c r="D825" s="233" t="s">
        <v>478</v>
      </c>
      <c r="E825" s="234" t="s">
        <v>9283</v>
      </c>
      <c r="F825" s="235" t="s">
        <v>9284</v>
      </c>
      <c r="G825" s="236" t="s">
        <v>5416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1409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1409</v>
      </c>
      <c r="BM825" s="18" t="s">
        <v>9407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3966</v>
      </c>
      <c r="D827" s="233" t="s">
        <v>478</v>
      </c>
      <c r="E827" s="234" t="s">
        <v>9286</v>
      </c>
      <c r="F827" s="235" t="s">
        <v>9287</v>
      </c>
      <c r="G827" s="236" t="s">
        <v>5416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1409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1409</v>
      </c>
      <c r="BM827" s="18" t="s">
        <v>9408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3972</v>
      </c>
      <c r="D829" s="233" t="s">
        <v>478</v>
      </c>
      <c r="E829" s="234" t="s">
        <v>9289</v>
      </c>
      <c r="F829" s="235" t="s">
        <v>9290</v>
      </c>
      <c r="G829" s="236" t="s">
        <v>5416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1409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1409</v>
      </c>
      <c r="BM829" s="18" t="s">
        <v>9409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3977</v>
      </c>
      <c r="D831" s="194" t="s">
        <v>240</v>
      </c>
      <c r="E831" s="195" t="s">
        <v>8883</v>
      </c>
      <c r="F831" s="196" t="s">
        <v>8884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9410</v>
      </c>
    </row>
    <row r="832" spans="2:65" s="1" customFormat="1" ht="22.5" customHeight="1">
      <c r="B832" s="35"/>
      <c r="C832" s="233" t="s">
        <v>3981</v>
      </c>
      <c r="D832" s="233" t="s">
        <v>478</v>
      </c>
      <c r="E832" s="234" t="s">
        <v>9034</v>
      </c>
      <c r="F832" s="235" t="s">
        <v>9035</v>
      </c>
      <c r="G832" s="236" t="s">
        <v>5416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1409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1409</v>
      </c>
      <c r="BM832" s="18" t="s">
        <v>9411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3985</v>
      </c>
      <c r="D834" s="194" t="s">
        <v>240</v>
      </c>
      <c r="E834" s="195" t="s">
        <v>8795</v>
      </c>
      <c r="F834" s="196" t="s">
        <v>8796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9412</v>
      </c>
    </row>
    <row r="835" spans="2:65" s="1" customFormat="1" ht="31.5" customHeight="1">
      <c r="B835" s="35"/>
      <c r="C835" s="233" t="s">
        <v>3989</v>
      </c>
      <c r="D835" s="233" t="s">
        <v>478</v>
      </c>
      <c r="E835" s="234" t="s">
        <v>9038</v>
      </c>
      <c r="F835" s="235" t="s">
        <v>9039</v>
      </c>
      <c r="G835" s="236" t="s">
        <v>5416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1409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1409</v>
      </c>
      <c r="BM835" s="18" t="s">
        <v>9413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3993</v>
      </c>
      <c r="D837" s="233" t="s">
        <v>478</v>
      </c>
      <c r="E837" s="234" t="s">
        <v>9041</v>
      </c>
      <c r="F837" s="235" t="s">
        <v>9042</v>
      </c>
      <c r="G837" s="236" t="s">
        <v>5416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1409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1409</v>
      </c>
      <c r="BM837" s="18" t="s">
        <v>9414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9415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3999</v>
      </c>
      <c r="D839" s="233" t="s">
        <v>478</v>
      </c>
      <c r="E839" s="234" t="s">
        <v>9416</v>
      </c>
      <c r="F839" s="235" t="s">
        <v>9417</v>
      </c>
      <c r="G839" s="236" t="s">
        <v>5416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1409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1409</v>
      </c>
      <c r="BM839" s="18" t="s">
        <v>9418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9419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4003</v>
      </c>
      <c r="D841" s="194" t="s">
        <v>240</v>
      </c>
      <c r="E841" s="195" t="s">
        <v>9045</v>
      </c>
      <c r="F841" s="196" t="s">
        <v>9046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9420</v>
      </c>
    </row>
    <row r="842" spans="2:65" s="1" customFormat="1" ht="22.5" customHeight="1">
      <c r="B842" s="35"/>
      <c r="C842" s="233" t="s">
        <v>4007</v>
      </c>
      <c r="D842" s="233" t="s">
        <v>478</v>
      </c>
      <c r="E842" s="234" t="s">
        <v>9048</v>
      </c>
      <c r="F842" s="235" t="s">
        <v>9049</v>
      </c>
      <c r="G842" s="236" t="s">
        <v>5416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1409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1409</v>
      </c>
      <c r="BM842" s="18" t="s">
        <v>9421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9231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4011</v>
      </c>
      <c r="D844" s="194" t="s">
        <v>240</v>
      </c>
      <c r="E844" s="195" t="s">
        <v>9051</v>
      </c>
      <c r="F844" s="196" t="s">
        <v>9052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9422</v>
      </c>
    </row>
    <row r="845" spans="2:65" s="1" customFormat="1" ht="22.5" customHeight="1">
      <c r="B845" s="35"/>
      <c r="C845" s="233" t="s">
        <v>4015</v>
      </c>
      <c r="D845" s="233" t="s">
        <v>478</v>
      </c>
      <c r="E845" s="234" t="s">
        <v>8994</v>
      </c>
      <c r="F845" s="235" t="s">
        <v>8995</v>
      </c>
      <c r="G845" s="236" t="s">
        <v>5416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1409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1409</v>
      </c>
      <c r="BM845" s="18" t="s">
        <v>9423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9419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4019</v>
      </c>
      <c r="D847" s="194" t="s">
        <v>240</v>
      </c>
      <c r="E847" s="195" t="s">
        <v>8834</v>
      </c>
      <c r="F847" s="196" t="s">
        <v>8835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9424</v>
      </c>
    </row>
    <row r="848" spans="2:65" s="1" customFormat="1" ht="22.5" customHeight="1">
      <c r="B848" s="35"/>
      <c r="C848" s="233" t="s">
        <v>4023</v>
      </c>
      <c r="D848" s="233" t="s">
        <v>478</v>
      </c>
      <c r="E848" s="234" t="s">
        <v>9425</v>
      </c>
      <c r="F848" s="235" t="s">
        <v>9426</v>
      </c>
      <c r="G848" s="236" t="s">
        <v>5416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1409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1409</v>
      </c>
      <c r="BM848" s="18" t="s">
        <v>9427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9419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4027</v>
      </c>
      <c r="D850" s="194" t="s">
        <v>240</v>
      </c>
      <c r="E850" s="195" t="s">
        <v>9428</v>
      </c>
      <c r="F850" s="196" t="s">
        <v>9429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9430</v>
      </c>
    </row>
    <row r="851" spans="2:65" s="1" customFormat="1" ht="22.5" customHeight="1">
      <c r="B851" s="35"/>
      <c r="C851" s="233" t="s">
        <v>4031</v>
      </c>
      <c r="D851" s="233" t="s">
        <v>478</v>
      </c>
      <c r="E851" s="234" t="s">
        <v>9062</v>
      </c>
      <c r="F851" s="235" t="s">
        <v>9063</v>
      </c>
      <c r="G851" s="236" t="s">
        <v>5416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1409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1409</v>
      </c>
      <c r="BM851" s="18" t="s">
        <v>9431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4035</v>
      </c>
      <c r="D853" s="194" t="s">
        <v>240</v>
      </c>
      <c r="E853" s="195" t="s">
        <v>8846</v>
      </c>
      <c r="F853" s="196" t="s">
        <v>8847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9432</v>
      </c>
    </row>
    <row r="854" spans="2:65" s="1" customFormat="1" ht="22.5" customHeight="1">
      <c r="B854" s="35"/>
      <c r="C854" s="233" t="s">
        <v>4039</v>
      </c>
      <c r="D854" s="233" t="s">
        <v>478</v>
      </c>
      <c r="E854" s="234" t="s">
        <v>8929</v>
      </c>
      <c r="F854" s="235" t="s">
        <v>8930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2560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9433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4043</v>
      </c>
      <c r="D856" s="233" t="s">
        <v>478</v>
      </c>
      <c r="E856" s="234" t="s">
        <v>9070</v>
      </c>
      <c r="F856" s="235" t="s">
        <v>9071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2560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9434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4047</v>
      </c>
      <c r="D858" s="233" t="s">
        <v>478</v>
      </c>
      <c r="E858" s="234" t="s">
        <v>8932</v>
      </c>
      <c r="F858" s="235" t="s">
        <v>8933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2560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9435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4051</v>
      </c>
      <c r="D860" s="194" t="s">
        <v>240</v>
      </c>
      <c r="E860" s="195" t="s">
        <v>8935</v>
      </c>
      <c r="F860" s="196" t="s">
        <v>8936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9436</v>
      </c>
    </row>
    <row r="861" spans="2:65" s="1" customFormat="1" ht="22.5" customHeight="1">
      <c r="B861" s="35"/>
      <c r="C861" s="233" t="s">
        <v>4055</v>
      </c>
      <c r="D861" s="233" t="s">
        <v>478</v>
      </c>
      <c r="E861" s="234" t="s">
        <v>8672</v>
      </c>
      <c r="F861" s="235" t="s">
        <v>8673</v>
      </c>
      <c r="G861" s="236" t="s">
        <v>5416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1409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1409</v>
      </c>
      <c r="BM861" s="18" t="s">
        <v>9437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9438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8940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4059</v>
      </c>
      <c r="D865" s="233" t="s">
        <v>478</v>
      </c>
      <c r="E865" s="234" t="s">
        <v>8941</v>
      </c>
      <c r="F865" s="235" t="s">
        <v>8942</v>
      </c>
      <c r="G865" s="236" t="s">
        <v>5416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1409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1409</v>
      </c>
      <c r="BM865" s="18" t="s">
        <v>9439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9440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4063</v>
      </c>
      <c r="D867" s="194" t="s">
        <v>240</v>
      </c>
      <c r="E867" s="195" t="s">
        <v>8675</v>
      </c>
      <c r="F867" s="196" t="s">
        <v>8676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9441</v>
      </c>
    </row>
    <row r="868" spans="2:65" s="1" customFormat="1" ht="22.5" customHeight="1">
      <c r="B868" s="35"/>
      <c r="C868" s="233" t="s">
        <v>4067</v>
      </c>
      <c r="D868" s="233" t="s">
        <v>478</v>
      </c>
      <c r="E868" s="234" t="s">
        <v>8953</v>
      </c>
      <c r="F868" s="235" t="s">
        <v>8954</v>
      </c>
      <c r="G868" s="236" t="s">
        <v>5416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1409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1409</v>
      </c>
      <c r="BM868" s="18" t="s">
        <v>9442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4071</v>
      </c>
      <c r="D870" s="194" t="s">
        <v>240</v>
      </c>
      <c r="E870" s="195" t="s">
        <v>8956</v>
      </c>
      <c r="F870" s="196" t="s">
        <v>8957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9443</v>
      </c>
    </row>
    <row r="871" spans="2:65" s="11" customFormat="1" ht="29.85" customHeight="1">
      <c r="B871" s="177"/>
      <c r="C871" s="178"/>
      <c r="D871" s="191" t="s">
        <v>72</v>
      </c>
      <c r="E871" s="192" t="s">
        <v>9444</v>
      </c>
      <c r="F871" s="192" t="s">
        <v>9445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4075</v>
      </c>
      <c r="D872" s="233" t="s">
        <v>478</v>
      </c>
      <c r="E872" s="234" t="s">
        <v>9446</v>
      </c>
      <c r="F872" s="235" t="s">
        <v>9447</v>
      </c>
      <c r="G872" s="236" t="s">
        <v>5416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1409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1409</v>
      </c>
      <c r="BM872" s="18" t="s">
        <v>9448</v>
      </c>
    </row>
    <row r="873" spans="2:65" s="1" customFormat="1" ht="22.5" customHeight="1">
      <c r="B873" s="35"/>
      <c r="C873" s="194" t="s">
        <v>4081</v>
      </c>
      <c r="D873" s="194" t="s">
        <v>240</v>
      </c>
      <c r="E873" s="195" t="s">
        <v>9101</v>
      </c>
      <c r="F873" s="196" t="s">
        <v>9102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9449</v>
      </c>
    </row>
    <row r="874" spans="2:65" s="1" customFormat="1" ht="22.5" customHeight="1">
      <c r="B874" s="35"/>
      <c r="C874" s="233" t="s">
        <v>4087</v>
      </c>
      <c r="D874" s="233" t="s">
        <v>478</v>
      </c>
      <c r="E874" s="234" t="s">
        <v>9156</v>
      </c>
      <c r="F874" s="235" t="s">
        <v>9157</v>
      </c>
      <c r="G874" s="236" t="s">
        <v>5416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1409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1409</v>
      </c>
      <c r="BM874" s="18" t="s">
        <v>9450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9451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4092</v>
      </c>
      <c r="D876" s="194" t="s">
        <v>240</v>
      </c>
      <c r="E876" s="195" t="s">
        <v>9159</v>
      </c>
      <c r="F876" s="196" t="s">
        <v>9160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9452</v>
      </c>
    </row>
    <row r="877" spans="2:65" s="1" customFormat="1" ht="22.5" customHeight="1">
      <c r="B877" s="35"/>
      <c r="C877" s="233" t="s">
        <v>4097</v>
      </c>
      <c r="D877" s="233" t="s">
        <v>478</v>
      </c>
      <c r="E877" s="234" t="s">
        <v>9162</v>
      </c>
      <c r="F877" s="235" t="s">
        <v>9163</v>
      </c>
      <c r="G877" s="236" t="s">
        <v>5416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1409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1409</v>
      </c>
      <c r="BM877" s="18" t="s">
        <v>9453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3626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4102</v>
      </c>
      <c r="D879" s="194" t="s">
        <v>240</v>
      </c>
      <c r="E879" s="195" t="s">
        <v>8813</v>
      </c>
      <c r="F879" s="196" t="s">
        <v>8814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9454</v>
      </c>
    </row>
    <row r="880" spans="2:65" s="1" customFormat="1" ht="22.5" customHeight="1">
      <c r="B880" s="35"/>
      <c r="C880" s="233" t="s">
        <v>4106</v>
      </c>
      <c r="D880" s="233" t="s">
        <v>478</v>
      </c>
      <c r="E880" s="234" t="s">
        <v>9166</v>
      </c>
      <c r="F880" s="235" t="s">
        <v>9167</v>
      </c>
      <c r="G880" s="236" t="s">
        <v>5416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1409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1409</v>
      </c>
      <c r="BM880" s="18" t="s">
        <v>9455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4110</v>
      </c>
      <c r="D882" s="233" t="s">
        <v>478</v>
      </c>
      <c r="E882" s="234" t="s">
        <v>9169</v>
      </c>
      <c r="F882" s="235" t="s">
        <v>9170</v>
      </c>
      <c r="G882" s="236" t="s">
        <v>5416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1409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1409</v>
      </c>
      <c r="BM882" s="18" t="s">
        <v>9456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9227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4118</v>
      </c>
      <c r="D884" s="233" t="s">
        <v>478</v>
      </c>
      <c r="E884" s="234" t="s">
        <v>9224</v>
      </c>
      <c r="F884" s="235" t="s">
        <v>9225</v>
      </c>
      <c r="G884" s="236" t="s">
        <v>5416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1409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1409</v>
      </c>
      <c r="BM884" s="18" t="s">
        <v>9457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9458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4125</v>
      </c>
      <c r="D886" s="194" t="s">
        <v>240</v>
      </c>
      <c r="E886" s="195" t="s">
        <v>8915</v>
      </c>
      <c r="F886" s="196" t="s">
        <v>8916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9459</v>
      </c>
    </row>
    <row r="887" spans="2:65" s="1" customFormat="1" ht="31.5" customHeight="1">
      <c r="B887" s="35"/>
      <c r="C887" s="233" t="s">
        <v>4129</v>
      </c>
      <c r="D887" s="233" t="s">
        <v>478</v>
      </c>
      <c r="E887" s="234" t="s">
        <v>9173</v>
      </c>
      <c r="F887" s="235" t="s">
        <v>9174</v>
      </c>
      <c r="G887" s="236" t="s">
        <v>5416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1409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1409</v>
      </c>
      <c r="BM887" s="18" t="s">
        <v>9460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9419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4135</v>
      </c>
      <c r="D889" s="233" t="s">
        <v>478</v>
      </c>
      <c r="E889" s="234" t="s">
        <v>9176</v>
      </c>
      <c r="F889" s="235" t="s">
        <v>9177</v>
      </c>
      <c r="G889" s="236" t="s">
        <v>5416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1409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1409</v>
      </c>
      <c r="BM889" s="18" t="s">
        <v>9461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9231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4140</v>
      </c>
      <c r="D891" s="194" t="s">
        <v>240</v>
      </c>
      <c r="E891" s="195" t="s">
        <v>8915</v>
      </c>
      <c r="F891" s="196" t="s">
        <v>8916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9462</v>
      </c>
    </row>
    <row r="892" spans="2:65" s="1" customFormat="1" ht="22.5" customHeight="1">
      <c r="B892" s="35"/>
      <c r="C892" s="233" t="s">
        <v>4145</v>
      </c>
      <c r="D892" s="233" t="s">
        <v>478</v>
      </c>
      <c r="E892" s="234" t="s">
        <v>8929</v>
      </c>
      <c r="F892" s="235" t="s">
        <v>8930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2560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9463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9419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4149</v>
      </c>
      <c r="D894" s="233" t="s">
        <v>478</v>
      </c>
      <c r="E894" s="234" t="s">
        <v>9070</v>
      </c>
      <c r="F894" s="235" t="s">
        <v>9071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2560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9464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9419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4153</v>
      </c>
      <c r="D896" s="233" t="s">
        <v>478</v>
      </c>
      <c r="E896" s="234" t="s">
        <v>8932</v>
      </c>
      <c r="F896" s="235" t="s">
        <v>8933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2560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9465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9466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4157</v>
      </c>
      <c r="D898" s="194" t="s">
        <v>240</v>
      </c>
      <c r="E898" s="195" t="s">
        <v>8935</v>
      </c>
      <c r="F898" s="196" t="s">
        <v>8936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9467</v>
      </c>
    </row>
    <row r="899" spans="2:65" s="1" customFormat="1" ht="31.5" customHeight="1">
      <c r="B899" s="35"/>
      <c r="C899" s="233" t="s">
        <v>4165</v>
      </c>
      <c r="D899" s="233" t="s">
        <v>478</v>
      </c>
      <c r="E899" s="234" t="s">
        <v>9184</v>
      </c>
      <c r="F899" s="235" t="s">
        <v>9185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2560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9468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3626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4170</v>
      </c>
      <c r="D901" s="194" t="s">
        <v>240</v>
      </c>
      <c r="E901" s="195" t="s">
        <v>8777</v>
      </c>
      <c r="F901" s="196" t="s">
        <v>8778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9469</v>
      </c>
    </row>
    <row r="902" spans="2:65" s="1" customFormat="1" ht="22.5" customHeight="1">
      <c r="B902" s="35"/>
      <c r="C902" s="233" t="s">
        <v>4175</v>
      </c>
      <c r="D902" s="233" t="s">
        <v>478</v>
      </c>
      <c r="E902" s="234" t="s">
        <v>9188</v>
      </c>
      <c r="F902" s="235" t="s">
        <v>9189</v>
      </c>
      <c r="G902" s="236" t="s">
        <v>5416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1409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1409</v>
      </c>
      <c r="BM902" s="18" t="s">
        <v>9470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3626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4179</v>
      </c>
      <c r="D904" s="194" t="s">
        <v>240</v>
      </c>
      <c r="E904" s="195" t="s">
        <v>9191</v>
      </c>
      <c r="F904" s="196" t="s">
        <v>9192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9471</v>
      </c>
    </row>
    <row r="905" spans="2:65" s="1" customFormat="1" ht="31.5" customHeight="1">
      <c r="B905" s="35"/>
      <c r="C905" s="233" t="s">
        <v>4184</v>
      </c>
      <c r="D905" s="233" t="s">
        <v>478</v>
      </c>
      <c r="E905" s="234" t="s">
        <v>9194</v>
      </c>
      <c r="F905" s="235" t="s">
        <v>9195</v>
      </c>
      <c r="G905" s="236" t="s">
        <v>5416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1409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1409</v>
      </c>
      <c r="BM905" s="18" t="s">
        <v>9472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9419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4189</v>
      </c>
      <c r="D907" s="194" t="s">
        <v>240</v>
      </c>
      <c r="E907" s="195" t="s">
        <v>9197</v>
      </c>
      <c r="F907" s="196" t="s">
        <v>9198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9473</v>
      </c>
    </row>
    <row r="908" spans="2:65" s="1" customFormat="1" ht="22.5" customHeight="1">
      <c r="B908" s="35"/>
      <c r="C908" s="233" t="s">
        <v>4194</v>
      </c>
      <c r="D908" s="233" t="s">
        <v>478</v>
      </c>
      <c r="E908" s="234" t="s">
        <v>9200</v>
      </c>
      <c r="F908" s="235" t="s">
        <v>9201</v>
      </c>
      <c r="G908" s="236" t="s">
        <v>5416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1409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1409</v>
      </c>
      <c r="BM908" s="18" t="s">
        <v>9474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9419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4198</v>
      </c>
      <c r="D910" s="194" t="s">
        <v>240</v>
      </c>
      <c r="E910" s="195" t="s">
        <v>9203</v>
      </c>
      <c r="F910" s="196" t="s">
        <v>9204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9475</v>
      </c>
    </row>
    <row r="911" spans="2:65" s="1" customFormat="1" ht="22.5" customHeight="1">
      <c r="B911" s="35"/>
      <c r="C911" s="233" t="s">
        <v>4202</v>
      </c>
      <c r="D911" s="233" t="s">
        <v>478</v>
      </c>
      <c r="E911" s="234" t="s">
        <v>8672</v>
      </c>
      <c r="F911" s="235" t="s">
        <v>8673</v>
      </c>
      <c r="G911" s="236" t="s">
        <v>5416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1409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1409</v>
      </c>
      <c r="BM911" s="18" t="s">
        <v>9476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9477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3515</v>
      </c>
      <c r="D913" s="233" t="s">
        <v>478</v>
      </c>
      <c r="E913" s="234" t="s">
        <v>8941</v>
      </c>
      <c r="F913" s="235" t="s">
        <v>8942</v>
      </c>
      <c r="G913" s="236" t="s">
        <v>5416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1409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1409</v>
      </c>
      <c r="BM913" s="18" t="s">
        <v>9478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9479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4209</v>
      </c>
      <c r="D915" s="194" t="s">
        <v>240</v>
      </c>
      <c r="E915" s="195" t="s">
        <v>8675</v>
      </c>
      <c r="F915" s="196" t="s">
        <v>8676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9480</v>
      </c>
    </row>
    <row r="916" spans="2:65" s="1" customFormat="1" ht="22.5" customHeight="1">
      <c r="B916" s="35"/>
      <c r="C916" s="233" t="s">
        <v>4213</v>
      </c>
      <c r="D916" s="233" t="s">
        <v>478</v>
      </c>
      <c r="E916" s="234" t="s">
        <v>9000</v>
      </c>
      <c r="F916" s="235" t="s">
        <v>9001</v>
      </c>
      <c r="G916" s="236" t="s">
        <v>5416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1409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1409</v>
      </c>
      <c r="BM916" s="18" t="s">
        <v>9481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9231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4217</v>
      </c>
      <c r="D918" s="194" t="s">
        <v>240</v>
      </c>
      <c r="E918" s="195" t="s">
        <v>9003</v>
      </c>
      <c r="F918" s="196" t="s">
        <v>9004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9482</v>
      </c>
    </row>
    <row r="919" spans="2:65" s="11" customFormat="1" ht="29.85" customHeight="1">
      <c r="B919" s="177"/>
      <c r="C919" s="178"/>
      <c r="D919" s="191" t="s">
        <v>72</v>
      </c>
      <c r="E919" s="192" t="s">
        <v>9483</v>
      </c>
      <c r="F919" s="192" t="s">
        <v>9484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4221</v>
      </c>
      <c r="D920" s="233" t="s">
        <v>478</v>
      </c>
      <c r="E920" s="234" t="s">
        <v>9485</v>
      </c>
      <c r="F920" s="235" t="s">
        <v>9486</v>
      </c>
      <c r="G920" s="236" t="s">
        <v>5416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1409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1409</v>
      </c>
      <c r="BM920" s="18" t="s">
        <v>9487</v>
      </c>
    </row>
    <row r="921" spans="2:65" s="1" customFormat="1" ht="22.5" customHeight="1">
      <c r="B921" s="35"/>
      <c r="C921" s="194" t="s">
        <v>4225</v>
      </c>
      <c r="D921" s="194" t="s">
        <v>240</v>
      </c>
      <c r="E921" s="195" t="s">
        <v>9101</v>
      </c>
      <c r="F921" s="196" t="s">
        <v>9102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9488</v>
      </c>
    </row>
    <row r="922" spans="2:65" s="1" customFormat="1" ht="22.5" customHeight="1">
      <c r="B922" s="35"/>
      <c r="C922" s="233" t="s">
        <v>4229</v>
      </c>
      <c r="D922" s="233" t="s">
        <v>478</v>
      </c>
      <c r="E922" s="234" t="s">
        <v>9156</v>
      </c>
      <c r="F922" s="235" t="s">
        <v>9157</v>
      </c>
      <c r="G922" s="236" t="s">
        <v>5416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1409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1409</v>
      </c>
      <c r="BM922" s="18" t="s">
        <v>9489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9247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4233</v>
      </c>
      <c r="D924" s="194" t="s">
        <v>240</v>
      </c>
      <c r="E924" s="195" t="s">
        <v>9159</v>
      </c>
      <c r="F924" s="196" t="s">
        <v>9160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9490</v>
      </c>
    </row>
    <row r="925" spans="2:65" s="1" customFormat="1" ht="22.5" customHeight="1">
      <c r="B925" s="35"/>
      <c r="C925" s="233" t="s">
        <v>4237</v>
      </c>
      <c r="D925" s="233" t="s">
        <v>478</v>
      </c>
      <c r="E925" s="234" t="s">
        <v>9206</v>
      </c>
      <c r="F925" s="235" t="s">
        <v>9207</v>
      </c>
      <c r="G925" s="236" t="s">
        <v>5416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1409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1409</v>
      </c>
      <c r="BM925" s="18" t="s">
        <v>9491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3626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4241</v>
      </c>
      <c r="D927" s="233" t="s">
        <v>478</v>
      </c>
      <c r="E927" s="234" t="s">
        <v>9240</v>
      </c>
      <c r="F927" s="235" t="s">
        <v>9241</v>
      </c>
      <c r="G927" s="236" t="s">
        <v>5416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1409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1409</v>
      </c>
      <c r="BM927" s="18" t="s">
        <v>9492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3626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4245</v>
      </c>
      <c r="D929" s="194" t="s">
        <v>240</v>
      </c>
      <c r="E929" s="195" t="s">
        <v>9209</v>
      </c>
      <c r="F929" s="196" t="s">
        <v>9210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9493</v>
      </c>
    </row>
    <row r="930" spans="2:65" s="1" customFormat="1" ht="22.5" customHeight="1">
      <c r="B930" s="35"/>
      <c r="C930" s="233" t="s">
        <v>4249</v>
      </c>
      <c r="D930" s="233" t="s">
        <v>478</v>
      </c>
      <c r="E930" s="234" t="s">
        <v>8672</v>
      </c>
      <c r="F930" s="235" t="s">
        <v>8673</v>
      </c>
      <c r="G930" s="236" t="s">
        <v>5416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1409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1409</v>
      </c>
      <c r="BM930" s="18" t="s">
        <v>9494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9231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4253</v>
      </c>
      <c r="D932" s="233" t="s">
        <v>478</v>
      </c>
      <c r="E932" s="234" t="s">
        <v>8941</v>
      </c>
      <c r="F932" s="235" t="s">
        <v>8942</v>
      </c>
      <c r="G932" s="236" t="s">
        <v>5416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1409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1409</v>
      </c>
      <c r="BM932" s="18" t="s">
        <v>9495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9231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4257</v>
      </c>
      <c r="D934" s="194" t="s">
        <v>240</v>
      </c>
      <c r="E934" s="195" t="s">
        <v>8675</v>
      </c>
      <c r="F934" s="196" t="s">
        <v>8676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9496</v>
      </c>
    </row>
    <row r="935" spans="2:65" s="1" customFormat="1" ht="22.5" customHeight="1">
      <c r="B935" s="35"/>
      <c r="C935" s="233" t="s">
        <v>4261</v>
      </c>
      <c r="D935" s="233" t="s">
        <v>478</v>
      </c>
      <c r="E935" s="234" t="s">
        <v>9000</v>
      </c>
      <c r="F935" s="235" t="s">
        <v>9001</v>
      </c>
      <c r="G935" s="236" t="s">
        <v>5416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1409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1409</v>
      </c>
      <c r="BM935" s="18" t="s">
        <v>9497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9231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4265</v>
      </c>
      <c r="D937" s="194" t="s">
        <v>240</v>
      </c>
      <c r="E937" s="195" t="s">
        <v>9003</v>
      </c>
      <c r="F937" s="196" t="s">
        <v>9004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9498</v>
      </c>
    </row>
    <row r="938" spans="2:65" s="11" customFormat="1" ht="29.85" customHeight="1">
      <c r="B938" s="177"/>
      <c r="C938" s="178"/>
      <c r="D938" s="191" t="s">
        <v>72</v>
      </c>
      <c r="E938" s="192" t="s">
        <v>9499</v>
      </c>
      <c r="F938" s="192" t="s">
        <v>9500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4269</v>
      </c>
      <c r="D939" s="233" t="s">
        <v>478</v>
      </c>
      <c r="E939" s="234" t="s">
        <v>9446</v>
      </c>
      <c r="F939" s="235" t="s">
        <v>9447</v>
      </c>
      <c r="G939" s="236" t="s">
        <v>5416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1409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1409</v>
      </c>
      <c r="BM939" s="18" t="s">
        <v>9501</v>
      </c>
    </row>
    <row r="940" spans="2:65" s="1" customFormat="1" ht="22.5" customHeight="1">
      <c r="B940" s="35"/>
      <c r="C940" s="194" t="s">
        <v>4273</v>
      </c>
      <c r="D940" s="194" t="s">
        <v>240</v>
      </c>
      <c r="E940" s="195" t="s">
        <v>9101</v>
      </c>
      <c r="F940" s="196" t="s">
        <v>9102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9502</v>
      </c>
    </row>
    <row r="941" spans="2:65" s="1" customFormat="1" ht="22.5" customHeight="1">
      <c r="B941" s="35"/>
      <c r="C941" s="233" t="s">
        <v>4277</v>
      </c>
      <c r="D941" s="233" t="s">
        <v>478</v>
      </c>
      <c r="E941" s="234" t="s">
        <v>9156</v>
      </c>
      <c r="F941" s="235" t="s">
        <v>9157</v>
      </c>
      <c r="G941" s="236" t="s">
        <v>5416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1409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1409</v>
      </c>
      <c r="BM941" s="18" t="s">
        <v>9503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9451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4281</v>
      </c>
      <c r="D943" s="194" t="s">
        <v>240</v>
      </c>
      <c r="E943" s="195" t="s">
        <v>9159</v>
      </c>
      <c r="F943" s="196" t="s">
        <v>9160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9504</v>
      </c>
    </row>
    <row r="944" spans="2:65" s="1" customFormat="1" ht="22.5" customHeight="1">
      <c r="B944" s="35"/>
      <c r="C944" s="233" t="s">
        <v>4285</v>
      </c>
      <c r="D944" s="233" t="s">
        <v>478</v>
      </c>
      <c r="E944" s="234" t="s">
        <v>9162</v>
      </c>
      <c r="F944" s="235" t="s">
        <v>9163</v>
      </c>
      <c r="G944" s="236" t="s">
        <v>5416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1409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1409</v>
      </c>
      <c r="BM944" s="18" t="s">
        <v>9505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3626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4290</v>
      </c>
      <c r="D946" s="194" t="s">
        <v>240</v>
      </c>
      <c r="E946" s="195" t="s">
        <v>8813</v>
      </c>
      <c r="F946" s="196" t="s">
        <v>8814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9506</v>
      </c>
    </row>
    <row r="947" spans="2:65" s="1" customFormat="1" ht="22.5" customHeight="1">
      <c r="B947" s="35"/>
      <c r="C947" s="233" t="s">
        <v>4297</v>
      </c>
      <c r="D947" s="233" t="s">
        <v>478</v>
      </c>
      <c r="E947" s="234" t="s">
        <v>9166</v>
      </c>
      <c r="F947" s="235" t="s">
        <v>9167</v>
      </c>
      <c r="G947" s="236" t="s">
        <v>5416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1409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1409</v>
      </c>
      <c r="BM947" s="18" t="s">
        <v>9507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4302</v>
      </c>
      <c r="D949" s="233" t="s">
        <v>478</v>
      </c>
      <c r="E949" s="234" t="s">
        <v>9169</v>
      </c>
      <c r="F949" s="235" t="s">
        <v>9170</v>
      </c>
      <c r="G949" s="236" t="s">
        <v>5416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1409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1409</v>
      </c>
      <c r="BM949" s="18" t="s">
        <v>9508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9227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4306</v>
      </c>
      <c r="D951" s="233" t="s">
        <v>478</v>
      </c>
      <c r="E951" s="234" t="s">
        <v>9224</v>
      </c>
      <c r="F951" s="235" t="s">
        <v>9225</v>
      </c>
      <c r="G951" s="236" t="s">
        <v>5416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1409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1409</v>
      </c>
      <c r="BM951" s="18" t="s">
        <v>9509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9458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4310</v>
      </c>
      <c r="D953" s="194" t="s">
        <v>240</v>
      </c>
      <c r="E953" s="195" t="s">
        <v>8915</v>
      </c>
      <c r="F953" s="196" t="s">
        <v>8916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9510</v>
      </c>
    </row>
    <row r="954" spans="2:65" s="1" customFormat="1" ht="31.5" customHeight="1">
      <c r="B954" s="35"/>
      <c r="C954" s="233" t="s">
        <v>4314</v>
      </c>
      <c r="D954" s="233" t="s">
        <v>478</v>
      </c>
      <c r="E954" s="234" t="s">
        <v>9173</v>
      </c>
      <c r="F954" s="235" t="s">
        <v>9174</v>
      </c>
      <c r="G954" s="236" t="s">
        <v>5416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1409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1409</v>
      </c>
      <c r="BM954" s="18" t="s">
        <v>9511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9419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4318</v>
      </c>
      <c r="D956" s="233" t="s">
        <v>478</v>
      </c>
      <c r="E956" s="234" t="s">
        <v>9176</v>
      </c>
      <c r="F956" s="235" t="s">
        <v>9177</v>
      </c>
      <c r="G956" s="236" t="s">
        <v>5416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1409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1409</v>
      </c>
      <c r="BM956" s="18" t="s">
        <v>9512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9231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4322</v>
      </c>
      <c r="D958" s="194" t="s">
        <v>240</v>
      </c>
      <c r="E958" s="195" t="s">
        <v>8915</v>
      </c>
      <c r="F958" s="196" t="s">
        <v>8916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9513</v>
      </c>
    </row>
    <row r="959" spans="2:65" s="1" customFormat="1" ht="22.5" customHeight="1">
      <c r="B959" s="35"/>
      <c r="C959" s="233" t="s">
        <v>4326</v>
      </c>
      <c r="D959" s="233" t="s">
        <v>478</v>
      </c>
      <c r="E959" s="234" t="s">
        <v>8929</v>
      </c>
      <c r="F959" s="235" t="s">
        <v>8930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2560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9514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9419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4330</v>
      </c>
      <c r="D961" s="233" t="s">
        <v>478</v>
      </c>
      <c r="E961" s="234" t="s">
        <v>9070</v>
      </c>
      <c r="F961" s="235" t="s">
        <v>9071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2560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9515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9419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4334</v>
      </c>
      <c r="D963" s="233" t="s">
        <v>478</v>
      </c>
      <c r="E963" s="234" t="s">
        <v>8932</v>
      </c>
      <c r="F963" s="235" t="s">
        <v>8933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2560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9516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9466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4338</v>
      </c>
      <c r="D965" s="194" t="s">
        <v>240</v>
      </c>
      <c r="E965" s="195" t="s">
        <v>8935</v>
      </c>
      <c r="F965" s="196" t="s">
        <v>8936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9517</v>
      </c>
    </row>
    <row r="966" spans="2:65" s="1" customFormat="1" ht="31.5" customHeight="1">
      <c r="B966" s="35"/>
      <c r="C966" s="233" t="s">
        <v>4342</v>
      </c>
      <c r="D966" s="233" t="s">
        <v>478</v>
      </c>
      <c r="E966" s="234" t="s">
        <v>9184</v>
      </c>
      <c r="F966" s="235" t="s">
        <v>9185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2560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9518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3626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4348</v>
      </c>
      <c r="D968" s="194" t="s">
        <v>240</v>
      </c>
      <c r="E968" s="195" t="s">
        <v>8777</v>
      </c>
      <c r="F968" s="196" t="s">
        <v>8778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9519</v>
      </c>
    </row>
    <row r="969" spans="2:65" s="1" customFormat="1" ht="22.5" customHeight="1">
      <c r="B969" s="35"/>
      <c r="C969" s="233" t="s">
        <v>4353</v>
      </c>
      <c r="D969" s="233" t="s">
        <v>478</v>
      </c>
      <c r="E969" s="234" t="s">
        <v>9188</v>
      </c>
      <c r="F969" s="235" t="s">
        <v>9189</v>
      </c>
      <c r="G969" s="236" t="s">
        <v>5416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1409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1409</v>
      </c>
      <c r="BM969" s="18" t="s">
        <v>9520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3626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4357</v>
      </c>
      <c r="D971" s="194" t="s">
        <v>240</v>
      </c>
      <c r="E971" s="195" t="s">
        <v>9191</v>
      </c>
      <c r="F971" s="196" t="s">
        <v>9192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9521</v>
      </c>
    </row>
    <row r="972" spans="2:65" s="1" customFormat="1" ht="31.5" customHeight="1">
      <c r="B972" s="35"/>
      <c r="C972" s="233" t="s">
        <v>4361</v>
      </c>
      <c r="D972" s="233" t="s">
        <v>478</v>
      </c>
      <c r="E972" s="234" t="s">
        <v>9194</v>
      </c>
      <c r="F972" s="235" t="s">
        <v>9195</v>
      </c>
      <c r="G972" s="236" t="s">
        <v>5416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1409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1409</v>
      </c>
      <c r="BM972" s="18" t="s">
        <v>9522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9419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4367</v>
      </c>
      <c r="D974" s="194" t="s">
        <v>240</v>
      </c>
      <c r="E974" s="195" t="s">
        <v>9197</v>
      </c>
      <c r="F974" s="196" t="s">
        <v>9198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9523</v>
      </c>
    </row>
    <row r="975" spans="2:65" s="1" customFormat="1" ht="22.5" customHeight="1">
      <c r="B975" s="35"/>
      <c r="C975" s="233" t="s">
        <v>4372</v>
      </c>
      <c r="D975" s="233" t="s">
        <v>478</v>
      </c>
      <c r="E975" s="234" t="s">
        <v>9200</v>
      </c>
      <c r="F975" s="235" t="s">
        <v>9201</v>
      </c>
      <c r="G975" s="236" t="s">
        <v>5416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1409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1409</v>
      </c>
      <c r="BM975" s="18" t="s">
        <v>9524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9419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4376</v>
      </c>
      <c r="D977" s="194" t="s">
        <v>240</v>
      </c>
      <c r="E977" s="195" t="s">
        <v>9203</v>
      </c>
      <c r="F977" s="196" t="s">
        <v>9204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9525</v>
      </c>
    </row>
    <row r="978" spans="2:65" s="1" customFormat="1" ht="22.5" customHeight="1">
      <c r="B978" s="35"/>
      <c r="C978" s="233" t="s">
        <v>4380</v>
      </c>
      <c r="D978" s="233" t="s">
        <v>478</v>
      </c>
      <c r="E978" s="234" t="s">
        <v>8672</v>
      </c>
      <c r="F978" s="235" t="s">
        <v>8673</v>
      </c>
      <c r="G978" s="236" t="s">
        <v>5416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1409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1409</v>
      </c>
      <c r="BM978" s="18" t="s">
        <v>9526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9477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4384</v>
      </c>
      <c r="D980" s="233" t="s">
        <v>478</v>
      </c>
      <c r="E980" s="234" t="s">
        <v>8941</v>
      </c>
      <c r="F980" s="235" t="s">
        <v>8942</v>
      </c>
      <c r="G980" s="236" t="s">
        <v>5416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1409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1409</v>
      </c>
      <c r="BM980" s="18" t="s">
        <v>9527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9479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4388</v>
      </c>
      <c r="D982" s="194" t="s">
        <v>240</v>
      </c>
      <c r="E982" s="195" t="s">
        <v>8675</v>
      </c>
      <c r="F982" s="196" t="s">
        <v>8676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9528</v>
      </c>
    </row>
    <row r="983" spans="2:65" s="1" customFormat="1" ht="22.5" customHeight="1">
      <c r="B983" s="35"/>
      <c r="C983" s="233" t="s">
        <v>4392</v>
      </c>
      <c r="D983" s="233" t="s">
        <v>478</v>
      </c>
      <c r="E983" s="234" t="s">
        <v>9000</v>
      </c>
      <c r="F983" s="235" t="s">
        <v>9001</v>
      </c>
      <c r="G983" s="236" t="s">
        <v>5416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1409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1409</v>
      </c>
      <c r="BM983" s="18" t="s">
        <v>9529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9231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4396</v>
      </c>
      <c r="D985" s="194" t="s">
        <v>240</v>
      </c>
      <c r="E985" s="195" t="s">
        <v>9003</v>
      </c>
      <c r="F985" s="196" t="s">
        <v>9004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9530</v>
      </c>
    </row>
    <row r="986" spans="2:65" s="11" customFormat="1" ht="29.85" customHeight="1">
      <c r="B986" s="177"/>
      <c r="C986" s="178"/>
      <c r="D986" s="191" t="s">
        <v>72</v>
      </c>
      <c r="E986" s="192" t="s">
        <v>9531</v>
      </c>
      <c r="F986" s="192" t="s">
        <v>9532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4400</v>
      </c>
      <c r="D987" s="233" t="s">
        <v>478</v>
      </c>
      <c r="E987" s="234" t="s">
        <v>9485</v>
      </c>
      <c r="F987" s="235" t="s">
        <v>9486</v>
      </c>
      <c r="G987" s="236" t="s">
        <v>5416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1409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1409</v>
      </c>
      <c r="BM987" s="18" t="s">
        <v>9533</v>
      </c>
    </row>
    <row r="988" spans="2:65" s="1" customFormat="1" ht="22.5" customHeight="1">
      <c r="B988" s="35"/>
      <c r="C988" s="194" t="s">
        <v>4404</v>
      </c>
      <c r="D988" s="194" t="s">
        <v>240</v>
      </c>
      <c r="E988" s="195" t="s">
        <v>9101</v>
      </c>
      <c r="F988" s="196" t="s">
        <v>9102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9534</v>
      </c>
    </row>
    <row r="989" spans="2:65" s="1" customFormat="1" ht="22.5" customHeight="1">
      <c r="B989" s="35"/>
      <c r="C989" s="233" t="s">
        <v>4408</v>
      </c>
      <c r="D989" s="233" t="s">
        <v>478</v>
      </c>
      <c r="E989" s="234" t="s">
        <v>9156</v>
      </c>
      <c r="F989" s="235" t="s">
        <v>9157</v>
      </c>
      <c r="G989" s="236" t="s">
        <v>5416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1409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1409</v>
      </c>
      <c r="BM989" s="18" t="s">
        <v>9535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9247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4412</v>
      </c>
      <c r="D991" s="194" t="s">
        <v>240</v>
      </c>
      <c r="E991" s="195" t="s">
        <v>9159</v>
      </c>
      <c r="F991" s="196" t="s">
        <v>9160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9536</v>
      </c>
    </row>
    <row r="992" spans="2:65" s="1" customFormat="1" ht="22.5" customHeight="1">
      <c r="B992" s="35"/>
      <c r="C992" s="233" t="s">
        <v>4416</v>
      </c>
      <c r="D992" s="233" t="s">
        <v>478</v>
      </c>
      <c r="E992" s="234" t="s">
        <v>9206</v>
      </c>
      <c r="F992" s="235" t="s">
        <v>9207</v>
      </c>
      <c r="G992" s="236" t="s">
        <v>5416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1409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1409</v>
      </c>
      <c r="BM992" s="18" t="s">
        <v>9537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3626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4420</v>
      </c>
      <c r="D994" s="233" t="s">
        <v>478</v>
      </c>
      <c r="E994" s="234" t="s">
        <v>9240</v>
      </c>
      <c r="F994" s="235" t="s">
        <v>9241</v>
      </c>
      <c r="G994" s="236" t="s">
        <v>5416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1409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1409</v>
      </c>
      <c r="BM994" s="18" t="s">
        <v>9538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3626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4424</v>
      </c>
      <c r="D996" s="194" t="s">
        <v>240</v>
      </c>
      <c r="E996" s="195" t="s">
        <v>9209</v>
      </c>
      <c r="F996" s="196" t="s">
        <v>9210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9539</v>
      </c>
    </row>
    <row r="997" spans="2:65" s="1" customFormat="1" ht="22.5" customHeight="1">
      <c r="B997" s="35"/>
      <c r="C997" s="233" t="s">
        <v>4428</v>
      </c>
      <c r="D997" s="233" t="s">
        <v>478</v>
      </c>
      <c r="E997" s="234" t="s">
        <v>8672</v>
      </c>
      <c r="F997" s="235" t="s">
        <v>8673</v>
      </c>
      <c r="G997" s="236" t="s">
        <v>5416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1409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1409</v>
      </c>
      <c r="BM997" s="18" t="s">
        <v>9540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9231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4432</v>
      </c>
      <c r="D999" s="233" t="s">
        <v>478</v>
      </c>
      <c r="E999" s="234" t="s">
        <v>8941</v>
      </c>
      <c r="F999" s="235" t="s">
        <v>8942</v>
      </c>
      <c r="G999" s="236" t="s">
        <v>5416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1409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1409</v>
      </c>
      <c r="BM999" s="18" t="s">
        <v>9541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9231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4436</v>
      </c>
      <c r="D1001" s="194" t="s">
        <v>240</v>
      </c>
      <c r="E1001" s="195" t="s">
        <v>8675</v>
      </c>
      <c r="F1001" s="196" t="s">
        <v>8676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9542</v>
      </c>
    </row>
    <row r="1002" spans="2:65" s="1" customFormat="1" ht="22.5" customHeight="1">
      <c r="B1002" s="35"/>
      <c r="C1002" s="233" t="s">
        <v>4440</v>
      </c>
      <c r="D1002" s="233" t="s">
        <v>478</v>
      </c>
      <c r="E1002" s="234" t="s">
        <v>9000</v>
      </c>
      <c r="F1002" s="235" t="s">
        <v>9001</v>
      </c>
      <c r="G1002" s="236" t="s">
        <v>5416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1409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1409</v>
      </c>
      <c r="BM1002" s="18" t="s">
        <v>9543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9231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4444</v>
      </c>
      <c r="D1004" s="194" t="s">
        <v>240</v>
      </c>
      <c r="E1004" s="195" t="s">
        <v>9003</v>
      </c>
      <c r="F1004" s="196" t="s">
        <v>9004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9544</v>
      </c>
    </row>
    <row r="1005" spans="2:65" s="11" customFormat="1" ht="29.85" customHeight="1">
      <c r="B1005" s="177"/>
      <c r="C1005" s="178"/>
      <c r="D1005" s="191" t="s">
        <v>72</v>
      </c>
      <c r="E1005" s="192" t="s">
        <v>9545</v>
      </c>
      <c r="F1005" s="192" t="s">
        <v>9546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4448</v>
      </c>
      <c r="D1006" s="233" t="s">
        <v>478</v>
      </c>
      <c r="E1006" s="234" t="s">
        <v>9547</v>
      </c>
      <c r="F1006" s="235" t="s">
        <v>9548</v>
      </c>
      <c r="G1006" s="236" t="s">
        <v>5416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1409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1409</v>
      </c>
      <c r="BM1006" s="18" t="s">
        <v>9549</v>
      </c>
    </row>
    <row r="1007" spans="2:65" s="1" customFormat="1" ht="22.5" customHeight="1">
      <c r="B1007" s="35"/>
      <c r="C1007" s="194" t="s">
        <v>4452</v>
      </c>
      <c r="D1007" s="194" t="s">
        <v>240</v>
      </c>
      <c r="E1007" s="195" t="s">
        <v>8964</v>
      </c>
      <c r="F1007" s="196" t="s">
        <v>8965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9550</v>
      </c>
    </row>
    <row r="1008" spans="2:65" s="1" customFormat="1" ht="22.5" customHeight="1">
      <c r="B1008" s="35"/>
      <c r="C1008" s="233" t="s">
        <v>4458</v>
      </c>
      <c r="D1008" s="233" t="s">
        <v>478</v>
      </c>
      <c r="E1008" s="234" t="s">
        <v>9551</v>
      </c>
      <c r="F1008" s="235" t="s">
        <v>9552</v>
      </c>
      <c r="G1008" s="236" t="s">
        <v>5416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1409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1409</v>
      </c>
      <c r="BM1008" s="18" t="s">
        <v>9553</v>
      </c>
    </row>
    <row r="1009" spans="2:65" s="1" customFormat="1" ht="22.5" customHeight="1">
      <c r="B1009" s="35"/>
      <c r="C1009" s="194" t="s">
        <v>4463</v>
      </c>
      <c r="D1009" s="194" t="s">
        <v>240</v>
      </c>
      <c r="E1009" s="195" t="s">
        <v>9554</v>
      </c>
      <c r="F1009" s="196" t="s">
        <v>9555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9556</v>
      </c>
    </row>
    <row r="1010" spans="2:65" s="11" customFormat="1" ht="29.85" customHeight="1">
      <c r="B1010" s="177"/>
      <c r="C1010" s="178"/>
      <c r="D1010" s="191" t="s">
        <v>72</v>
      </c>
      <c r="E1010" s="192" t="s">
        <v>9557</v>
      </c>
      <c r="F1010" s="192" t="s">
        <v>9558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4467</v>
      </c>
      <c r="D1011" s="233" t="s">
        <v>478</v>
      </c>
      <c r="E1011" s="234" t="s">
        <v>9559</v>
      </c>
      <c r="F1011" s="235" t="s">
        <v>9560</v>
      </c>
      <c r="G1011" s="236" t="s">
        <v>5416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2560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9561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4471</v>
      </c>
      <c r="D1013" s="194" t="s">
        <v>240</v>
      </c>
      <c r="E1013" s="195" t="s">
        <v>8877</v>
      </c>
      <c r="F1013" s="196" t="s">
        <v>8878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9562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4475</v>
      </c>
      <c r="D1015" s="233" t="s">
        <v>478</v>
      </c>
      <c r="E1015" s="234" t="s">
        <v>9563</v>
      </c>
      <c r="F1015" s="235" t="s">
        <v>9564</v>
      </c>
      <c r="G1015" s="236" t="s">
        <v>5416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1409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1409</v>
      </c>
      <c r="BM1015" s="18" t="s">
        <v>9565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4479</v>
      </c>
      <c r="D1017" s="194" t="s">
        <v>240</v>
      </c>
      <c r="E1017" s="195" t="s">
        <v>9554</v>
      </c>
      <c r="F1017" s="196" t="s">
        <v>9555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9566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9567</v>
      </c>
      <c r="F1019" s="192" t="s">
        <v>9568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4483</v>
      </c>
      <c r="D1020" s="233" t="s">
        <v>478</v>
      </c>
      <c r="E1020" s="234" t="s">
        <v>9569</v>
      </c>
      <c r="F1020" s="235" t="s">
        <v>9570</v>
      </c>
      <c r="G1020" s="236" t="s">
        <v>5416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3515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3515</v>
      </c>
      <c r="BM1020" s="18" t="s">
        <v>9571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4489</v>
      </c>
      <c r="D1022" s="233" t="s">
        <v>478</v>
      </c>
      <c r="E1022" s="234" t="s">
        <v>9572</v>
      </c>
      <c r="F1022" s="235" t="s">
        <v>9573</v>
      </c>
      <c r="G1022" s="236" t="s">
        <v>5416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3515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3515</v>
      </c>
      <c r="BM1022" s="18" t="s">
        <v>9574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9575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4514</v>
      </c>
      <c r="D1024" s="194" t="s">
        <v>240</v>
      </c>
      <c r="E1024" s="195" t="s">
        <v>8654</v>
      </c>
      <c r="F1024" s="196" t="s">
        <v>8655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9576</v>
      </c>
    </row>
    <row r="1025" spans="2:65" s="1" customFormat="1" ht="44.25" customHeight="1">
      <c r="B1025" s="35"/>
      <c r="C1025" s="194" t="s">
        <v>4520</v>
      </c>
      <c r="D1025" s="194" t="s">
        <v>240</v>
      </c>
      <c r="E1025" s="195" t="s">
        <v>9577</v>
      </c>
      <c r="F1025" s="196" t="s">
        <v>9578</v>
      </c>
      <c r="G1025" s="197" t="s">
        <v>5416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9579</v>
      </c>
    </row>
    <row r="1026" spans="2:65" s="1" customFormat="1" ht="22.5" customHeight="1">
      <c r="B1026" s="35"/>
      <c r="C1026" s="194" t="s">
        <v>4528</v>
      </c>
      <c r="D1026" s="194" t="s">
        <v>240</v>
      </c>
      <c r="E1026" s="195" t="s">
        <v>9580</v>
      </c>
      <c r="F1026" s="196" t="s">
        <v>9581</v>
      </c>
      <c r="G1026" s="197" t="s">
        <v>5416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9582</v>
      </c>
    </row>
    <row r="1027" spans="2:65" s="11" customFormat="1" ht="29.85" customHeight="1">
      <c r="B1027" s="177"/>
      <c r="C1027" s="178"/>
      <c r="D1027" s="191" t="s">
        <v>72</v>
      </c>
      <c r="E1027" s="192" t="s">
        <v>9583</v>
      </c>
      <c r="F1027" s="192" t="s">
        <v>9584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4535</v>
      </c>
      <c r="D1028" s="233" t="s">
        <v>478</v>
      </c>
      <c r="E1028" s="234" t="s">
        <v>9585</v>
      </c>
      <c r="F1028" s="235" t="s">
        <v>9586</v>
      </c>
      <c r="G1028" s="236" t="s">
        <v>5416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3515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3515</v>
      </c>
      <c r="BM1028" s="18" t="s">
        <v>9587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4541</v>
      </c>
      <c r="D1030" s="233" t="s">
        <v>478</v>
      </c>
      <c r="E1030" s="234" t="s">
        <v>9588</v>
      </c>
      <c r="F1030" s="235" t="s">
        <v>9589</v>
      </c>
      <c r="G1030" s="236" t="s">
        <v>5416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3515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3515</v>
      </c>
      <c r="BM1030" s="18" t="s">
        <v>9590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4545</v>
      </c>
      <c r="D1032" s="233" t="s">
        <v>478</v>
      </c>
      <c r="E1032" s="234" t="s">
        <v>9591</v>
      </c>
      <c r="F1032" s="235" t="s">
        <v>9592</v>
      </c>
      <c r="G1032" s="236" t="s">
        <v>5416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3515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3515</v>
      </c>
      <c r="BM1032" s="18" t="s">
        <v>9593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4551</v>
      </c>
      <c r="D1034" s="233" t="s">
        <v>478</v>
      </c>
      <c r="E1034" s="234" t="s">
        <v>9594</v>
      </c>
      <c r="F1034" s="235" t="s">
        <v>9595</v>
      </c>
      <c r="G1034" s="236" t="s">
        <v>5416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3515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3515</v>
      </c>
      <c r="BM1034" s="18" t="s">
        <v>9596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4556</v>
      </c>
      <c r="D1036" s="233" t="s">
        <v>478</v>
      </c>
      <c r="E1036" s="234" t="s">
        <v>9597</v>
      </c>
      <c r="F1036" s="235" t="s">
        <v>9598</v>
      </c>
      <c r="G1036" s="236" t="s">
        <v>5416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3515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3515</v>
      </c>
      <c r="BM1036" s="18" t="s">
        <v>9599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4561</v>
      </c>
      <c r="D1038" s="194" t="s">
        <v>240</v>
      </c>
      <c r="E1038" s="195" t="s">
        <v>9600</v>
      </c>
      <c r="F1038" s="196" t="s">
        <v>9601</v>
      </c>
      <c r="G1038" s="197" t="s">
        <v>5416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3515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3515</v>
      </c>
      <c r="BM1038" s="18" t="s">
        <v>9602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4566</v>
      </c>
      <c r="D1040" s="194" t="s">
        <v>240</v>
      </c>
      <c r="E1040" s="195" t="s">
        <v>9603</v>
      </c>
      <c r="F1040" s="196" t="s">
        <v>6653</v>
      </c>
      <c r="G1040" s="197" t="s">
        <v>5416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3515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3515</v>
      </c>
      <c r="BM1040" s="18" t="s">
        <v>9604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4573</v>
      </c>
      <c r="D1042" s="194" t="s">
        <v>240</v>
      </c>
      <c r="E1042" s="195" t="s">
        <v>9605</v>
      </c>
      <c r="F1042" s="196" t="s">
        <v>9606</v>
      </c>
      <c r="G1042" s="197" t="s">
        <v>5416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3515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3515</v>
      </c>
      <c r="BM1042" s="18" t="s">
        <v>9607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9608</v>
      </c>
      <c r="F1044" s="192" t="s">
        <v>7836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4578</v>
      </c>
      <c r="D1045" s="233" t="s">
        <v>478</v>
      </c>
      <c r="E1045" s="234" t="s">
        <v>9609</v>
      </c>
      <c r="F1045" s="235" t="s">
        <v>9610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1409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1409</v>
      </c>
      <c r="BM1045" s="18" t="s">
        <v>9611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9612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4583</v>
      </c>
      <c r="D1047" s="194" t="s">
        <v>240</v>
      </c>
      <c r="E1047" s="195" t="s">
        <v>9613</v>
      </c>
      <c r="F1047" s="196" t="s">
        <v>9614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9615</v>
      </c>
    </row>
    <row r="1048" spans="2:65" s="1" customFormat="1" ht="22.5" customHeight="1">
      <c r="B1048" s="35"/>
      <c r="C1048" s="233" t="s">
        <v>4587</v>
      </c>
      <c r="D1048" s="233" t="s">
        <v>478</v>
      </c>
      <c r="E1048" s="234" t="s">
        <v>9616</v>
      </c>
      <c r="F1048" s="235" t="s">
        <v>9617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1409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1409</v>
      </c>
      <c r="BM1048" s="18" t="s">
        <v>9618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9619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4592</v>
      </c>
      <c r="D1050" s="194" t="s">
        <v>240</v>
      </c>
      <c r="E1050" s="195" t="s">
        <v>9620</v>
      </c>
      <c r="F1050" s="196" t="s">
        <v>9621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9622</v>
      </c>
    </row>
    <row r="1051" spans="2:65" s="1" customFormat="1" ht="22.5" customHeight="1">
      <c r="B1051" s="35"/>
      <c r="C1051" s="233" t="s">
        <v>4600</v>
      </c>
      <c r="D1051" s="233" t="s">
        <v>478</v>
      </c>
      <c r="E1051" s="234" t="s">
        <v>9623</v>
      </c>
      <c r="F1051" s="235" t="s">
        <v>9624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1409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1409</v>
      </c>
      <c r="BM1051" s="18" t="s">
        <v>9625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9626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9627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4630</v>
      </c>
      <c r="D1054" s="194" t="s">
        <v>240</v>
      </c>
      <c r="E1054" s="195" t="s">
        <v>9628</v>
      </c>
      <c r="F1054" s="196" t="s">
        <v>9629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9630</v>
      </c>
    </row>
    <row r="1055" spans="2:65" s="1" customFormat="1" ht="22.5" customHeight="1">
      <c r="B1055" s="35"/>
      <c r="C1055" s="233" t="s">
        <v>4636</v>
      </c>
      <c r="D1055" s="233" t="s">
        <v>478</v>
      </c>
      <c r="E1055" s="234" t="s">
        <v>9631</v>
      </c>
      <c r="F1055" s="235" t="s">
        <v>9632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1409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1409</v>
      </c>
      <c r="BM1055" s="18" t="s">
        <v>9633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9634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4644</v>
      </c>
      <c r="D1057" s="194" t="s">
        <v>240</v>
      </c>
      <c r="E1057" s="195" t="s">
        <v>9635</v>
      </c>
      <c r="F1057" s="196" t="s">
        <v>9636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9637</v>
      </c>
    </row>
    <row r="1058" spans="2:65" s="1" customFormat="1" ht="22.5" customHeight="1">
      <c r="B1058" s="35"/>
      <c r="C1058" s="233" t="s">
        <v>4651</v>
      </c>
      <c r="D1058" s="233" t="s">
        <v>478</v>
      </c>
      <c r="E1058" s="234" t="s">
        <v>9638</v>
      </c>
      <c r="F1058" s="235" t="s">
        <v>9639</v>
      </c>
      <c r="G1058" s="236" t="s">
        <v>5416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1409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1409</v>
      </c>
      <c r="BM1058" s="18" t="s">
        <v>9640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9641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9642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9643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9644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9645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9646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4658</v>
      </c>
      <c r="D1065" s="194" t="s">
        <v>240</v>
      </c>
      <c r="E1065" s="195" t="s">
        <v>9647</v>
      </c>
      <c r="F1065" s="196" t="s">
        <v>9648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9649</v>
      </c>
    </row>
    <row r="1066" spans="2:65" s="1" customFormat="1" ht="22.5" customHeight="1">
      <c r="B1066" s="35"/>
      <c r="C1066" s="233" t="s">
        <v>4662</v>
      </c>
      <c r="D1066" s="233" t="s">
        <v>478</v>
      </c>
      <c r="E1066" s="234" t="s">
        <v>9650</v>
      </c>
      <c r="F1066" s="235" t="s">
        <v>9651</v>
      </c>
      <c r="G1066" s="236" t="s">
        <v>5416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1409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1409</v>
      </c>
      <c r="BM1066" s="18" t="s">
        <v>9652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9626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9653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9654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9655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9656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4666</v>
      </c>
      <c r="D1072" s="194" t="s">
        <v>240</v>
      </c>
      <c r="E1072" s="195" t="s">
        <v>9657</v>
      </c>
      <c r="F1072" s="196" t="s">
        <v>9658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9659</v>
      </c>
    </row>
    <row r="1073" spans="2:65" s="1" customFormat="1" ht="22.5" customHeight="1">
      <c r="B1073" s="35"/>
      <c r="C1073" s="233" t="s">
        <v>4672</v>
      </c>
      <c r="D1073" s="233" t="s">
        <v>478</v>
      </c>
      <c r="E1073" s="234" t="s">
        <v>9660</v>
      </c>
      <c r="F1073" s="235" t="s">
        <v>9661</v>
      </c>
      <c r="G1073" s="236" t="s">
        <v>5416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1409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1409</v>
      </c>
      <c r="BM1073" s="18" t="s">
        <v>9662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9626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9663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4676</v>
      </c>
      <c r="D1076" s="233" t="s">
        <v>478</v>
      </c>
      <c r="E1076" s="234" t="s">
        <v>9664</v>
      </c>
      <c r="F1076" s="235" t="s">
        <v>9665</v>
      </c>
      <c r="G1076" s="236" t="s">
        <v>5416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1409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1409</v>
      </c>
      <c r="BM1076" s="18" t="s">
        <v>9666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9626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9667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4682</v>
      </c>
      <c r="D1079" s="194" t="s">
        <v>240</v>
      </c>
      <c r="E1079" s="195" t="s">
        <v>9668</v>
      </c>
      <c r="F1079" s="196" t="s">
        <v>9669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9670</v>
      </c>
    </row>
    <row r="1080" spans="2:65" s="1" customFormat="1" ht="22.5" customHeight="1">
      <c r="B1080" s="35"/>
      <c r="C1080" s="233" t="s">
        <v>4687</v>
      </c>
      <c r="D1080" s="233" t="s">
        <v>478</v>
      </c>
      <c r="E1080" s="234" t="s">
        <v>9671</v>
      </c>
      <c r="F1080" s="235" t="s">
        <v>9672</v>
      </c>
      <c r="G1080" s="236" t="s">
        <v>5416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1409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1409</v>
      </c>
      <c r="BM1080" s="18" t="s">
        <v>9673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9626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4692</v>
      </c>
      <c r="D1083" s="194" t="s">
        <v>240</v>
      </c>
      <c r="E1083" s="195" t="s">
        <v>9674</v>
      </c>
      <c r="F1083" s="196" t="s">
        <v>9675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9676</v>
      </c>
    </row>
    <row r="1084" spans="2:65" s="1" customFormat="1" ht="22.5" customHeight="1">
      <c r="B1084" s="35"/>
      <c r="C1084" s="233" t="s">
        <v>4698</v>
      </c>
      <c r="D1084" s="233" t="s">
        <v>478</v>
      </c>
      <c r="E1084" s="234" t="s">
        <v>9677</v>
      </c>
      <c r="F1084" s="235" t="s">
        <v>9678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1409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1409</v>
      </c>
      <c r="BM1084" s="18" t="s">
        <v>9679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9626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9619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4702</v>
      </c>
      <c r="D1087" s="194" t="s">
        <v>240</v>
      </c>
      <c r="E1087" s="195" t="s">
        <v>9680</v>
      </c>
      <c r="F1087" s="196" t="s">
        <v>9681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9682</v>
      </c>
    </row>
    <row r="1088" spans="2:65" s="1" customFormat="1" ht="22.5" customHeight="1">
      <c r="B1088" s="35"/>
      <c r="C1088" s="233" t="s">
        <v>4707</v>
      </c>
      <c r="D1088" s="233" t="s">
        <v>478</v>
      </c>
      <c r="E1088" s="234" t="s">
        <v>9683</v>
      </c>
      <c r="F1088" s="235" t="s">
        <v>9684</v>
      </c>
      <c r="G1088" s="236" t="s">
        <v>5416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1409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1409</v>
      </c>
      <c r="BM1088" s="18" t="s">
        <v>9685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9626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9686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4713</v>
      </c>
      <c r="D1091" s="194" t="s">
        <v>240</v>
      </c>
      <c r="E1091" s="195" t="s">
        <v>9680</v>
      </c>
      <c r="F1091" s="196" t="s">
        <v>9681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1409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1409</v>
      </c>
      <c r="BM1091" s="18" t="s">
        <v>9687</v>
      </c>
    </row>
    <row r="1092" spans="2:65" s="1" customFormat="1" ht="22.5" customHeight="1">
      <c r="B1092" s="35"/>
      <c r="C1092" s="233" t="s">
        <v>4749</v>
      </c>
      <c r="D1092" s="233" t="s">
        <v>478</v>
      </c>
      <c r="E1092" s="234" t="s">
        <v>9688</v>
      </c>
      <c r="F1092" s="235" t="s">
        <v>9689</v>
      </c>
      <c r="G1092" s="236" t="s">
        <v>5416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1409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1409</v>
      </c>
      <c r="BM1092" s="18" t="s">
        <v>9690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9626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9691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4754</v>
      </c>
      <c r="D1095" s="194" t="s">
        <v>240</v>
      </c>
      <c r="E1095" s="195" t="s">
        <v>9692</v>
      </c>
      <c r="F1095" s="196" t="s">
        <v>9693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9694</v>
      </c>
    </row>
    <row r="1096" spans="2:65" s="1" customFormat="1" ht="22.5" customHeight="1">
      <c r="B1096" s="35"/>
      <c r="C1096" s="233" t="s">
        <v>4763</v>
      </c>
      <c r="D1096" s="233" t="s">
        <v>478</v>
      </c>
      <c r="E1096" s="234" t="s">
        <v>9695</v>
      </c>
      <c r="F1096" s="235" t="s">
        <v>9696</v>
      </c>
      <c r="G1096" s="236" t="s">
        <v>5416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2560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9697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9626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2898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4770</v>
      </c>
      <c r="D1099" s="194" t="s">
        <v>240</v>
      </c>
      <c r="E1099" s="195" t="s">
        <v>9698</v>
      </c>
      <c r="F1099" s="196" t="s">
        <v>9699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9700</v>
      </c>
    </row>
    <row r="1100" spans="2:65" s="1" customFormat="1" ht="22.5" customHeight="1">
      <c r="B1100" s="35"/>
      <c r="C1100" s="233" t="s">
        <v>4779</v>
      </c>
      <c r="D1100" s="233" t="s">
        <v>478</v>
      </c>
      <c r="E1100" s="234" t="s">
        <v>9701</v>
      </c>
      <c r="F1100" s="235" t="s">
        <v>9702</v>
      </c>
      <c r="G1100" s="236" t="s">
        <v>5416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2560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9703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9626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3694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4783</v>
      </c>
      <c r="D1103" s="233" t="s">
        <v>478</v>
      </c>
      <c r="E1103" s="234" t="s">
        <v>9704</v>
      </c>
      <c r="F1103" s="235" t="s">
        <v>9705</v>
      </c>
      <c r="G1103" s="236" t="s">
        <v>5416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2560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9706</v>
      </c>
    </row>
    <row r="1104" spans="2:65" s="1" customFormat="1" ht="22.5" customHeight="1">
      <c r="B1104" s="35"/>
      <c r="C1104" s="233" t="s">
        <v>4792</v>
      </c>
      <c r="D1104" s="233" t="s">
        <v>478</v>
      </c>
      <c r="E1104" s="234" t="s">
        <v>9707</v>
      </c>
      <c r="F1104" s="235" t="s">
        <v>9708</v>
      </c>
      <c r="G1104" s="236" t="s">
        <v>5416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1409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1409</v>
      </c>
      <c r="BM1104" s="18" t="s">
        <v>9709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9626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9710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4799</v>
      </c>
      <c r="D1107" s="233" t="s">
        <v>478</v>
      </c>
      <c r="E1107" s="234" t="s">
        <v>9711</v>
      </c>
      <c r="F1107" s="235" t="s">
        <v>9712</v>
      </c>
      <c r="G1107" s="236" t="s">
        <v>5416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1409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1409</v>
      </c>
      <c r="BM1107" s="18" t="s">
        <v>9713</v>
      </c>
    </row>
    <row r="1108" spans="2:65" s="1" customFormat="1" ht="22.5" customHeight="1">
      <c r="B1108" s="35"/>
      <c r="C1108" s="194" t="s">
        <v>4807</v>
      </c>
      <c r="D1108" s="194" t="s">
        <v>240</v>
      </c>
      <c r="E1108" s="195" t="s">
        <v>9692</v>
      </c>
      <c r="F1108" s="196" t="s">
        <v>9693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9714</v>
      </c>
    </row>
    <row r="1109" spans="2:65" s="1" customFormat="1" ht="22.5" customHeight="1">
      <c r="B1109" s="35"/>
      <c r="C1109" s="233" t="s">
        <v>4813</v>
      </c>
      <c r="D1109" s="233" t="s">
        <v>478</v>
      </c>
      <c r="E1109" s="234" t="s">
        <v>9715</v>
      </c>
      <c r="F1109" s="235" t="s">
        <v>9716</v>
      </c>
      <c r="G1109" s="236" t="s">
        <v>5416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2560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9717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9626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4821</v>
      </c>
      <c r="D1112" s="233" t="s">
        <v>478</v>
      </c>
      <c r="E1112" s="234" t="s">
        <v>9718</v>
      </c>
      <c r="F1112" s="235" t="s">
        <v>9719</v>
      </c>
      <c r="G1112" s="236" t="s">
        <v>5416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2560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9720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9626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4825</v>
      </c>
      <c r="D1115" s="194" t="s">
        <v>240</v>
      </c>
      <c r="E1115" s="195" t="s">
        <v>9721</v>
      </c>
      <c r="F1115" s="196" t="s">
        <v>9722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9723</v>
      </c>
    </row>
    <row r="1116" spans="2:65" s="1" customFormat="1" ht="44.25" customHeight="1">
      <c r="B1116" s="35"/>
      <c r="C1116" s="233" t="s">
        <v>4829</v>
      </c>
      <c r="D1116" s="233" t="s">
        <v>478</v>
      </c>
      <c r="E1116" s="234" t="s">
        <v>9724</v>
      </c>
      <c r="F1116" s="235" t="s">
        <v>9725</v>
      </c>
      <c r="G1116" s="236" t="s">
        <v>5416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2560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9726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9626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4836</v>
      </c>
      <c r="D1119" s="194" t="s">
        <v>240</v>
      </c>
      <c r="E1119" s="195" t="s">
        <v>9727</v>
      </c>
      <c r="F1119" s="196" t="s">
        <v>9728</v>
      </c>
      <c r="G1119" s="197" t="s">
        <v>5416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9729</v>
      </c>
    </row>
    <row r="1120" spans="2:65" s="11" customFormat="1" ht="29.85" customHeight="1">
      <c r="B1120" s="177"/>
      <c r="C1120" s="178"/>
      <c r="D1120" s="191" t="s">
        <v>72</v>
      </c>
      <c r="E1120" s="192" t="s">
        <v>9730</v>
      </c>
      <c r="F1120" s="192" t="s">
        <v>9731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4842</v>
      </c>
      <c r="D1121" s="233" t="s">
        <v>478</v>
      </c>
      <c r="E1121" s="234" t="s">
        <v>9732</v>
      </c>
      <c r="F1121" s="235" t="s">
        <v>9733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1409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1409</v>
      </c>
      <c r="BM1121" s="18" t="s">
        <v>9734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9735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9736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9737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4849</v>
      </c>
      <c r="D1125" s="194" t="s">
        <v>240</v>
      </c>
      <c r="E1125" s="195" t="s">
        <v>9738</v>
      </c>
      <c r="F1125" s="196" t="s">
        <v>9739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9740</v>
      </c>
    </row>
    <row r="1126" spans="2:65" s="1" customFormat="1" ht="31.5" customHeight="1">
      <c r="B1126" s="35"/>
      <c r="C1126" s="233" t="s">
        <v>4854</v>
      </c>
      <c r="D1126" s="233" t="s">
        <v>478</v>
      </c>
      <c r="E1126" s="234" t="s">
        <v>9741</v>
      </c>
      <c r="F1126" s="235" t="s">
        <v>9742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1409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1409</v>
      </c>
      <c r="BM1126" s="18" t="s">
        <v>9743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9735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9744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9737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4860</v>
      </c>
      <c r="D1130" s="194" t="s">
        <v>240</v>
      </c>
      <c r="E1130" s="195" t="s">
        <v>9745</v>
      </c>
      <c r="F1130" s="196" t="s">
        <v>9746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9747</v>
      </c>
    </row>
    <row r="1131" spans="2:65" s="1" customFormat="1" ht="31.5" customHeight="1">
      <c r="B1131" s="35"/>
      <c r="C1131" s="233" t="s">
        <v>4867</v>
      </c>
      <c r="D1131" s="233" t="s">
        <v>478</v>
      </c>
      <c r="E1131" s="234" t="s">
        <v>9748</v>
      </c>
      <c r="F1131" s="235" t="s">
        <v>9749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1409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1409</v>
      </c>
      <c r="BM1131" s="18" t="s">
        <v>9750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9735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9751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9752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4871</v>
      </c>
      <c r="D1135" s="194" t="s">
        <v>240</v>
      </c>
      <c r="E1135" s="195" t="s">
        <v>9753</v>
      </c>
      <c r="F1135" s="196" t="s">
        <v>9754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9755</v>
      </c>
    </row>
    <row r="1136" spans="2:65" s="1" customFormat="1" ht="31.5" customHeight="1">
      <c r="B1136" s="35"/>
      <c r="C1136" s="233" t="s">
        <v>4898</v>
      </c>
      <c r="D1136" s="233" t="s">
        <v>478</v>
      </c>
      <c r="E1136" s="234" t="s">
        <v>9756</v>
      </c>
      <c r="F1136" s="235" t="s">
        <v>9757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1409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1409</v>
      </c>
      <c r="BM1136" s="18" t="s">
        <v>9758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9735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9759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9760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4902</v>
      </c>
      <c r="D1140" s="233" t="s">
        <v>478</v>
      </c>
      <c r="E1140" s="234" t="s">
        <v>9761</v>
      </c>
      <c r="F1140" s="235" t="s">
        <v>9762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1409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1409</v>
      </c>
      <c r="BM1140" s="18" t="s">
        <v>9763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9735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9764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9765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4909</v>
      </c>
      <c r="D1144" s="194" t="s">
        <v>240</v>
      </c>
      <c r="E1144" s="195" t="s">
        <v>9766</v>
      </c>
      <c r="F1144" s="196" t="s">
        <v>9767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9768</v>
      </c>
    </row>
    <row r="1145" spans="2:65" s="1" customFormat="1" ht="22.5" customHeight="1">
      <c r="B1145" s="35"/>
      <c r="C1145" s="233" t="s">
        <v>4913</v>
      </c>
      <c r="D1145" s="233" t="s">
        <v>478</v>
      </c>
      <c r="E1145" s="234" t="s">
        <v>9769</v>
      </c>
      <c r="F1145" s="235" t="s">
        <v>9770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1409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1409</v>
      </c>
      <c r="BM1145" s="18" t="s">
        <v>9771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9735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9772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9773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4921</v>
      </c>
      <c r="D1149" s="194" t="s">
        <v>240</v>
      </c>
      <c r="E1149" s="195" t="s">
        <v>9738</v>
      </c>
      <c r="F1149" s="196" t="s">
        <v>9739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9774</v>
      </c>
    </row>
    <row r="1150" spans="2:65" s="1" customFormat="1" ht="22.5" customHeight="1">
      <c r="B1150" s="35"/>
      <c r="C1150" s="233" t="s">
        <v>4933</v>
      </c>
      <c r="D1150" s="233" t="s">
        <v>478</v>
      </c>
      <c r="E1150" s="234" t="s">
        <v>9775</v>
      </c>
      <c r="F1150" s="235" t="s">
        <v>9776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1409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1409</v>
      </c>
      <c r="BM1150" s="18" t="s">
        <v>9777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9735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9778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9779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4939</v>
      </c>
      <c r="D1154" s="194" t="s">
        <v>240</v>
      </c>
      <c r="E1154" s="195" t="s">
        <v>9745</v>
      </c>
      <c r="F1154" s="196" t="s">
        <v>9746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9780</v>
      </c>
    </row>
    <row r="1155" spans="2:65" s="1" customFormat="1" ht="22.5" customHeight="1">
      <c r="B1155" s="35"/>
      <c r="C1155" s="233" t="s">
        <v>4967</v>
      </c>
      <c r="D1155" s="233" t="s">
        <v>478</v>
      </c>
      <c r="E1155" s="234" t="s">
        <v>9781</v>
      </c>
      <c r="F1155" s="235" t="s">
        <v>9782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1409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1409</v>
      </c>
      <c r="BM1155" s="18" t="s">
        <v>9783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9735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9784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9785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4972</v>
      </c>
      <c r="D1159" s="194" t="s">
        <v>240</v>
      </c>
      <c r="E1159" s="195" t="s">
        <v>9753</v>
      </c>
      <c r="F1159" s="196" t="s">
        <v>9754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9786</v>
      </c>
    </row>
    <row r="1160" spans="2:65" s="1" customFormat="1" ht="22.5" customHeight="1">
      <c r="B1160" s="35"/>
      <c r="C1160" s="233" t="s">
        <v>5026</v>
      </c>
      <c r="D1160" s="233" t="s">
        <v>478</v>
      </c>
      <c r="E1160" s="234" t="s">
        <v>9787</v>
      </c>
      <c r="F1160" s="235" t="s">
        <v>9788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1409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1409</v>
      </c>
      <c r="BM1160" s="18" t="s">
        <v>9789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9735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9790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9791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5139</v>
      </c>
      <c r="D1164" s="194" t="s">
        <v>240</v>
      </c>
      <c r="E1164" s="195" t="s">
        <v>9792</v>
      </c>
      <c r="F1164" s="196" t="s">
        <v>9793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9794</v>
      </c>
    </row>
    <row r="1165" spans="2:65" s="1" customFormat="1" ht="22.5" customHeight="1">
      <c r="B1165" s="35"/>
      <c r="C1165" s="233" t="s">
        <v>5145</v>
      </c>
      <c r="D1165" s="233" t="s">
        <v>478</v>
      </c>
      <c r="E1165" s="234" t="s">
        <v>9795</v>
      </c>
      <c r="F1165" s="235" t="s">
        <v>9796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1409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1409</v>
      </c>
      <c r="BM1165" s="18" t="s">
        <v>9797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9735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9798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9791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5151</v>
      </c>
      <c r="D1169" s="194" t="s">
        <v>240</v>
      </c>
      <c r="E1169" s="195" t="s">
        <v>9799</v>
      </c>
      <c r="F1169" s="196" t="s">
        <v>9800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9801</v>
      </c>
    </row>
    <row r="1170" spans="2:65" s="1" customFormat="1" ht="22.5" customHeight="1">
      <c r="B1170" s="35"/>
      <c r="C1170" s="233" t="s">
        <v>5158</v>
      </c>
      <c r="D1170" s="233" t="s">
        <v>478</v>
      </c>
      <c r="E1170" s="234" t="s">
        <v>9802</v>
      </c>
      <c r="F1170" s="235" t="s">
        <v>9803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1409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1409</v>
      </c>
      <c r="BM1170" s="18" t="s">
        <v>9804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9735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9805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9806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5172</v>
      </c>
      <c r="D1174" s="194" t="s">
        <v>240</v>
      </c>
      <c r="E1174" s="195" t="s">
        <v>9807</v>
      </c>
      <c r="F1174" s="196" t="s">
        <v>9808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9809</v>
      </c>
    </row>
    <row r="1175" spans="2:65" s="1" customFormat="1" ht="22.5" customHeight="1">
      <c r="B1175" s="35"/>
      <c r="C1175" s="233" t="s">
        <v>5177</v>
      </c>
      <c r="D1175" s="233" t="s">
        <v>478</v>
      </c>
      <c r="E1175" s="234" t="s">
        <v>9810</v>
      </c>
      <c r="F1175" s="235" t="s">
        <v>9811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1409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1409</v>
      </c>
      <c r="BM1175" s="18" t="s">
        <v>9812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9735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9813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9814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9815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9816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9817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5183</v>
      </c>
      <c r="D1182" s="233" t="s">
        <v>478</v>
      </c>
      <c r="E1182" s="234" t="s">
        <v>9818</v>
      </c>
      <c r="F1182" s="235" t="s">
        <v>9819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1409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1409</v>
      </c>
      <c r="BM1182" s="18" t="s">
        <v>9820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9735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9821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9815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9822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5191</v>
      </c>
      <c r="D1187" s="194" t="s">
        <v>240</v>
      </c>
      <c r="E1187" s="195" t="s">
        <v>9823</v>
      </c>
      <c r="F1187" s="196" t="s">
        <v>9824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9825</v>
      </c>
    </row>
    <row r="1188" spans="2:65" s="1" customFormat="1" ht="22.5" customHeight="1">
      <c r="B1188" s="35"/>
      <c r="C1188" s="233" t="s">
        <v>5200</v>
      </c>
      <c r="D1188" s="233" t="s">
        <v>478</v>
      </c>
      <c r="E1188" s="234" t="s">
        <v>9826</v>
      </c>
      <c r="F1188" s="235" t="s">
        <v>9827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1409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1409</v>
      </c>
      <c r="BM1188" s="18" t="s">
        <v>9828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9735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9829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9830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9831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5232</v>
      </c>
      <c r="D1193" s="194" t="s">
        <v>240</v>
      </c>
      <c r="E1193" s="195" t="s">
        <v>9832</v>
      </c>
      <c r="F1193" s="196" t="s">
        <v>9833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9834</v>
      </c>
    </row>
    <row r="1194" spans="2:65" s="1" customFormat="1" ht="22.5" customHeight="1">
      <c r="B1194" s="35"/>
      <c r="C1194" s="233" t="s">
        <v>5236</v>
      </c>
      <c r="D1194" s="233" t="s">
        <v>478</v>
      </c>
      <c r="E1194" s="234" t="s">
        <v>9835</v>
      </c>
      <c r="F1194" s="235" t="s">
        <v>9836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1409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1409</v>
      </c>
      <c r="BM1194" s="18" t="s">
        <v>9837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9838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9839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9840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5241</v>
      </c>
      <c r="D1198" s="194" t="s">
        <v>240</v>
      </c>
      <c r="E1198" s="195" t="s">
        <v>9799</v>
      </c>
      <c r="F1198" s="196" t="s">
        <v>9800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9841</v>
      </c>
    </row>
    <row r="1199" spans="2:65" s="1" customFormat="1" ht="22.5" customHeight="1">
      <c r="B1199" s="35"/>
      <c r="C1199" s="233" t="s">
        <v>5272</v>
      </c>
      <c r="D1199" s="233" t="s">
        <v>478</v>
      </c>
      <c r="E1199" s="234" t="s">
        <v>9842</v>
      </c>
      <c r="F1199" s="235" t="s">
        <v>9843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1409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1409</v>
      </c>
      <c r="BM1199" s="18" t="s">
        <v>9844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9838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9845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9846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5276</v>
      </c>
      <c r="D1203" s="194" t="s">
        <v>240</v>
      </c>
      <c r="E1203" s="195" t="s">
        <v>9823</v>
      </c>
      <c r="F1203" s="196" t="s">
        <v>9824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9847</v>
      </c>
    </row>
    <row r="1204" spans="2:65" s="1" customFormat="1" ht="31.5" customHeight="1">
      <c r="B1204" s="35"/>
      <c r="C1204" s="233" t="s">
        <v>5294</v>
      </c>
      <c r="D1204" s="233" t="s">
        <v>478</v>
      </c>
      <c r="E1204" s="234" t="s">
        <v>9848</v>
      </c>
      <c r="F1204" s="235" t="s">
        <v>9849</v>
      </c>
      <c r="G1204" s="236" t="s">
        <v>5416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1409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1409</v>
      </c>
      <c r="BM1204" s="18" t="s">
        <v>9850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9838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9851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9852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5321</v>
      </c>
      <c r="D1208" s="194" t="s">
        <v>240</v>
      </c>
      <c r="E1208" s="195" t="s">
        <v>9853</v>
      </c>
      <c r="F1208" s="196" t="s">
        <v>9854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9855</v>
      </c>
    </row>
    <row r="1209" spans="2:65" s="11" customFormat="1" ht="29.85" customHeight="1">
      <c r="B1209" s="177"/>
      <c r="C1209" s="178"/>
      <c r="D1209" s="191" t="s">
        <v>72</v>
      </c>
      <c r="E1209" s="192" t="s">
        <v>9856</v>
      </c>
      <c r="F1209" s="192" t="s">
        <v>9857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5330</v>
      </c>
      <c r="D1210" s="194" t="s">
        <v>240</v>
      </c>
      <c r="E1210" s="195" t="s">
        <v>9858</v>
      </c>
      <c r="F1210" s="196" t="s">
        <v>9859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9860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9861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9862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9863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9864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5031</v>
      </c>
      <c r="D1215" s="194" t="s">
        <v>240</v>
      </c>
      <c r="E1215" s="195" t="s">
        <v>9865</v>
      </c>
      <c r="F1215" s="196" t="s">
        <v>9866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9867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9861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9868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9869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9870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5080</v>
      </c>
      <c r="D1220" s="194" t="s">
        <v>240</v>
      </c>
      <c r="E1220" s="195" t="s">
        <v>9871</v>
      </c>
      <c r="F1220" s="196" t="s">
        <v>9872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9873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9861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9874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9875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5085</v>
      </c>
      <c r="D1224" s="194" t="s">
        <v>240</v>
      </c>
      <c r="E1224" s="195" t="s">
        <v>9876</v>
      </c>
      <c r="F1224" s="196" t="s">
        <v>9877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9878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9861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9879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9880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9881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5134</v>
      </c>
      <c r="D1229" s="194" t="s">
        <v>240</v>
      </c>
      <c r="E1229" s="195" t="s">
        <v>9882</v>
      </c>
      <c r="F1229" s="196" t="s">
        <v>9883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9884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9861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9885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9886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2400</v>
      </c>
      <c r="D1233" s="194" t="s">
        <v>240</v>
      </c>
      <c r="E1233" s="195" t="s">
        <v>9887</v>
      </c>
      <c r="F1233" s="196" t="s">
        <v>9888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9889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9861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9890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9886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2039</v>
      </c>
      <c r="D1237" s="194" t="s">
        <v>240</v>
      </c>
      <c r="E1237" s="195" t="s">
        <v>9891</v>
      </c>
      <c r="F1237" s="196" t="s">
        <v>9892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9893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9894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9895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3856</v>
      </c>
      <c r="D1240" s="194" t="s">
        <v>240</v>
      </c>
      <c r="E1240" s="195" t="s">
        <v>9896</v>
      </c>
      <c r="F1240" s="196" t="s">
        <v>9897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9898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9894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9899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9900</v>
      </c>
      <c r="D1243" s="194" t="s">
        <v>240</v>
      </c>
      <c r="E1243" s="195" t="s">
        <v>9901</v>
      </c>
      <c r="F1243" s="196" t="s">
        <v>9902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9903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9894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9899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9904</v>
      </c>
      <c r="D1246" s="194" t="s">
        <v>240</v>
      </c>
      <c r="E1246" s="195" t="s">
        <v>9905</v>
      </c>
      <c r="F1246" s="196" t="s">
        <v>9906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9907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9894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9908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9909</v>
      </c>
      <c r="D1249" s="233" t="s">
        <v>478</v>
      </c>
      <c r="E1249" s="234" t="s">
        <v>9910</v>
      </c>
      <c r="F1249" s="235" t="s">
        <v>9911</v>
      </c>
      <c r="G1249" s="236" t="s">
        <v>5416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1409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1409</v>
      </c>
      <c r="BM1249" s="18" t="s">
        <v>9912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9894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9913</v>
      </c>
      <c r="D1252" s="194" t="s">
        <v>240</v>
      </c>
      <c r="E1252" s="195" t="s">
        <v>9914</v>
      </c>
      <c r="F1252" s="196" t="s">
        <v>9915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9916</v>
      </c>
    </row>
    <row r="1253" spans="2:65" s="1" customFormat="1" ht="22.5" customHeight="1">
      <c r="B1253" s="35"/>
      <c r="C1253" s="233" t="s">
        <v>9917</v>
      </c>
      <c r="D1253" s="233" t="s">
        <v>478</v>
      </c>
      <c r="E1253" s="234" t="s">
        <v>9918</v>
      </c>
      <c r="F1253" s="235" t="s">
        <v>9919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1409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1409</v>
      </c>
      <c r="BM1253" s="18" t="s">
        <v>9920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9894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9895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9921</v>
      </c>
      <c r="D1256" s="194" t="s">
        <v>240</v>
      </c>
      <c r="E1256" s="195" t="s">
        <v>9922</v>
      </c>
      <c r="F1256" s="196" t="s">
        <v>9923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9924</v>
      </c>
    </row>
    <row r="1257" spans="2:65" s="1" customFormat="1" ht="22.5" customHeight="1">
      <c r="B1257" s="35"/>
      <c r="C1257" s="233" t="s">
        <v>9925</v>
      </c>
      <c r="D1257" s="233" t="s">
        <v>478</v>
      </c>
      <c r="E1257" s="234" t="s">
        <v>9926</v>
      </c>
      <c r="F1257" s="235" t="s">
        <v>9927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9928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9894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9908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9929</v>
      </c>
      <c r="D1260" s="194" t="s">
        <v>240</v>
      </c>
      <c r="E1260" s="195" t="s">
        <v>9930</v>
      </c>
      <c r="F1260" s="196" t="s">
        <v>9931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9932</v>
      </c>
    </row>
    <row r="1261" spans="2:65" s="1" customFormat="1" ht="22.5" customHeight="1">
      <c r="B1261" s="35"/>
      <c r="C1261" s="233" t="s">
        <v>9933</v>
      </c>
      <c r="D1261" s="233" t="s">
        <v>478</v>
      </c>
      <c r="E1261" s="234" t="s">
        <v>9934</v>
      </c>
      <c r="F1261" s="235" t="s">
        <v>9935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1409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1409</v>
      </c>
      <c r="BM1261" s="18" t="s">
        <v>9936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9626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9937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9938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9939</v>
      </c>
      <c r="D1265" s="194" t="s">
        <v>240</v>
      </c>
      <c r="E1265" s="195" t="s">
        <v>9940</v>
      </c>
      <c r="F1265" s="196" t="s">
        <v>9941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9942</v>
      </c>
    </row>
    <row r="1266" spans="2:65" s="1" customFormat="1" ht="22.5" customHeight="1">
      <c r="B1266" s="35"/>
      <c r="C1266" s="233" t="s">
        <v>9943</v>
      </c>
      <c r="D1266" s="233" t="s">
        <v>478</v>
      </c>
      <c r="E1266" s="234" t="s">
        <v>9944</v>
      </c>
      <c r="F1266" s="235" t="s">
        <v>9945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1409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1409</v>
      </c>
      <c r="BM1266" s="18" t="s">
        <v>9946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9626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9947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9948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9949</v>
      </c>
      <c r="D1270" s="194" t="s">
        <v>240</v>
      </c>
      <c r="E1270" s="195" t="s">
        <v>9950</v>
      </c>
      <c r="F1270" s="196" t="s">
        <v>9951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9952</v>
      </c>
    </row>
    <row r="1271" spans="2:65" s="1" customFormat="1" ht="22.5" customHeight="1">
      <c r="B1271" s="35"/>
      <c r="C1271" s="233" t="s">
        <v>9953</v>
      </c>
      <c r="D1271" s="233" t="s">
        <v>478</v>
      </c>
      <c r="E1271" s="234" t="s">
        <v>9954</v>
      </c>
      <c r="F1271" s="235" t="s">
        <v>9955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1409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1409</v>
      </c>
      <c r="BM1271" s="18" t="s">
        <v>9956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9626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9957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9958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9959</v>
      </c>
      <c r="D1275" s="194" t="s">
        <v>240</v>
      </c>
      <c r="E1275" s="195" t="s">
        <v>9960</v>
      </c>
      <c r="F1275" s="196" t="s">
        <v>9961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9962</v>
      </c>
    </row>
    <row r="1276" spans="2:65" s="1" customFormat="1" ht="22.5" customHeight="1">
      <c r="B1276" s="35"/>
      <c r="C1276" s="233" t="s">
        <v>9963</v>
      </c>
      <c r="D1276" s="233" t="s">
        <v>478</v>
      </c>
      <c r="E1276" s="234" t="s">
        <v>9964</v>
      </c>
      <c r="F1276" s="235" t="s">
        <v>9965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1409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1409</v>
      </c>
      <c r="BM1276" s="18" t="s">
        <v>9966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9626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9967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9968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9969</v>
      </c>
      <c r="D1280" s="194" t="s">
        <v>240</v>
      </c>
      <c r="E1280" s="195" t="s">
        <v>9970</v>
      </c>
      <c r="F1280" s="196" t="s">
        <v>9971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9972</v>
      </c>
    </row>
    <row r="1281" spans="2:65" s="1" customFormat="1" ht="22.5" customHeight="1">
      <c r="B1281" s="35"/>
      <c r="C1281" s="233" t="s">
        <v>9973</v>
      </c>
      <c r="D1281" s="233" t="s">
        <v>478</v>
      </c>
      <c r="E1281" s="234" t="s">
        <v>9974</v>
      </c>
      <c r="F1281" s="235" t="s">
        <v>9975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1409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1409</v>
      </c>
      <c r="BM1281" s="18" t="s">
        <v>9976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9626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9977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9978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9979</v>
      </c>
      <c r="D1285" s="194" t="s">
        <v>240</v>
      </c>
      <c r="E1285" s="195" t="s">
        <v>9980</v>
      </c>
      <c r="F1285" s="196" t="s">
        <v>9981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9982</v>
      </c>
    </row>
    <row r="1286" spans="2:65" s="1" customFormat="1" ht="22.5" customHeight="1">
      <c r="B1286" s="35"/>
      <c r="C1286" s="233" t="s">
        <v>9983</v>
      </c>
      <c r="D1286" s="233" t="s">
        <v>478</v>
      </c>
      <c r="E1286" s="234" t="s">
        <v>9984</v>
      </c>
      <c r="F1286" s="235" t="s">
        <v>9985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9986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9626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9987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9988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9989</v>
      </c>
      <c r="D1290" s="194" t="s">
        <v>240</v>
      </c>
      <c r="E1290" s="195" t="s">
        <v>9990</v>
      </c>
      <c r="F1290" s="196" t="s">
        <v>9991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9992</v>
      </c>
    </row>
    <row r="1291" spans="2:65" s="1" customFormat="1" ht="22.5" customHeight="1">
      <c r="B1291" s="35"/>
      <c r="C1291" s="233" t="s">
        <v>9993</v>
      </c>
      <c r="D1291" s="233" t="s">
        <v>478</v>
      </c>
      <c r="E1291" s="234" t="s">
        <v>9994</v>
      </c>
      <c r="F1291" s="235" t="s">
        <v>9995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1409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1409</v>
      </c>
      <c r="BM1291" s="18" t="s">
        <v>9996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9626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9997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9846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9998</v>
      </c>
      <c r="D1295" s="194" t="s">
        <v>240</v>
      </c>
      <c r="E1295" s="195" t="s">
        <v>9999</v>
      </c>
      <c r="F1295" s="196" t="s">
        <v>10000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10001</v>
      </c>
    </row>
    <row r="1296" spans="2:65" s="1" customFormat="1" ht="22.5" customHeight="1">
      <c r="B1296" s="35"/>
      <c r="C1296" s="233" t="s">
        <v>10002</v>
      </c>
      <c r="D1296" s="233" t="s">
        <v>478</v>
      </c>
      <c r="E1296" s="234" t="s">
        <v>10003</v>
      </c>
      <c r="F1296" s="235" t="s">
        <v>10004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1409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1409</v>
      </c>
      <c r="BM1296" s="18" t="s">
        <v>10005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9626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10006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10007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10008</v>
      </c>
      <c r="D1300" s="194" t="s">
        <v>240</v>
      </c>
      <c r="E1300" s="195" t="s">
        <v>10009</v>
      </c>
      <c r="F1300" s="196" t="s">
        <v>10010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10011</v>
      </c>
    </row>
    <row r="1301" spans="2:65" s="1" customFormat="1" ht="22.5" customHeight="1">
      <c r="B1301" s="35"/>
      <c r="C1301" s="233" t="s">
        <v>8169</v>
      </c>
      <c r="D1301" s="233" t="s">
        <v>478</v>
      </c>
      <c r="E1301" s="234" t="s">
        <v>10012</v>
      </c>
      <c r="F1301" s="235" t="s">
        <v>10013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1409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1409</v>
      </c>
      <c r="BM1301" s="18" t="s">
        <v>10014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9626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10015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10016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10017</v>
      </c>
      <c r="D1305" s="233" t="s">
        <v>478</v>
      </c>
      <c r="E1305" s="234" t="s">
        <v>10018</v>
      </c>
      <c r="F1305" s="235" t="s">
        <v>10019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1409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1409</v>
      </c>
      <c r="BM1305" s="18" t="s">
        <v>10020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9626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10021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10022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10023</v>
      </c>
      <c r="D1309" s="194" t="s">
        <v>240</v>
      </c>
      <c r="E1309" s="195" t="s">
        <v>10024</v>
      </c>
      <c r="F1309" s="196" t="s">
        <v>10025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10026</v>
      </c>
    </row>
    <row r="1310" spans="2:65" s="1" customFormat="1" ht="22.5" customHeight="1">
      <c r="B1310" s="35"/>
      <c r="C1310" s="233" t="s">
        <v>10027</v>
      </c>
      <c r="D1310" s="233" t="s">
        <v>478</v>
      </c>
      <c r="E1310" s="234" t="s">
        <v>10028</v>
      </c>
      <c r="F1310" s="235" t="s">
        <v>10029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1409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1409</v>
      </c>
      <c r="BM1310" s="18" t="s">
        <v>10030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9626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10031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10032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10033</v>
      </c>
      <c r="D1314" s="194" t="s">
        <v>240</v>
      </c>
      <c r="E1314" s="195" t="s">
        <v>10034</v>
      </c>
      <c r="F1314" s="196" t="s">
        <v>10035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10036</v>
      </c>
    </row>
    <row r="1315" spans="2:65" s="1" customFormat="1" ht="22.5" customHeight="1">
      <c r="B1315" s="35"/>
      <c r="C1315" s="233" t="s">
        <v>10037</v>
      </c>
      <c r="D1315" s="233" t="s">
        <v>478</v>
      </c>
      <c r="E1315" s="234" t="s">
        <v>10038</v>
      </c>
      <c r="F1315" s="235" t="s">
        <v>10039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1409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1409</v>
      </c>
      <c r="BM1315" s="18" t="s">
        <v>10040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9626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10041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10042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10043</v>
      </c>
      <c r="D1319" s="233" t="s">
        <v>478</v>
      </c>
      <c r="E1319" s="234" t="s">
        <v>10044</v>
      </c>
      <c r="F1319" s="235" t="s">
        <v>10045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1409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1409</v>
      </c>
      <c r="BM1319" s="18" t="s">
        <v>10046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9626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10047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10048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10049</v>
      </c>
      <c r="D1323" s="194" t="s">
        <v>240</v>
      </c>
      <c r="E1323" s="195" t="s">
        <v>10050</v>
      </c>
      <c r="F1323" s="196" t="s">
        <v>10051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10052</v>
      </c>
    </row>
    <row r="1324" spans="2:65" s="1" customFormat="1" ht="22.5" customHeight="1">
      <c r="B1324" s="35"/>
      <c r="C1324" s="233" t="s">
        <v>10053</v>
      </c>
      <c r="D1324" s="233" t="s">
        <v>478</v>
      </c>
      <c r="E1324" s="234" t="s">
        <v>10054</v>
      </c>
      <c r="F1324" s="235" t="s">
        <v>10055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1409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1409</v>
      </c>
      <c r="BM1324" s="18" t="s">
        <v>10056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9626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10057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10058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10059</v>
      </c>
      <c r="D1328" s="194" t="s">
        <v>240</v>
      </c>
      <c r="E1328" s="195" t="s">
        <v>10060</v>
      </c>
      <c r="F1328" s="196" t="s">
        <v>10061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10062</v>
      </c>
    </row>
    <row r="1329" spans="2:65" s="1" customFormat="1" ht="22.5" customHeight="1">
      <c r="B1329" s="35"/>
      <c r="C1329" s="233" t="s">
        <v>10063</v>
      </c>
      <c r="D1329" s="233" t="s">
        <v>478</v>
      </c>
      <c r="E1329" s="234" t="s">
        <v>10064</v>
      </c>
      <c r="F1329" s="235" t="s">
        <v>10065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1409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1409</v>
      </c>
      <c r="BM1329" s="18" t="s">
        <v>10066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9626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10067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10068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10069</v>
      </c>
      <c r="D1333" s="233" t="s">
        <v>478</v>
      </c>
      <c r="E1333" s="234" t="s">
        <v>10070</v>
      </c>
      <c r="F1333" s="235" t="s">
        <v>10071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1409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1409</v>
      </c>
      <c r="BM1333" s="18" t="s">
        <v>10072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9626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10073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10074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10075</v>
      </c>
      <c r="D1337" s="194" t="s">
        <v>240</v>
      </c>
      <c r="E1337" s="195" t="s">
        <v>10076</v>
      </c>
      <c r="F1337" s="196" t="s">
        <v>10077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10078</v>
      </c>
    </row>
    <row r="1338" spans="2:65" s="1" customFormat="1" ht="22.5" customHeight="1">
      <c r="B1338" s="35"/>
      <c r="C1338" s="233" t="s">
        <v>10079</v>
      </c>
      <c r="D1338" s="233" t="s">
        <v>478</v>
      </c>
      <c r="E1338" s="234" t="s">
        <v>10080</v>
      </c>
      <c r="F1338" s="235" t="s">
        <v>10081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10082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9626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10083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10084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10085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10086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10087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10088</v>
      </c>
      <c r="D1345" s="233" t="s">
        <v>478</v>
      </c>
      <c r="E1345" s="234" t="s">
        <v>10089</v>
      </c>
      <c r="F1345" s="235" t="s">
        <v>10090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1409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1409</v>
      </c>
      <c r="BM1345" s="18" t="s">
        <v>10091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9626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10092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10093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10094</v>
      </c>
      <c r="D1349" s="194" t="s">
        <v>240</v>
      </c>
      <c r="E1349" s="195" t="s">
        <v>10095</v>
      </c>
      <c r="F1349" s="196" t="s">
        <v>10096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10097</v>
      </c>
    </row>
    <row r="1350" spans="2:65" s="1" customFormat="1" ht="22.5" customHeight="1">
      <c r="B1350" s="35"/>
      <c r="C1350" s="233" t="s">
        <v>10098</v>
      </c>
      <c r="D1350" s="233" t="s">
        <v>478</v>
      </c>
      <c r="E1350" s="234" t="s">
        <v>10099</v>
      </c>
      <c r="F1350" s="235" t="s">
        <v>10100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1409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1409</v>
      </c>
      <c r="BM1350" s="18" t="s">
        <v>10101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9626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10102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10103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10104</v>
      </c>
      <c r="D1354" s="233" t="s">
        <v>478</v>
      </c>
      <c r="E1354" s="234" t="s">
        <v>10105</v>
      </c>
      <c r="F1354" s="235" t="s">
        <v>10106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1409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1409</v>
      </c>
      <c r="BM1354" s="18" t="s">
        <v>10107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9626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10108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10109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10110</v>
      </c>
      <c r="D1358" s="194" t="s">
        <v>240</v>
      </c>
      <c r="E1358" s="195" t="s">
        <v>10111</v>
      </c>
      <c r="F1358" s="196" t="s">
        <v>10112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10113</v>
      </c>
    </row>
    <row r="1359" spans="2:65" s="1" customFormat="1" ht="22.5" customHeight="1">
      <c r="B1359" s="35"/>
      <c r="C1359" s="233" t="s">
        <v>10114</v>
      </c>
      <c r="D1359" s="233" t="s">
        <v>478</v>
      </c>
      <c r="E1359" s="234" t="s">
        <v>10115</v>
      </c>
      <c r="F1359" s="235" t="s">
        <v>10116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1409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1409</v>
      </c>
      <c r="BM1359" s="18" t="s">
        <v>10117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9626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10118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10119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10120</v>
      </c>
      <c r="D1363" s="194" t="s">
        <v>240</v>
      </c>
      <c r="E1363" s="195" t="s">
        <v>10121</v>
      </c>
      <c r="F1363" s="196" t="s">
        <v>10122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10123</v>
      </c>
    </row>
    <row r="1364" spans="2:65" s="1" customFormat="1" ht="22.5" customHeight="1">
      <c r="B1364" s="35"/>
      <c r="C1364" s="233" t="s">
        <v>2635</v>
      </c>
      <c r="D1364" s="233" t="s">
        <v>478</v>
      </c>
      <c r="E1364" s="234" t="s">
        <v>10124</v>
      </c>
      <c r="F1364" s="235" t="s">
        <v>10125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1409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1409</v>
      </c>
      <c r="BM1364" s="18" t="s">
        <v>10126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9626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10127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10128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2799</v>
      </c>
      <c r="D1368" s="194" t="s">
        <v>240</v>
      </c>
      <c r="E1368" s="195" t="s">
        <v>10129</v>
      </c>
      <c r="F1368" s="196" t="s">
        <v>10130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10131</v>
      </c>
    </row>
    <row r="1369" spans="2:65" s="1" customFormat="1" ht="22.5" customHeight="1">
      <c r="B1369" s="35"/>
      <c r="C1369" s="233" t="s">
        <v>2928</v>
      </c>
      <c r="D1369" s="233" t="s">
        <v>478</v>
      </c>
      <c r="E1369" s="234" t="s">
        <v>10132</v>
      </c>
      <c r="F1369" s="235" t="s">
        <v>10133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1409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1409</v>
      </c>
      <c r="BM1369" s="18" t="s">
        <v>10134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9626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10135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10136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3292</v>
      </c>
      <c r="D1373" s="233" t="s">
        <v>478</v>
      </c>
      <c r="E1373" s="234" t="s">
        <v>10137</v>
      </c>
      <c r="F1373" s="235" t="s">
        <v>10138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1409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1409</v>
      </c>
      <c r="BM1373" s="18" t="s">
        <v>10139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9626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10140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10141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10142</v>
      </c>
      <c r="D1377" s="194" t="s">
        <v>240</v>
      </c>
      <c r="E1377" s="195" t="s">
        <v>10143</v>
      </c>
      <c r="F1377" s="196" t="s">
        <v>10144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10145</v>
      </c>
    </row>
    <row r="1378" spans="2:65" s="1" customFormat="1" ht="22.5" customHeight="1">
      <c r="B1378" s="35"/>
      <c r="C1378" s="233" t="s">
        <v>10146</v>
      </c>
      <c r="D1378" s="233" t="s">
        <v>478</v>
      </c>
      <c r="E1378" s="234" t="s">
        <v>10147</v>
      </c>
      <c r="F1378" s="235" t="s">
        <v>10148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1409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1409</v>
      </c>
      <c r="BM1378" s="18" t="s">
        <v>10149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9626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10150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10151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10152</v>
      </c>
      <c r="D1382" s="233" t="s">
        <v>478</v>
      </c>
      <c r="E1382" s="234" t="s">
        <v>10153</v>
      </c>
      <c r="F1382" s="235" t="s">
        <v>10154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1409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1409</v>
      </c>
      <c r="BM1382" s="18" t="s">
        <v>10155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9626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10156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10157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10158</v>
      </c>
      <c r="D1386" s="233" t="s">
        <v>478</v>
      </c>
      <c r="E1386" s="234" t="s">
        <v>10159</v>
      </c>
      <c r="F1386" s="235" t="s">
        <v>10160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1409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1409</v>
      </c>
      <c r="BM1386" s="18" t="s">
        <v>10161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9626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10162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10163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10164</v>
      </c>
      <c r="D1390" s="194" t="s">
        <v>240</v>
      </c>
      <c r="E1390" s="195" t="s">
        <v>10165</v>
      </c>
      <c r="F1390" s="196" t="s">
        <v>10166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10167</v>
      </c>
    </row>
    <row r="1391" spans="2:65" s="1" customFormat="1" ht="22.5" customHeight="1">
      <c r="B1391" s="35"/>
      <c r="C1391" s="233" t="s">
        <v>10168</v>
      </c>
      <c r="D1391" s="233" t="s">
        <v>478</v>
      </c>
      <c r="E1391" s="234" t="s">
        <v>10169</v>
      </c>
      <c r="F1391" s="235" t="s">
        <v>10170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1409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1409</v>
      </c>
      <c r="BM1391" s="18" t="s">
        <v>10171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9626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10172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10173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6075</v>
      </c>
      <c r="D1395" s="233" t="s">
        <v>478</v>
      </c>
      <c r="E1395" s="234" t="s">
        <v>10174</v>
      </c>
      <c r="F1395" s="235" t="s">
        <v>10175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1409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1409</v>
      </c>
      <c r="BM1395" s="18" t="s">
        <v>10176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9626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10177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10178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6087</v>
      </c>
      <c r="D1399" s="194" t="s">
        <v>240</v>
      </c>
      <c r="E1399" s="195" t="s">
        <v>10024</v>
      </c>
      <c r="F1399" s="196" t="s">
        <v>10025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10179</v>
      </c>
    </row>
    <row r="1400" spans="2:65" s="1" customFormat="1" ht="22.5" customHeight="1">
      <c r="B1400" s="35"/>
      <c r="C1400" s="233" t="s">
        <v>10180</v>
      </c>
      <c r="D1400" s="233" t="s">
        <v>478</v>
      </c>
      <c r="E1400" s="234" t="s">
        <v>10181</v>
      </c>
      <c r="F1400" s="235" t="s">
        <v>10182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1409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1409</v>
      </c>
      <c r="BM1400" s="18" t="s">
        <v>10183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9626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10184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9773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8347</v>
      </c>
      <c r="D1404" s="194" t="s">
        <v>240</v>
      </c>
      <c r="E1404" s="195" t="s">
        <v>10050</v>
      </c>
      <c r="F1404" s="196" t="s">
        <v>10051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10185</v>
      </c>
    </row>
    <row r="1405" spans="2:65" s="1" customFormat="1" ht="22.5" customHeight="1">
      <c r="B1405" s="35"/>
      <c r="C1405" s="233" t="s">
        <v>8364</v>
      </c>
      <c r="D1405" s="233" t="s">
        <v>478</v>
      </c>
      <c r="E1405" s="234" t="s">
        <v>10186</v>
      </c>
      <c r="F1405" s="235" t="s">
        <v>10187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1409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1409</v>
      </c>
      <c r="BM1405" s="18" t="s">
        <v>10188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9626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10189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9846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8473</v>
      </c>
      <c r="D1409" s="233" t="s">
        <v>478</v>
      </c>
      <c r="E1409" s="234" t="s">
        <v>10190</v>
      </c>
      <c r="F1409" s="235" t="s">
        <v>10191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1409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1409</v>
      </c>
      <c r="BM1409" s="18" t="s">
        <v>10192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9626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10193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10194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10195</v>
      </c>
      <c r="D1413" s="233" t="s">
        <v>478</v>
      </c>
      <c r="E1413" s="234" t="s">
        <v>10196</v>
      </c>
      <c r="F1413" s="235" t="s">
        <v>10197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1409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1409</v>
      </c>
      <c r="BM1413" s="18" t="s">
        <v>10198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9626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10199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10200</v>
      </c>
      <c r="D1416" s="233" t="s">
        <v>478</v>
      </c>
      <c r="E1416" s="234" t="s">
        <v>10201</v>
      </c>
      <c r="F1416" s="235" t="s">
        <v>10202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1409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1409</v>
      </c>
      <c r="BM1416" s="18" t="s">
        <v>10203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9626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10204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9779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10205</v>
      </c>
      <c r="D1420" s="194" t="s">
        <v>240</v>
      </c>
      <c r="E1420" s="195" t="s">
        <v>10206</v>
      </c>
      <c r="F1420" s="196" t="s">
        <v>10207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10208</v>
      </c>
    </row>
    <row r="1421" spans="2:65" s="1" customFormat="1" ht="22.5" customHeight="1">
      <c r="B1421" s="35"/>
      <c r="C1421" s="233" t="s">
        <v>10209</v>
      </c>
      <c r="D1421" s="233" t="s">
        <v>478</v>
      </c>
      <c r="E1421" s="234" t="s">
        <v>10210</v>
      </c>
      <c r="F1421" s="235" t="s">
        <v>10211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1409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1409</v>
      </c>
      <c r="BM1421" s="18" t="s">
        <v>10212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9626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10213</v>
      </c>
      <c r="D1424" s="194" t="s">
        <v>240</v>
      </c>
      <c r="E1424" s="195" t="s">
        <v>10214</v>
      </c>
      <c r="F1424" s="196" t="s">
        <v>10215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10216</v>
      </c>
    </row>
    <row r="1425" spans="2:65" s="1" customFormat="1" ht="22.5" customHeight="1">
      <c r="B1425" s="35"/>
      <c r="C1425" s="233" t="s">
        <v>5441</v>
      </c>
      <c r="D1425" s="233" t="s">
        <v>478</v>
      </c>
      <c r="E1425" s="234" t="s">
        <v>10217</v>
      </c>
      <c r="F1425" s="235" t="s">
        <v>10218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1409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1409</v>
      </c>
      <c r="BM1425" s="18" t="s">
        <v>10219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9626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10220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9785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5457</v>
      </c>
      <c r="D1429" s="194" t="s">
        <v>240</v>
      </c>
      <c r="E1429" s="195" t="s">
        <v>10121</v>
      </c>
      <c r="F1429" s="196" t="s">
        <v>10122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10221</v>
      </c>
    </row>
    <row r="1430" spans="2:65" s="1" customFormat="1" ht="22.5" customHeight="1">
      <c r="B1430" s="35"/>
      <c r="C1430" s="233" t="s">
        <v>5520</v>
      </c>
      <c r="D1430" s="233" t="s">
        <v>478</v>
      </c>
      <c r="E1430" s="234" t="s">
        <v>10222</v>
      </c>
      <c r="F1430" s="235" t="s">
        <v>10223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1409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1409</v>
      </c>
      <c r="BM1430" s="18" t="s">
        <v>10224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9626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10225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9779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5657</v>
      </c>
      <c r="D1434" s="233" t="s">
        <v>478</v>
      </c>
      <c r="E1434" s="234" t="s">
        <v>10226</v>
      </c>
      <c r="F1434" s="235" t="s">
        <v>10227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1409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1409</v>
      </c>
      <c r="BM1434" s="18" t="s">
        <v>10228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9626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10229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10230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10231</v>
      </c>
      <c r="D1438" s="194" t="s">
        <v>240</v>
      </c>
      <c r="E1438" s="195" t="s">
        <v>10232</v>
      </c>
      <c r="F1438" s="196" t="s">
        <v>10233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10234</v>
      </c>
    </row>
    <row r="1439" spans="2:65" s="1" customFormat="1" ht="22.5" customHeight="1">
      <c r="B1439" s="35"/>
      <c r="C1439" s="233" t="s">
        <v>10235</v>
      </c>
      <c r="D1439" s="233" t="s">
        <v>478</v>
      </c>
      <c r="E1439" s="234" t="s">
        <v>10236</v>
      </c>
      <c r="F1439" s="235" t="s">
        <v>10237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1409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1409</v>
      </c>
      <c r="BM1439" s="18" t="s">
        <v>10238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9626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10239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9791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10240</v>
      </c>
      <c r="D1443" s="194" t="s">
        <v>240</v>
      </c>
      <c r="E1443" s="195" t="s">
        <v>10241</v>
      </c>
      <c r="F1443" s="196" t="s">
        <v>10242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10243</v>
      </c>
    </row>
    <row r="1444" spans="2:65" s="1" customFormat="1" ht="22.5" customHeight="1">
      <c r="B1444" s="35"/>
      <c r="C1444" s="233" t="s">
        <v>10244</v>
      </c>
      <c r="D1444" s="233" t="s">
        <v>478</v>
      </c>
      <c r="E1444" s="234" t="s">
        <v>10245</v>
      </c>
      <c r="F1444" s="235" t="s">
        <v>10246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1409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1409</v>
      </c>
      <c r="BM1444" s="18" t="s">
        <v>10247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9626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10248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10249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10250</v>
      </c>
      <c r="D1448" s="194" t="s">
        <v>240</v>
      </c>
      <c r="E1448" s="195" t="s">
        <v>10251</v>
      </c>
      <c r="F1448" s="196" t="s">
        <v>10252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10253</v>
      </c>
    </row>
    <row r="1449" spans="2:65" s="1" customFormat="1" ht="22.5" customHeight="1">
      <c r="B1449" s="35"/>
      <c r="C1449" s="233" t="s">
        <v>10254</v>
      </c>
      <c r="D1449" s="233" t="s">
        <v>478</v>
      </c>
      <c r="E1449" s="234" t="s">
        <v>10255</v>
      </c>
      <c r="F1449" s="235" t="s">
        <v>10256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1409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1409</v>
      </c>
      <c r="BM1449" s="18" t="s">
        <v>10257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9626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10258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10259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10260</v>
      </c>
      <c r="D1453" s="194" t="s">
        <v>240</v>
      </c>
      <c r="E1453" s="195" t="s">
        <v>10261</v>
      </c>
      <c r="F1453" s="196" t="s">
        <v>10262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10263</v>
      </c>
    </row>
    <row r="1454" spans="2:65" s="1" customFormat="1" ht="22.5" customHeight="1">
      <c r="B1454" s="35"/>
      <c r="C1454" s="233" t="s">
        <v>10264</v>
      </c>
      <c r="D1454" s="233" t="s">
        <v>478</v>
      </c>
      <c r="E1454" s="234" t="s">
        <v>10265</v>
      </c>
      <c r="F1454" s="235" t="s">
        <v>10266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1409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1409</v>
      </c>
      <c r="BM1454" s="18" t="s">
        <v>10267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9626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10268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10269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10270</v>
      </c>
      <c r="D1458" s="194" t="s">
        <v>240</v>
      </c>
      <c r="E1458" s="195" t="s">
        <v>10271</v>
      </c>
      <c r="F1458" s="196" t="s">
        <v>10272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10273</v>
      </c>
    </row>
    <row r="1459" spans="2:65" s="1" customFormat="1" ht="22.5" customHeight="1">
      <c r="B1459" s="35"/>
      <c r="C1459" s="233" t="s">
        <v>10274</v>
      </c>
      <c r="D1459" s="233" t="s">
        <v>478</v>
      </c>
      <c r="E1459" s="234" t="s">
        <v>10275</v>
      </c>
      <c r="F1459" s="235" t="s">
        <v>10276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1409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1409</v>
      </c>
      <c r="BM1459" s="18" t="s">
        <v>10277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9626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10278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9785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10279</v>
      </c>
      <c r="D1463" s="194" t="s">
        <v>240</v>
      </c>
      <c r="E1463" s="195" t="s">
        <v>10280</v>
      </c>
      <c r="F1463" s="196" t="s">
        <v>10281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10282</v>
      </c>
    </row>
    <row r="1464" spans="2:65" s="1" customFormat="1" ht="22.5" customHeight="1">
      <c r="B1464" s="35"/>
      <c r="C1464" s="233" t="s">
        <v>10283</v>
      </c>
      <c r="D1464" s="233" t="s">
        <v>478</v>
      </c>
      <c r="E1464" s="234" t="s">
        <v>10284</v>
      </c>
      <c r="F1464" s="235" t="s">
        <v>10285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1409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1409</v>
      </c>
      <c r="BM1464" s="18" t="s">
        <v>10286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9626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10287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10288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10289</v>
      </c>
      <c r="D1468" s="194" t="s">
        <v>240</v>
      </c>
      <c r="E1468" s="195" t="s">
        <v>10290</v>
      </c>
      <c r="F1468" s="196" t="s">
        <v>10291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10292</v>
      </c>
    </row>
    <row r="1469" spans="2:65" s="1" customFormat="1" ht="22.5" customHeight="1">
      <c r="B1469" s="35"/>
      <c r="C1469" s="233" t="s">
        <v>10293</v>
      </c>
      <c r="D1469" s="233" t="s">
        <v>478</v>
      </c>
      <c r="E1469" s="234" t="s">
        <v>10294</v>
      </c>
      <c r="F1469" s="235" t="s">
        <v>10295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1409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1409</v>
      </c>
      <c r="BM1469" s="18" t="s">
        <v>10296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9626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10297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10259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10298</v>
      </c>
      <c r="D1473" s="194" t="s">
        <v>240</v>
      </c>
      <c r="E1473" s="195" t="s">
        <v>10299</v>
      </c>
      <c r="F1473" s="196" t="s">
        <v>10300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10301</v>
      </c>
    </row>
    <row r="1474" spans="2:65" s="1" customFormat="1" ht="22.5" customHeight="1">
      <c r="B1474" s="35"/>
      <c r="C1474" s="233" t="s">
        <v>10302</v>
      </c>
      <c r="D1474" s="233" t="s">
        <v>478</v>
      </c>
      <c r="E1474" s="234" t="s">
        <v>10303</v>
      </c>
      <c r="F1474" s="235" t="s">
        <v>10304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1409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1409</v>
      </c>
      <c r="BM1474" s="18" t="s">
        <v>10305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9626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10297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10259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10306</v>
      </c>
      <c r="D1478" s="194" t="s">
        <v>240</v>
      </c>
      <c r="E1478" s="195" t="s">
        <v>10307</v>
      </c>
      <c r="F1478" s="196" t="s">
        <v>10308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10309</v>
      </c>
    </row>
    <row r="1479" spans="2:65" s="1" customFormat="1" ht="22.5" customHeight="1">
      <c r="B1479" s="35"/>
      <c r="C1479" s="233" t="s">
        <v>10310</v>
      </c>
      <c r="D1479" s="233" t="s">
        <v>478</v>
      </c>
      <c r="E1479" s="234" t="s">
        <v>10311</v>
      </c>
      <c r="F1479" s="235" t="s">
        <v>10312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1409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1409</v>
      </c>
      <c r="BM1479" s="18" t="s">
        <v>10313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9626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10314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10315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10316</v>
      </c>
      <c r="D1483" s="233" t="s">
        <v>478</v>
      </c>
      <c r="E1483" s="234" t="s">
        <v>10317</v>
      </c>
      <c r="F1483" s="235" t="s">
        <v>10318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1409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1409</v>
      </c>
      <c r="BM1483" s="18" t="s">
        <v>10319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9626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10320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10321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10322</v>
      </c>
      <c r="D1487" s="194" t="s">
        <v>240</v>
      </c>
      <c r="E1487" s="195" t="s">
        <v>10323</v>
      </c>
      <c r="F1487" s="196" t="s">
        <v>10324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10325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10326</v>
      </c>
      <c r="F1488" s="192" t="s">
        <v>10327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10328</v>
      </c>
      <c r="D1489" s="233" t="s">
        <v>478</v>
      </c>
      <c r="E1489" s="234" t="s">
        <v>10329</v>
      </c>
      <c r="F1489" s="235" t="s">
        <v>10330</v>
      </c>
      <c r="G1489" s="236" t="s">
        <v>5416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1409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1409</v>
      </c>
      <c r="BM1489" s="18" t="s">
        <v>10331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10332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10333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10334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10335</v>
      </c>
      <c r="D1493" s="194" t="s">
        <v>240</v>
      </c>
      <c r="E1493" s="195" t="s">
        <v>10336</v>
      </c>
      <c r="F1493" s="196" t="s">
        <v>10337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10338</v>
      </c>
    </row>
    <row r="1494" spans="2:65" s="1" customFormat="1" ht="22.5" customHeight="1">
      <c r="B1494" s="35"/>
      <c r="C1494" s="233" t="s">
        <v>10339</v>
      </c>
      <c r="D1494" s="233" t="s">
        <v>478</v>
      </c>
      <c r="E1494" s="234" t="s">
        <v>10340</v>
      </c>
      <c r="F1494" s="235" t="s">
        <v>10341</v>
      </c>
      <c r="G1494" s="236" t="s">
        <v>5416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1409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1409</v>
      </c>
      <c r="BM1494" s="18" t="s">
        <v>10342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10332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10343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10344</v>
      </c>
      <c r="D1497" s="233" t="s">
        <v>478</v>
      </c>
      <c r="E1497" s="234" t="s">
        <v>10345</v>
      </c>
      <c r="F1497" s="235" t="s">
        <v>10346</v>
      </c>
      <c r="G1497" s="236" t="s">
        <v>5416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1409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1409</v>
      </c>
      <c r="BM1497" s="18" t="s">
        <v>10347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10332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10348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10349</v>
      </c>
      <c r="D1500" s="233" t="s">
        <v>478</v>
      </c>
      <c r="E1500" s="234" t="s">
        <v>10350</v>
      </c>
      <c r="F1500" s="235" t="s">
        <v>10351</v>
      </c>
      <c r="G1500" s="236" t="s">
        <v>5416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1409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1409</v>
      </c>
      <c r="BM1500" s="18" t="s">
        <v>10352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10332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10348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10353</v>
      </c>
      <c r="D1503" s="194" t="s">
        <v>240</v>
      </c>
      <c r="E1503" s="195" t="s">
        <v>10354</v>
      </c>
      <c r="F1503" s="196" t="s">
        <v>10355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10356</v>
      </c>
    </row>
    <row r="1504" spans="2:65" s="1" customFormat="1" ht="22.5" customHeight="1">
      <c r="B1504" s="35"/>
      <c r="C1504" s="233" t="s">
        <v>3357</v>
      </c>
      <c r="D1504" s="233" t="s">
        <v>478</v>
      </c>
      <c r="E1504" s="234" t="s">
        <v>10357</v>
      </c>
      <c r="F1504" s="235" t="s">
        <v>10358</v>
      </c>
      <c r="G1504" s="236" t="s">
        <v>5416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1409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1409</v>
      </c>
      <c r="BM1504" s="18" t="s">
        <v>10359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10332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10360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10361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3371</v>
      </c>
      <c r="D1508" s="194" t="s">
        <v>240</v>
      </c>
      <c r="E1508" s="195" t="s">
        <v>10362</v>
      </c>
      <c r="F1508" s="196" t="s">
        <v>10363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10364</v>
      </c>
    </row>
    <row r="1509" spans="2:65" s="1" customFormat="1" ht="22.5" customHeight="1">
      <c r="B1509" s="35"/>
      <c r="C1509" s="233" t="s">
        <v>3546</v>
      </c>
      <c r="D1509" s="233" t="s">
        <v>478</v>
      </c>
      <c r="E1509" s="234" t="s">
        <v>10365</v>
      </c>
      <c r="F1509" s="235" t="s">
        <v>10366</v>
      </c>
      <c r="G1509" s="236" t="s">
        <v>5416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1409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1409</v>
      </c>
      <c r="BM1509" s="18" t="s">
        <v>10367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10332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10333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10334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10368</v>
      </c>
      <c r="D1513" s="194" t="s">
        <v>240</v>
      </c>
      <c r="E1513" s="195" t="s">
        <v>10369</v>
      </c>
      <c r="F1513" s="196" t="s">
        <v>10370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10371</v>
      </c>
    </row>
    <row r="1514" spans="2:65" s="1" customFormat="1" ht="22.5" customHeight="1">
      <c r="B1514" s="35"/>
      <c r="C1514" s="233" t="s">
        <v>3579</v>
      </c>
      <c r="D1514" s="233" t="s">
        <v>478</v>
      </c>
      <c r="E1514" s="234" t="s">
        <v>10372</v>
      </c>
      <c r="F1514" s="235" t="s">
        <v>10373</v>
      </c>
      <c r="G1514" s="236" t="s">
        <v>5416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1409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1409</v>
      </c>
      <c r="BM1514" s="18" t="s">
        <v>10374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10332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10375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3759</v>
      </c>
      <c r="D1517" s="194" t="s">
        <v>240</v>
      </c>
      <c r="E1517" s="195" t="s">
        <v>10376</v>
      </c>
      <c r="F1517" s="196" t="s">
        <v>10377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10378</v>
      </c>
    </row>
    <row r="1518" spans="2:65" s="1" customFormat="1" ht="22.5" customHeight="1">
      <c r="B1518" s="35"/>
      <c r="C1518" s="233" t="s">
        <v>10379</v>
      </c>
      <c r="D1518" s="233" t="s">
        <v>478</v>
      </c>
      <c r="E1518" s="234" t="s">
        <v>10380</v>
      </c>
      <c r="F1518" s="235" t="s">
        <v>10381</v>
      </c>
      <c r="G1518" s="236" t="s">
        <v>5416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1409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1409</v>
      </c>
      <c r="BM1518" s="18" t="s">
        <v>10382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10332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10383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10361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10384</v>
      </c>
      <c r="D1522" s="194" t="s">
        <v>240</v>
      </c>
      <c r="E1522" s="195" t="s">
        <v>10385</v>
      </c>
      <c r="F1522" s="196" t="s">
        <v>10386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10387</v>
      </c>
    </row>
    <row r="1523" spans="2:65" s="1" customFormat="1" ht="22.5" customHeight="1">
      <c r="B1523" s="35"/>
      <c r="C1523" s="233" t="s">
        <v>10388</v>
      </c>
      <c r="D1523" s="233" t="s">
        <v>478</v>
      </c>
      <c r="E1523" s="234" t="s">
        <v>10389</v>
      </c>
      <c r="F1523" s="235" t="s">
        <v>10390</v>
      </c>
      <c r="G1523" s="236" t="s">
        <v>5416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1409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1409</v>
      </c>
      <c r="BM1523" s="18" t="s">
        <v>10391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10332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10392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10393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4487</v>
      </c>
      <c r="D1527" s="233" t="s">
        <v>478</v>
      </c>
      <c r="E1527" s="234" t="s">
        <v>10394</v>
      </c>
      <c r="F1527" s="235" t="s">
        <v>10395</v>
      </c>
      <c r="G1527" s="236" t="s">
        <v>5416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1409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1409</v>
      </c>
      <c r="BM1527" s="18" t="s">
        <v>10396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10332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10397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10398</v>
      </c>
      <c r="D1530" s="194" t="s">
        <v>240</v>
      </c>
      <c r="E1530" s="195" t="s">
        <v>10399</v>
      </c>
      <c r="F1530" s="196" t="s">
        <v>10400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10401</v>
      </c>
    </row>
    <row r="1531" spans="2:65" s="1" customFormat="1" ht="22.5" customHeight="1">
      <c r="B1531" s="35"/>
      <c r="C1531" s="233" t="s">
        <v>4634</v>
      </c>
      <c r="D1531" s="233" t="s">
        <v>478</v>
      </c>
      <c r="E1531" s="234" t="s">
        <v>10402</v>
      </c>
      <c r="F1531" s="235" t="s">
        <v>10403</v>
      </c>
      <c r="G1531" s="236" t="s">
        <v>5416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1409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1409</v>
      </c>
      <c r="BM1531" s="18" t="s">
        <v>10404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10332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10405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10406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10407</v>
      </c>
      <c r="D1535" s="233" t="s">
        <v>478</v>
      </c>
      <c r="E1535" s="234" t="s">
        <v>10408</v>
      </c>
      <c r="F1535" s="235" t="s">
        <v>10409</v>
      </c>
      <c r="G1535" s="236" t="s">
        <v>5416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1409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1409</v>
      </c>
      <c r="BM1535" s="18" t="s">
        <v>10410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10332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10411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10412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10413</v>
      </c>
      <c r="D1539" s="233" t="s">
        <v>478</v>
      </c>
      <c r="E1539" s="234" t="s">
        <v>10414</v>
      </c>
      <c r="F1539" s="235" t="s">
        <v>10415</v>
      </c>
      <c r="G1539" s="236" t="s">
        <v>5416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1409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1409</v>
      </c>
      <c r="BM1539" s="18" t="s">
        <v>10416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10417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10418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4711</v>
      </c>
      <c r="D1542" s="233" t="s">
        <v>478</v>
      </c>
      <c r="E1542" s="234" t="s">
        <v>10419</v>
      </c>
      <c r="F1542" s="235" t="s">
        <v>10420</v>
      </c>
      <c r="G1542" s="236" t="s">
        <v>5416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1409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1409</v>
      </c>
      <c r="BM1542" s="18" t="s">
        <v>10421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10332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10422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10361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4840</v>
      </c>
      <c r="D1546" s="233" t="s">
        <v>478</v>
      </c>
      <c r="E1546" s="234" t="s">
        <v>10423</v>
      </c>
      <c r="F1546" s="235" t="s">
        <v>10424</v>
      </c>
      <c r="G1546" s="236" t="s">
        <v>5416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1409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1409</v>
      </c>
      <c r="BM1546" s="18" t="s">
        <v>10425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10332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10426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10393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10427</v>
      </c>
      <c r="D1550" s="233" t="s">
        <v>478</v>
      </c>
      <c r="E1550" s="234" t="s">
        <v>10428</v>
      </c>
      <c r="F1550" s="235" t="s">
        <v>10429</v>
      </c>
      <c r="G1550" s="236" t="s">
        <v>5416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1409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1409</v>
      </c>
      <c r="BM1550" s="18" t="s">
        <v>10430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10332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10431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10393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10432</v>
      </c>
      <c r="D1554" s="233" t="s">
        <v>478</v>
      </c>
      <c r="E1554" s="234" t="s">
        <v>10433</v>
      </c>
      <c r="F1554" s="235" t="s">
        <v>10434</v>
      </c>
      <c r="G1554" s="236" t="s">
        <v>5416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1409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1409</v>
      </c>
      <c r="BM1554" s="18" t="s">
        <v>10435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10332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10436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10334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10437</v>
      </c>
      <c r="D1558" s="194" t="s">
        <v>240</v>
      </c>
      <c r="E1558" s="195" t="s">
        <v>10438</v>
      </c>
      <c r="F1558" s="196" t="s">
        <v>10439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10440</v>
      </c>
    </row>
    <row r="1559" spans="2:65" s="1" customFormat="1" ht="22.5" customHeight="1">
      <c r="B1559" s="35"/>
      <c r="C1559" s="233" t="s">
        <v>4937</v>
      </c>
      <c r="D1559" s="233" t="s">
        <v>478</v>
      </c>
      <c r="E1559" s="234" t="s">
        <v>10441</v>
      </c>
      <c r="F1559" s="235" t="s">
        <v>10442</v>
      </c>
      <c r="G1559" s="236" t="s">
        <v>5416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1409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1409</v>
      </c>
      <c r="BM1559" s="18" t="s">
        <v>10443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10332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10444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10361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10445</v>
      </c>
      <c r="D1563" s="233" t="s">
        <v>478</v>
      </c>
      <c r="E1563" s="234" t="s">
        <v>10446</v>
      </c>
      <c r="F1563" s="235" t="s">
        <v>10447</v>
      </c>
      <c r="G1563" s="236" t="s">
        <v>5416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1409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1409</v>
      </c>
      <c r="BM1563" s="18" t="s">
        <v>10448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10332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10444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10361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5181</v>
      </c>
      <c r="D1567" s="194" t="s">
        <v>240</v>
      </c>
      <c r="E1567" s="195" t="s">
        <v>10438</v>
      </c>
      <c r="F1567" s="196" t="s">
        <v>10439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10449</v>
      </c>
    </row>
    <row r="1568" spans="2:65" s="1" customFormat="1" ht="22.5" customHeight="1">
      <c r="B1568" s="35"/>
      <c r="C1568" s="233" t="s">
        <v>5198</v>
      </c>
      <c r="D1568" s="233" t="s">
        <v>478</v>
      </c>
      <c r="E1568" s="234" t="s">
        <v>10450</v>
      </c>
      <c r="F1568" s="235" t="s">
        <v>10451</v>
      </c>
      <c r="G1568" s="236" t="s">
        <v>5416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1409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1409</v>
      </c>
      <c r="BM1568" s="18" t="s">
        <v>10452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10332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10453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10361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10454</v>
      </c>
      <c r="D1572" s="194" t="s">
        <v>240</v>
      </c>
      <c r="E1572" s="195" t="s">
        <v>10336</v>
      </c>
      <c r="F1572" s="196" t="s">
        <v>10337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10455</v>
      </c>
    </row>
    <row r="1573" spans="2:65" s="1" customFormat="1" ht="22.5" customHeight="1">
      <c r="B1573" s="35"/>
      <c r="C1573" s="233" t="s">
        <v>10456</v>
      </c>
      <c r="D1573" s="233" t="s">
        <v>478</v>
      </c>
      <c r="E1573" s="234" t="s">
        <v>10457</v>
      </c>
      <c r="F1573" s="235" t="s">
        <v>10458</v>
      </c>
      <c r="G1573" s="236" t="s">
        <v>5416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1409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1409</v>
      </c>
      <c r="BM1573" s="18" t="s">
        <v>10459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10332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10375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10460</v>
      </c>
      <c r="D1576" s="194" t="s">
        <v>240</v>
      </c>
      <c r="E1576" s="195" t="s">
        <v>10362</v>
      </c>
      <c r="F1576" s="196" t="s">
        <v>10363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10461</v>
      </c>
    </row>
    <row r="1577" spans="2:65" s="1" customFormat="1" ht="22.5" customHeight="1">
      <c r="B1577" s="35"/>
      <c r="C1577" s="233" t="s">
        <v>10462</v>
      </c>
      <c r="D1577" s="233" t="s">
        <v>478</v>
      </c>
      <c r="E1577" s="234" t="s">
        <v>10463</v>
      </c>
      <c r="F1577" s="235" t="s">
        <v>10464</v>
      </c>
      <c r="G1577" s="236" t="s">
        <v>5416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1409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1409</v>
      </c>
      <c r="BM1577" s="18" t="s">
        <v>10465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10332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10444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8487</v>
      </c>
      <c r="D1580" s="194" t="s">
        <v>240</v>
      </c>
      <c r="E1580" s="195" t="s">
        <v>10369</v>
      </c>
      <c r="F1580" s="196" t="s">
        <v>10370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10466</v>
      </c>
    </row>
    <row r="1581" spans="2:65" s="1" customFormat="1" ht="22.5" customHeight="1">
      <c r="B1581" s="35"/>
      <c r="C1581" s="233" t="s">
        <v>10467</v>
      </c>
      <c r="D1581" s="233" t="s">
        <v>478</v>
      </c>
      <c r="E1581" s="234" t="s">
        <v>10468</v>
      </c>
      <c r="F1581" s="235" t="s">
        <v>10469</v>
      </c>
      <c r="G1581" s="236" t="s">
        <v>5416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1409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1409</v>
      </c>
      <c r="BM1581" s="18" t="s">
        <v>10470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10332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10471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10361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10472</v>
      </c>
      <c r="D1585" s="194" t="s">
        <v>240</v>
      </c>
      <c r="E1585" s="195" t="s">
        <v>10438</v>
      </c>
      <c r="F1585" s="196" t="s">
        <v>10439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10473</v>
      </c>
    </row>
    <row r="1586" spans="2:65" s="1" customFormat="1" ht="22.5" customHeight="1">
      <c r="B1586" s="35"/>
      <c r="C1586" s="233" t="s">
        <v>10474</v>
      </c>
      <c r="D1586" s="233" t="s">
        <v>478</v>
      </c>
      <c r="E1586" s="234" t="s">
        <v>10475</v>
      </c>
      <c r="F1586" s="235" t="s">
        <v>10476</v>
      </c>
      <c r="G1586" s="236" t="s">
        <v>5416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1409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1409</v>
      </c>
      <c r="BM1586" s="18" t="s">
        <v>10477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10332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10478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10361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10479</v>
      </c>
      <c r="D1590" s="194" t="s">
        <v>240</v>
      </c>
      <c r="E1590" s="195" t="s">
        <v>10480</v>
      </c>
      <c r="F1590" s="196" t="s">
        <v>10481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10482</v>
      </c>
    </row>
    <row r="1591" spans="2:65" s="1" customFormat="1" ht="22.5" customHeight="1">
      <c r="B1591" s="35"/>
      <c r="C1591" s="233" t="s">
        <v>10483</v>
      </c>
      <c r="D1591" s="233" t="s">
        <v>478</v>
      </c>
      <c r="E1591" s="234" t="s">
        <v>10484</v>
      </c>
      <c r="F1591" s="235" t="s">
        <v>10485</v>
      </c>
      <c r="G1591" s="236" t="s">
        <v>5416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1409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1409</v>
      </c>
      <c r="BM1591" s="18" t="s">
        <v>10486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10332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10348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10487</v>
      </c>
      <c r="D1594" s="194" t="s">
        <v>240</v>
      </c>
      <c r="E1594" s="195" t="s">
        <v>10488</v>
      </c>
      <c r="F1594" s="196" t="s">
        <v>10489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10490</v>
      </c>
    </row>
    <row r="1595" spans="2:65" s="1" customFormat="1" ht="22.5" customHeight="1">
      <c r="B1595" s="35"/>
      <c r="C1595" s="233" t="s">
        <v>10491</v>
      </c>
      <c r="D1595" s="233" t="s">
        <v>478</v>
      </c>
      <c r="E1595" s="234" t="s">
        <v>10492</v>
      </c>
      <c r="F1595" s="235" t="s">
        <v>10493</v>
      </c>
      <c r="G1595" s="236" t="s">
        <v>5416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1409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1409</v>
      </c>
      <c r="BM1595" s="18" t="s">
        <v>10494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10332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10444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10495</v>
      </c>
      <c r="D1598" s="194" t="s">
        <v>240</v>
      </c>
      <c r="E1598" s="195" t="s">
        <v>10496</v>
      </c>
      <c r="F1598" s="196" t="s">
        <v>10497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10498</v>
      </c>
    </row>
    <row r="1599" spans="2:65" s="1" customFormat="1" ht="22.5" customHeight="1">
      <c r="B1599" s="35"/>
      <c r="C1599" s="233" t="s">
        <v>10499</v>
      </c>
      <c r="D1599" s="233" t="s">
        <v>478</v>
      </c>
      <c r="E1599" s="234" t="s">
        <v>10500</v>
      </c>
      <c r="F1599" s="235" t="s">
        <v>10501</v>
      </c>
      <c r="G1599" s="236" t="s">
        <v>5416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1409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1409</v>
      </c>
      <c r="BM1599" s="18" t="s">
        <v>10502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10332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10503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10361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10504</v>
      </c>
      <c r="D1603" s="194" t="s">
        <v>240</v>
      </c>
      <c r="E1603" s="195" t="s">
        <v>10505</v>
      </c>
      <c r="F1603" s="196" t="s">
        <v>10506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10507</v>
      </c>
    </row>
    <row r="1604" spans="2:65" s="1" customFormat="1" ht="31.5" customHeight="1">
      <c r="B1604" s="35"/>
      <c r="C1604" s="233" t="s">
        <v>10508</v>
      </c>
      <c r="D1604" s="233" t="s">
        <v>478</v>
      </c>
      <c r="E1604" s="234" t="s">
        <v>10509</v>
      </c>
      <c r="F1604" s="235" t="s">
        <v>10510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1409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1409</v>
      </c>
      <c r="BM1604" s="18" t="s">
        <v>10511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10332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10512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10513</v>
      </c>
      <c r="D1607" s="233" t="s">
        <v>478</v>
      </c>
      <c r="E1607" s="234" t="s">
        <v>10514</v>
      </c>
      <c r="F1607" s="235" t="s">
        <v>10515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1409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1409</v>
      </c>
      <c r="BM1607" s="18" t="s">
        <v>10516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10332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10512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10517</v>
      </c>
      <c r="D1610" s="194" t="s">
        <v>240</v>
      </c>
      <c r="E1610" s="195" t="s">
        <v>10518</v>
      </c>
      <c r="F1610" s="196" t="s">
        <v>10519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10520</v>
      </c>
    </row>
    <row r="1611" spans="2:65" s="1" customFormat="1" ht="31.5" customHeight="1">
      <c r="B1611" s="35"/>
      <c r="C1611" s="233" t="s">
        <v>10521</v>
      </c>
      <c r="D1611" s="233" t="s">
        <v>478</v>
      </c>
      <c r="E1611" s="234" t="s">
        <v>10522</v>
      </c>
      <c r="F1611" s="235" t="s">
        <v>10523</v>
      </c>
      <c r="G1611" s="236" t="s">
        <v>5416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1409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1409</v>
      </c>
      <c r="BM1611" s="18" t="s">
        <v>10524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10332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10525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10526</v>
      </c>
      <c r="D1614" s="194" t="s">
        <v>240</v>
      </c>
      <c r="E1614" s="195" t="s">
        <v>8877</v>
      </c>
      <c r="F1614" s="196" t="s">
        <v>8878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10527</v>
      </c>
    </row>
    <row r="1615" spans="2:65" s="1" customFormat="1" ht="31.5" customHeight="1">
      <c r="B1615" s="35"/>
      <c r="C1615" s="233" t="s">
        <v>10528</v>
      </c>
      <c r="D1615" s="233" t="s">
        <v>478</v>
      </c>
      <c r="E1615" s="234" t="s">
        <v>10529</v>
      </c>
      <c r="F1615" s="235" t="s">
        <v>10530</v>
      </c>
      <c r="G1615" s="236" t="s">
        <v>5416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1409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1409</v>
      </c>
      <c r="BM1615" s="18" t="s">
        <v>10531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10332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10343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10532</v>
      </c>
      <c r="D1618" s="233" t="s">
        <v>478</v>
      </c>
      <c r="E1618" s="234" t="s">
        <v>10533</v>
      </c>
      <c r="F1618" s="235" t="s">
        <v>10534</v>
      </c>
      <c r="G1618" s="236" t="s">
        <v>5416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1409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1409</v>
      </c>
      <c r="BM1618" s="18" t="s">
        <v>10535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10332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10375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10536</v>
      </c>
      <c r="D1621" s="194" t="s">
        <v>240</v>
      </c>
      <c r="E1621" s="195" t="s">
        <v>10537</v>
      </c>
      <c r="F1621" s="196" t="s">
        <v>10538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10539</v>
      </c>
    </row>
    <row r="1622" spans="2:65" s="1" customFormat="1" ht="31.5" customHeight="1">
      <c r="B1622" s="35"/>
      <c r="C1622" s="233" t="s">
        <v>10540</v>
      </c>
      <c r="D1622" s="233" t="s">
        <v>478</v>
      </c>
      <c r="E1622" s="234" t="s">
        <v>10541</v>
      </c>
      <c r="F1622" s="235" t="s">
        <v>10542</v>
      </c>
      <c r="G1622" s="236" t="s">
        <v>5416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1409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1409</v>
      </c>
      <c r="BM1622" s="18" t="s">
        <v>10543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10332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10544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10545</v>
      </c>
      <c r="D1625" s="233" t="s">
        <v>478</v>
      </c>
      <c r="E1625" s="234" t="s">
        <v>10546</v>
      </c>
      <c r="F1625" s="235" t="s">
        <v>10547</v>
      </c>
      <c r="G1625" s="236" t="s">
        <v>5416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1409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1409</v>
      </c>
      <c r="BM1625" s="18" t="s">
        <v>10548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10332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10397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10549</v>
      </c>
      <c r="D1628" s="194" t="s">
        <v>240</v>
      </c>
      <c r="E1628" s="195" t="s">
        <v>10550</v>
      </c>
      <c r="F1628" s="196" t="s">
        <v>10551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10552</v>
      </c>
    </row>
    <row r="1629" spans="2:65" s="1" customFormat="1" ht="31.5" customHeight="1">
      <c r="B1629" s="35"/>
      <c r="C1629" s="233" t="s">
        <v>10553</v>
      </c>
      <c r="D1629" s="233" t="s">
        <v>478</v>
      </c>
      <c r="E1629" s="234" t="s">
        <v>10554</v>
      </c>
      <c r="F1629" s="235" t="s">
        <v>10555</v>
      </c>
      <c r="G1629" s="236" t="s">
        <v>5416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1409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1409</v>
      </c>
      <c r="BM1629" s="18" t="s">
        <v>10556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10332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10557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10558</v>
      </c>
      <c r="D1632" s="233" t="s">
        <v>478</v>
      </c>
      <c r="E1632" s="234" t="s">
        <v>10559</v>
      </c>
      <c r="F1632" s="235" t="s">
        <v>10560</v>
      </c>
      <c r="G1632" s="236" t="s">
        <v>5416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1409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1409</v>
      </c>
      <c r="BM1632" s="18" t="s">
        <v>10561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10332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10375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10562</v>
      </c>
      <c r="D1635" s="194" t="s">
        <v>240</v>
      </c>
      <c r="E1635" s="195" t="s">
        <v>10563</v>
      </c>
      <c r="F1635" s="196" t="s">
        <v>10564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10565</v>
      </c>
    </row>
    <row r="1636" spans="2:65" s="1" customFormat="1" ht="22.5" customHeight="1">
      <c r="B1636" s="35"/>
      <c r="C1636" s="233" t="s">
        <v>10566</v>
      </c>
      <c r="D1636" s="233" t="s">
        <v>478</v>
      </c>
      <c r="E1636" s="234" t="s">
        <v>10567</v>
      </c>
      <c r="F1636" s="235" t="s">
        <v>10568</v>
      </c>
      <c r="G1636" s="236" t="s">
        <v>5416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2560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10569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10332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10348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10361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10570</v>
      </c>
      <c r="D1640" s="194" t="s">
        <v>240</v>
      </c>
      <c r="E1640" s="195" t="s">
        <v>10480</v>
      </c>
      <c r="F1640" s="196" t="s">
        <v>10481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10571</v>
      </c>
    </row>
    <row r="1641" spans="2:65" s="1" customFormat="1" ht="31.5" customHeight="1">
      <c r="B1641" s="35"/>
      <c r="C1641" s="233" t="s">
        <v>10572</v>
      </c>
      <c r="D1641" s="233" t="s">
        <v>478</v>
      </c>
      <c r="E1641" s="234" t="s">
        <v>10573</v>
      </c>
      <c r="F1641" s="235" t="s">
        <v>10574</v>
      </c>
      <c r="G1641" s="236" t="s">
        <v>5416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1409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1409</v>
      </c>
      <c r="BM1641" s="18" t="s">
        <v>10575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10332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10576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10361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10577</v>
      </c>
      <c r="D1645" s="194" t="s">
        <v>240</v>
      </c>
      <c r="E1645" s="195" t="s">
        <v>10578</v>
      </c>
      <c r="F1645" s="196" t="s">
        <v>10579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1409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1409</v>
      </c>
      <c r="BM1645" s="18" t="s">
        <v>10580</v>
      </c>
    </row>
    <row r="1646" spans="2:65" s="1" customFormat="1" ht="31.5" customHeight="1">
      <c r="B1646" s="35"/>
      <c r="C1646" s="233" t="s">
        <v>10581</v>
      </c>
      <c r="D1646" s="233" t="s">
        <v>478</v>
      </c>
      <c r="E1646" s="234" t="s">
        <v>10582</v>
      </c>
      <c r="F1646" s="235" t="s">
        <v>10583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2560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10584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10332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10375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10585</v>
      </c>
      <c r="D1649" s="194" t="s">
        <v>240</v>
      </c>
      <c r="E1649" s="195" t="s">
        <v>10586</v>
      </c>
      <c r="F1649" s="196" t="s">
        <v>10587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10588</v>
      </c>
    </row>
    <row r="1650" spans="2:65" s="1" customFormat="1" ht="31.5" customHeight="1">
      <c r="B1650" s="35"/>
      <c r="C1650" s="233" t="s">
        <v>10589</v>
      </c>
      <c r="D1650" s="233" t="s">
        <v>478</v>
      </c>
      <c r="E1650" s="234" t="s">
        <v>10590</v>
      </c>
      <c r="F1650" s="235" t="s">
        <v>10591</v>
      </c>
      <c r="G1650" s="236" t="s">
        <v>5416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1409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1409</v>
      </c>
      <c r="BM1650" s="18" t="s">
        <v>10592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10593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10594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10595</v>
      </c>
      <c r="D1653" s="194" t="s">
        <v>240</v>
      </c>
      <c r="E1653" s="195" t="s">
        <v>10596</v>
      </c>
      <c r="F1653" s="196" t="s">
        <v>10597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1409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1409</v>
      </c>
      <c r="BM1653" s="18" t="s">
        <v>10598</v>
      </c>
    </row>
    <row r="1654" spans="2:65" s="1" customFormat="1" ht="22.5" customHeight="1">
      <c r="B1654" s="35"/>
      <c r="C1654" s="233" t="s">
        <v>10599</v>
      </c>
      <c r="D1654" s="233" t="s">
        <v>478</v>
      </c>
      <c r="E1654" s="234" t="s">
        <v>10600</v>
      </c>
      <c r="F1654" s="235" t="s">
        <v>10601</v>
      </c>
      <c r="G1654" s="236" t="s">
        <v>5416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1409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1409</v>
      </c>
      <c r="BM1654" s="18" t="s">
        <v>10602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10332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10375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10603</v>
      </c>
      <c r="D1657" s="194" t="s">
        <v>240</v>
      </c>
      <c r="E1657" s="195" t="s">
        <v>10604</v>
      </c>
      <c r="F1657" s="196" t="s">
        <v>10605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10606</v>
      </c>
    </row>
    <row r="1658" spans="2:65" s="11" customFormat="1" ht="29.85" customHeight="1">
      <c r="B1658" s="177"/>
      <c r="C1658" s="178"/>
      <c r="D1658" s="191" t="s">
        <v>72</v>
      </c>
      <c r="E1658" s="192" t="s">
        <v>10607</v>
      </c>
      <c r="F1658" s="192" t="s">
        <v>10608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10609</v>
      </c>
      <c r="D1659" s="233" t="s">
        <v>478</v>
      </c>
      <c r="E1659" s="234" t="s">
        <v>10610</v>
      </c>
      <c r="F1659" s="235" t="s">
        <v>10611</v>
      </c>
      <c r="G1659" s="236" t="s">
        <v>5416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1409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1409</v>
      </c>
      <c r="BM1659" s="18" t="s">
        <v>10612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10613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10614</v>
      </c>
      <c r="D1662" s="194" t="s">
        <v>240</v>
      </c>
      <c r="E1662" s="195" t="s">
        <v>10615</v>
      </c>
      <c r="F1662" s="196" t="s">
        <v>10616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10617</v>
      </c>
    </row>
    <row r="1663" spans="2:65" s="1" customFormat="1" ht="31.5" customHeight="1">
      <c r="B1663" s="35"/>
      <c r="C1663" s="233" t="s">
        <v>10618</v>
      </c>
      <c r="D1663" s="233" t="s">
        <v>478</v>
      </c>
      <c r="E1663" s="234" t="s">
        <v>10619</v>
      </c>
      <c r="F1663" s="235" t="s">
        <v>10620</v>
      </c>
      <c r="G1663" s="236" t="s">
        <v>5416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1409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1409</v>
      </c>
      <c r="BM1663" s="18" t="s">
        <v>10621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10613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10622</v>
      </c>
      <c r="D1666" s="233" t="s">
        <v>478</v>
      </c>
      <c r="E1666" s="234" t="s">
        <v>10623</v>
      </c>
      <c r="F1666" s="235" t="s">
        <v>10624</v>
      </c>
      <c r="G1666" s="236" t="s">
        <v>5416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1409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1409</v>
      </c>
      <c r="BM1666" s="18" t="s">
        <v>10625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10613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10626</v>
      </c>
      <c r="D1669" s="233" t="s">
        <v>478</v>
      </c>
      <c r="E1669" s="234" t="s">
        <v>10627</v>
      </c>
      <c r="F1669" s="235" t="s">
        <v>10628</v>
      </c>
      <c r="G1669" s="236" t="s">
        <v>5416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1409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1409</v>
      </c>
      <c r="BM1669" s="18" t="s">
        <v>10629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10613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10630</v>
      </c>
      <c r="D1672" s="233" t="s">
        <v>478</v>
      </c>
      <c r="E1672" s="234" t="s">
        <v>10631</v>
      </c>
      <c r="F1672" s="235" t="s">
        <v>10632</v>
      </c>
      <c r="G1672" s="236" t="s">
        <v>5416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1409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1409</v>
      </c>
      <c r="BM1672" s="18" t="s">
        <v>10633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10613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10634</v>
      </c>
      <c r="D1675" s="233" t="s">
        <v>478</v>
      </c>
      <c r="E1675" s="234" t="s">
        <v>10635</v>
      </c>
      <c r="F1675" s="235" t="s">
        <v>10636</v>
      </c>
      <c r="G1675" s="236" t="s">
        <v>5416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1409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1409</v>
      </c>
      <c r="BM1675" s="18" t="s">
        <v>10637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10613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10638</v>
      </c>
      <c r="D1678" s="194" t="s">
        <v>240</v>
      </c>
      <c r="E1678" s="195" t="s">
        <v>10639</v>
      </c>
      <c r="F1678" s="196" t="s">
        <v>10640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10641</v>
      </c>
    </row>
    <row r="1679" spans="2:65" s="1" customFormat="1" ht="31.5" customHeight="1">
      <c r="B1679" s="35"/>
      <c r="C1679" s="233" t="s">
        <v>10642</v>
      </c>
      <c r="D1679" s="233" t="s">
        <v>478</v>
      </c>
      <c r="E1679" s="234" t="s">
        <v>10643</v>
      </c>
      <c r="F1679" s="235" t="s">
        <v>10644</v>
      </c>
      <c r="G1679" s="236" t="s">
        <v>5416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1409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1409</v>
      </c>
      <c r="BM1679" s="18" t="s">
        <v>10645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10613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10646</v>
      </c>
      <c r="D1682" s="194" t="s">
        <v>240</v>
      </c>
      <c r="E1682" s="195" t="s">
        <v>10615</v>
      </c>
      <c r="F1682" s="196" t="s">
        <v>10616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10647</v>
      </c>
    </row>
    <row r="1683" spans="2:65" s="1" customFormat="1" ht="31.5" customHeight="1">
      <c r="B1683" s="35"/>
      <c r="C1683" s="233" t="s">
        <v>10648</v>
      </c>
      <c r="D1683" s="233" t="s">
        <v>478</v>
      </c>
      <c r="E1683" s="234" t="s">
        <v>10649</v>
      </c>
      <c r="F1683" s="235" t="s">
        <v>10650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2560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10651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10613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10652</v>
      </c>
      <c r="D1686" s="233" t="s">
        <v>478</v>
      </c>
      <c r="E1686" s="234" t="s">
        <v>10653</v>
      </c>
      <c r="F1686" s="235" t="s">
        <v>10654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2560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10655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10613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10656</v>
      </c>
      <c r="D1689" s="194" t="s">
        <v>240</v>
      </c>
      <c r="E1689" s="195" t="s">
        <v>10657</v>
      </c>
      <c r="F1689" s="196" t="s">
        <v>10658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10659</v>
      </c>
    </row>
    <row r="1690" spans="2:65" s="1" customFormat="1" ht="31.5" customHeight="1">
      <c r="B1690" s="35"/>
      <c r="C1690" s="233" t="s">
        <v>10660</v>
      </c>
      <c r="D1690" s="233" t="s">
        <v>478</v>
      </c>
      <c r="E1690" s="234" t="s">
        <v>10661</v>
      </c>
      <c r="F1690" s="235" t="s">
        <v>10662</v>
      </c>
      <c r="G1690" s="236" t="s">
        <v>5416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1409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1409</v>
      </c>
      <c r="BM1690" s="18" t="s">
        <v>10663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10613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10664</v>
      </c>
      <c r="D1693" s="194" t="s">
        <v>240</v>
      </c>
      <c r="E1693" s="195" t="s">
        <v>10665</v>
      </c>
      <c r="F1693" s="196" t="s">
        <v>10666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10667</v>
      </c>
    </row>
    <row r="1694" spans="2:65" s="1" customFormat="1" ht="44.25" customHeight="1">
      <c r="B1694" s="35"/>
      <c r="C1694" s="233" t="s">
        <v>10668</v>
      </c>
      <c r="D1694" s="233" t="s">
        <v>478</v>
      </c>
      <c r="E1694" s="234" t="s">
        <v>10669</v>
      </c>
      <c r="F1694" s="235" t="s">
        <v>10670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1409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1409</v>
      </c>
      <c r="BM1694" s="18" t="s">
        <v>10671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9838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10672</v>
      </c>
      <c r="D1697" s="233" t="s">
        <v>478</v>
      </c>
      <c r="E1697" s="234" t="s">
        <v>10673</v>
      </c>
      <c r="F1697" s="235" t="s">
        <v>10674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1409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1409</v>
      </c>
      <c r="BM1697" s="18" t="s">
        <v>10675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9838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10676</v>
      </c>
      <c r="D1700" s="194" t="s">
        <v>240</v>
      </c>
      <c r="E1700" s="195" t="s">
        <v>10677</v>
      </c>
      <c r="F1700" s="196" t="s">
        <v>10678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10679</v>
      </c>
    </row>
    <row r="1701" spans="2:65" s="1" customFormat="1" ht="44.25" customHeight="1">
      <c r="B1701" s="35"/>
      <c r="C1701" s="233" t="s">
        <v>10680</v>
      </c>
      <c r="D1701" s="233" t="s">
        <v>478</v>
      </c>
      <c r="E1701" s="234" t="s">
        <v>10681</v>
      </c>
      <c r="F1701" s="235" t="s">
        <v>10682</v>
      </c>
      <c r="G1701" s="236" t="s">
        <v>5416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2560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10683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9838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10684</v>
      </c>
      <c r="D1704" s="194" t="s">
        <v>240</v>
      </c>
      <c r="E1704" s="195" t="s">
        <v>10685</v>
      </c>
      <c r="F1704" s="196" t="s">
        <v>10686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10687</v>
      </c>
    </row>
    <row r="1705" spans="2:65" s="1" customFormat="1" ht="31.5" customHeight="1">
      <c r="B1705" s="35"/>
      <c r="C1705" s="233" t="s">
        <v>10688</v>
      </c>
      <c r="D1705" s="233" t="s">
        <v>478</v>
      </c>
      <c r="E1705" s="234" t="s">
        <v>10689</v>
      </c>
      <c r="F1705" s="235" t="s">
        <v>10690</v>
      </c>
      <c r="G1705" s="236" t="s">
        <v>5416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2560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10691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9838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10692</v>
      </c>
      <c r="D1708" s="233" t="s">
        <v>478</v>
      </c>
      <c r="E1708" s="234" t="s">
        <v>10693</v>
      </c>
      <c r="F1708" s="235" t="s">
        <v>10694</v>
      </c>
      <c r="G1708" s="236" t="s">
        <v>5416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2560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10695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9838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10696</v>
      </c>
      <c r="D1711" s="194" t="s">
        <v>240</v>
      </c>
      <c r="E1711" s="195" t="s">
        <v>10697</v>
      </c>
      <c r="F1711" s="196" t="s">
        <v>10698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10699</v>
      </c>
    </row>
    <row r="1712" spans="2:65" s="1" customFormat="1" ht="31.5" customHeight="1">
      <c r="B1712" s="35"/>
      <c r="C1712" s="233" t="s">
        <v>10700</v>
      </c>
      <c r="D1712" s="233" t="s">
        <v>478</v>
      </c>
      <c r="E1712" s="234" t="s">
        <v>10701</v>
      </c>
      <c r="F1712" s="235" t="s">
        <v>10702</v>
      </c>
      <c r="G1712" s="236" t="s">
        <v>5416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1409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1409</v>
      </c>
      <c r="BM1712" s="18" t="s">
        <v>10703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10613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10704</v>
      </c>
      <c r="D1715" s="233" t="s">
        <v>478</v>
      </c>
      <c r="E1715" s="234" t="s">
        <v>10705</v>
      </c>
      <c r="F1715" s="235" t="s">
        <v>10706</v>
      </c>
      <c r="G1715" s="236" t="s">
        <v>5416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1409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1409</v>
      </c>
      <c r="BM1715" s="18" t="s">
        <v>10707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10613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10708</v>
      </c>
      <c r="D1718" s="194" t="s">
        <v>240</v>
      </c>
      <c r="E1718" s="195" t="s">
        <v>10709</v>
      </c>
      <c r="F1718" s="196" t="s">
        <v>10710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10711</v>
      </c>
    </row>
    <row r="1719" spans="2:65" s="1" customFormat="1" ht="31.5" customHeight="1">
      <c r="B1719" s="35"/>
      <c r="C1719" s="233" t="s">
        <v>10712</v>
      </c>
      <c r="D1719" s="233" t="s">
        <v>478</v>
      </c>
      <c r="E1719" s="234" t="s">
        <v>10713</v>
      </c>
      <c r="F1719" s="235" t="s">
        <v>10714</v>
      </c>
      <c r="G1719" s="236" t="s">
        <v>5416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1409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1409</v>
      </c>
      <c r="BM1719" s="18" t="s">
        <v>10715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10613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10716</v>
      </c>
      <c r="D1722" s="194" t="s">
        <v>240</v>
      </c>
      <c r="E1722" s="195" t="s">
        <v>10717</v>
      </c>
      <c r="F1722" s="196" t="s">
        <v>10718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10719</v>
      </c>
    </row>
    <row r="1723" spans="2:65" s="1" customFormat="1" ht="31.5" customHeight="1">
      <c r="B1723" s="35"/>
      <c r="C1723" s="233" t="s">
        <v>10720</v>
      </c>
      <c r="D1723" s="233" t="s">
        <v>478</v>
      </c>
      <c r="E1723" s="234" t="s">
        <v>10721</v>
      </c>
      <c r="F1723" s="235" t="s">
        <v>10722</v>
      </c>
      <c r="G1723" s="236" t="s">
        <v>5416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2560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10723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10613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10724</v>
      </c>
      <c r="D1726" s="194" t="s">
        <v>240</v>
      </c>
      <c r="E1726" s="195" t="s">
        <v>10709</v>
      </c>
      <c r="F1726" s="196" t="s">
        <v>10710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10725</v>
      </c>
    </row>
    <row r="1727" spans="2:65" s="1" customFormat="1" ht="31.5" customHeight="1">
      <c r="B1727" s="35"/>
      <c r="C1727" s="233" t="s">
        <v>10726</v>
      </c>
      <c r="D1727" s="233" t="s">
        <v>478</v>
      </c>
      <c r="E1727" s="234" t="s">
        <v>10727</v>
      </c>
      <c r="F1727" s="235" t="s">
        <v>10728</v>
      </c>
      <c r="G1727" s="236" t="s">
        <v>5416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1409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1409</v>
      </c>
      <c r="BM1727" s="18" t="s">
        <v>10729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10613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10730</v>
      </c>
      <c r="D1730" s="194" t="s">
        <v>240</v>
      </c>
      <c r="E1730" s="195" t="s">
        <v>10731</v>
      </c>
      <c r="F1730" s="196" t="s">
        <v>10732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10733</v>
      </c>
    </row>
    <row r="1731" spans="2:65" s="1" customFormat="1" ht="31.5" customHeight="1">
      <c r="B1731" s="35"/>
      <c r="C1731" s="233" t="s">
        <v>10734</v>
      </c>
      <c r="D1731" s="233" t="s">
        <v>478</v>
      </c>
      <c r="E1731" s="234" t="s">
        <v>10735</v>
      </c>
      <c r="F1731" s="235" t="s">
        <v>10736</v>
      </c>
      <c r="G1731" s="236" t="s">
        <v>5416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2560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10737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10613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10738</v>
      </c>
      <c r="D1734" s="194" t="s">
        <v>240</v>
      </c>
      <c r="E1734" s="195" t="s">
        <v>10685</v>
      </c>
      <c r="F1734" s="196" t="s">
        <v>10686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10739</v>
      </c>
    </row>
    <row r="1735" spans="2:65" s="1" customFormat="1" ht="31.5" customHeight="1">
      <c r="B1735" s="35"/>
      <c r="C1735" s="194" t="s">
        <v>10740</v>
      </c>
      <c r="D1735" s="194" t="s">
        <v>240</v>
      </c>
      <c r="E1735" s="195" t="s">
        <v>10741</v>
      </c>
      <c r="F1735" s="196" t="s">
        <v>10742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10743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10744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10745</v>
      </c>
      <c r="D1737" s="233" t="s">
        <v>478</v>
      </c>
      <c r="E1737" s="234" t="s">
        <v>10746</v>
      </c>
      <c r="F1737" s="235" t="s">
        <v>10747</v>
      </c>
      <c r="G1737" s="236" t="s">
        <v>5416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3515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3515</v>
      </c>
      <c r="BM1737" s="18" t="s">
        <v>10748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10749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10750</v>
      </c>
      <c r="D1740" s="233" t="s">
        <v>478</v>
      </c>
      <c r="E1740" s="234" t="s">
        <v>10751</v>
      </c>
      <c r="F1740" s="235" t="s">
        <v>10752</v>
      </c>
      <c r="G1740" s="236" t="s">
        <v>5416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3515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3515</v>
      </c>
      <c r="BM1740" s="18" t="s">
        <v>10753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10749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10754</v>
      </c>
      <c r="D1743" s="194" t="s">
        <v>240</v>
      </c>
      <c r="E1743" s="195" t="s">
        <v>10657</v>
      </c>
      <c r="F1743" s="196" t="s">
        <v>10658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10755</v>
      </c>
    </row>
    <row r="1744" spans="2:65" s="11" customFormat="1" ht="29.85" customHeight="1">
      <c r="B1744" s="177"/>
      <c r="C1744" s="178"/>
      <c r="D1744" s="191" t="s">
        <v>72</v>
      </c>
      <c r="E1744" s="192" t="s">
        <v>5862</v>
      </c>
      <c r="F1744" s="192" t="s">
        <v>5863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10756</v>
      </c>
      <c r="D1745" s="194" t="s">
        <v>240</v>
      </c>
      <c r="E1745" s="195" t="s">
        <v>10757</v>
      </c>
      <c r="F1745" s="196" t="s">
        <v>10758</v>
      </c>
      <c r="G1745" s="197" t="s">
        <v>5866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1409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1409</v>
      </c>
      <c r="BM1745" s="18" t="s">
        <v>10759</v>
      </c>
    </row>
    <row r="1746" spans="2:65" s="1" customFormat="1" ht="22.5" customHeight="1">
      <c r="B1746" s="35"/>
      <c r="C1746" s="194" t="s">
        <v>10760</v>
      </c>
      <c r="D1746" s="194" t="s">
        <v>240</v>
      </c>
      <c r="E1746" s="195" t="s">
        <v>10761</v>
      </c>
      <c r="F1746" s="196" t="s">
        <v>10762</v>
      </c>
      <c r="G1746" s="197" t="s">
        <v>5866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1409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1409</v>
      </c>
      <c r="BM1746" s="18" t="s">
        <v>10763</v>
      </c>
    </row>
    <row r="1747" spans="2:65" s="1" customFormat="1" ht="22.5" customHeight="1">
      <c r="B1747" s="35"/>
      <c r="C1747" s="194" t="s">
        <v>10764</v>
      </c>
      <c r="D1747" s="194" t="s">
        <v>240</v>
      </c>
      <c r="E1747" s="195" t="s">
        <v>10765</v>
      </c>
      <c r="F1747" s="196" t="s">
        <v>10766</v>
      </c>
      <c r="G1747" s="197" t="s">
        <v>5866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1409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1409</v>
      </c>
      <c r="BM1747" s="18" t="s">
        <v>10767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10768</v>
      </c>
      <c r="D1749" s="194" t="s">
        <v>240</v>
      </c>
      <c r="E1749" s="195" t="s">
        <v>10769</v>
      </c>
      <c r="F1749" s="196" t="s">
        <v>10770</v>
      </c>
      <c r="G1749" s="197" t="s">
        <v>5866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1409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1409</v>
      </c>
      <c r="BM1749" s="18" t="s">
        <v>10771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10772</v>
      </c>
      <c r="D1751" s="194" t="s">
        <v>240</v>
      </c>
      <c r="E1751" s="195" t="s">
        <v>10773</v>
      </c>
      <c r="F1751" s="196" t="s">
        <v>10774</v>
      </c>
      <c r="G1751" s="197" t="s">
        <v>5866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1409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1409</v>
      </c>
      <c r="BM1751" s="18" t="s">
        <v>10775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10776</v>
      </c>
      <c r="F1753" s="192" t="s">
        <v>10777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10778</v>
      </c>
      <c r="D1754" s="194" t="s">
        <v>240</v>
      </c>
      <c r="E1754" s="195" t="s">
        <v>10779</v>
      </c>
      <c r="F1754" s="196" t="s">
        <v>10780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10781</v>
      </c>
    </row>
    <row r="1755" spans="2:65" s="1" customFormat="1" ht="22.5" customHeight="1">
      <c r="B1755" s="35"/>
      <c r="C1755" s="194" t="s">
        <v>10782</v>
      </c>
      <c r="D1755" s="194" t="s">
        <v>240</v>
      </c>
      <c r="E1755" s="195" t="s">
        <v>10783</v>
      </c>
      <c r="F1755" s="196" t="s">
        <v>10784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10785</v>
      </c>
    </row>
    <row r="1756" spans="2:65" s="1" customFormat="1" ht="22.5" customHeight="1">
      <c r="B1756" s="35"/>
      <c r="C1756" s="194" t="s">
        <v>10786</v>
      </c>
      <c r="D1756" s="194" t="s">
        <v>240</v>
      </c>
      <c r="E1756" s="195" t="s">
        <v>10787</v>
      </c>
      <c r="F1756" s="196" t="s">
        <v>10788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10789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10790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10791</v>
      </c>
      <c r="D1758" s="194" t="s">
        <v>240</v>
      </c>
      <c r="E1758" s="195" t="s">
        <v>10792</v>
      </c>
      <c r="F1758" s="196" t="s">
        <v>10793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10794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10795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10796</v>
      </c>
      <c r="D1760" s="194" t="s">
        <v>240</v>
      </c>
      <c r="E1760" s="195" t="s">
        <v>10797</v>
      </c>
      <c r="F1760" s="196" t="s">
        <v>10798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10799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10800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10801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8492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10802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10803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10804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10805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10806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10807</v>
      </c>
      <c r="F88" s="180" t="s">
        <v>10808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10809</v>
      </c>
      <c r="F89" s="192" t="s">
        <v>10810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10811</v>
      </c>
      <c r="F90" s="235" t="s">
        <v>10812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1409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1409</v>
      </c>
      <c r="BM90" s="18" t="s">
        <v>10813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10814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10815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10816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10817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10818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10819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10820</v>
      </c>
      <c r="F97" s="196" t="s">
        <v>10821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1409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1409</v>
      </c>
      <c r="BM97" s="18" t="s">
        <v>10822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10823</v>
      </c>
      <c r="F98" s="235" t="s">
        <v>10824</v>
      </c>
      <c r="G98" s="236" t="s">
        <v>5416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1409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1409</v>
      </c>
      <c r="BM98" s="18" t="s">
        <v>10825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10814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10826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10827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10828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10829</v>
      </c>
      <c r="F103" s="235" t="s">
        <v>10830</v>
      </c>
      <c r="G103" s="236" t="s">
        <v>5416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1409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1409</v>
      </c>
      <c r="BM103" s="18" t="s">
        <v>10831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10814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10832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10833</v>
      </c>
      <c r="F106" s="235" t="s">
        <v>10834</v>
      </c>
      <c r="G106" s="236" t="s">
        <v>5416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1409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1409</v>
      </c>
      <c r="BM106" s="18" t="s">
        <v>10835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10814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10836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10837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9698</v>
      </c>
      <c r="F110" s="196" t="s">
        <v>9699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1409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1409</v>
      </c>
      <c r="BM110" s="18" t="s">
        <v>10838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10839</v>
      </c>
      <c r="F111" s="235" t="s">
        <v>10840</v>
      </c>
      <c r="G111" s="236" t="s">
        <v>5416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1409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1409</v>
      </c>
      <c r="BM111" s="18" t="s">
        <v>10841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10814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10842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10837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10843</v>
      </c>
      <c r="F115" s="196" t="s">
        <v>10844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1409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10845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10846</v>
      </c>
      <c r="F116" s="235" t="s">
        <v>10847</v>
      </c>
      <c r="G116" s="236" t="s">
        <v>5416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1409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1409</v>
      </c>
      <c r="BM116" s="18" t="s">
        <v>10848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10814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10849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10850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10828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10851</v>
      </c>
      <c r="F121" s="235" t="s">
        <v>10852</v>
      </c>
      <c r="G121" s="236" t="s">
        <v>5416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1409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1409</v>
      </c>
      <c r="BM121" s="18" t="s">
        <v>10853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10814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10854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10855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10828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10856</v>
      </c>
      <c r="F126" s="235" t="s">
        <v>10857</v>
      </c>
      <c r="G126" s="236" t="s">
        <v>5416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1409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1409</v>
      </c>
      <c r="BM126" s="18" t="s">
        <v>10858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10814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10859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10860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10861</v>
      </c>
      <c r="F130" s="235" t="s">
        <v>10862</v>
      </c>
      <c r="G130" s="236" t="s">
        <v>5416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1409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1409</v>
      </c>
      <c r="BM130" s="18" t="s">
        <v>10863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10814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10864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10865</v>
      </c>
      <c r="F133" s="196" t="s">
        <v>10866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1409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1409</v>
      </c>
      <c r="BM133" s="18" t="s">
        <v>10867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10868</v>
      </c>
      <c r="F134" s="235" t="s">
        <v>10869</v>
      </c>
      <c r="G134" s="236" t="s">
        <v>5416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1409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1409</v>
      </c>
      <c r="BM134" s="18" t="s">
        <v>10870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10814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10871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10837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10872</v>
      </c>
      <c r="F138" s="235" t="s">
        <v>10873</v>
      </c>
      <c r="G138" s="236" t="s">
        <v>5416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1409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1409</v>
      </c>
      <c r="BM138" s="18" t="s">
        <v>10874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10814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10875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10876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10877</v>
      </c>
      <c r="F142" s="196" t="s">
        <v>10878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10879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10880</v>
      </c>
      <c r="F143" s="235" t="s">
        <v>10881</v>
      </c>
      <c r="G143" s="236" t="s">
        <v>5416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2560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10882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10814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10883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10884</v>
      </c>
      <c r="F146" s="235" t="s">
        <v>10885</v>
      </c>
      <c r="G146" s="236" t="s">
        <v>5416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2560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10886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10814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10883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10887</v>
      </c>
      <c r="F149" s="196" t="s">
        <v>10888</v>
      </c>
      <c r="G149" s="197" t="s">
        <v>5416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10889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10890</v>
      </c>
      <c r="F150" s="235" t="s">
        <v>10891</v>
      </c>
      <c r="G150" s="236" t="s">
        <v>5416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2560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10892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10814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10893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10894</v>
      </c>
      <c r="F153" s="235" t="s">
        <v>10895</v>
      </c>
      <c r="G153" s="236" t="s">
        <v>5416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2560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10896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10897</v>
      </c>
      <c r="F154" s="196" t="s">
        <v>10898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10899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10900</v>
      </c>
      <c r="F155" s="235" t="s">
        <v>10901</v>
      </c>
      <c r="G155" s="236" t="s">
        <v>5416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2560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10902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10814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10903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10904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10905</v>
      </c>
      <c r="F159" s="235" t="s">
        <v>10906</v>
      </c>
      <c r="G159" s="236" t="s">
        <v>5416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2560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10907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10814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10908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10904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10909</v>
      </c>
      <c r="F163" s="235" t="s">
        <v>10910</v>
      </c>
      <c r="G163" s="236" t="s">
        <v>5416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2560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10911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10912</v>
      </c>
      <c r="F164" s="235" t="s">
        <v>10913</v>
      </c>
      <c r="G164" s="236" t="s">
        <v>5416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2560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10914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10814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10904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10915</v>
      </c>
      <c r="F167" s="235" t="s">
        <v>10916</v>
      </c>
      <c r="G167" s="236" t="s">
        <v>5416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10917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10918</v>
      </c>
      <c r="F168" s="235" t="s">
        <v>10919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1409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1409</v>
      </c>
      <c r="BM168" s="18" t="s">
        <v>10920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10921</v>
      </c>
      <c r="F169" s="235" t="s">
        <v>10922</v>
      </c>
      <c r="G169" s="236" t="s">
        <v>5416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1409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1409</v>
      </c>
      <c r="BM169" s="18" t="s">
        <v>10923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10924</v>
      </c>
      <c r="F170" s="235" t="s">
        <v>10925</v>
      </c>
      <c r="G170" s="236" t="s">
        <v>5416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10926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10814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10927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10928</v>
      </c>
      <c r="F173" s="196" t="s">
        <v>10929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10930</v>
      </c>
    </row>
    <row r="174" spans="2:65" s="11" customFormat="1" ht="29.85" customHeight="1">
      <c r="B174" s="177"/>
      <c r="C174" s="178"/>
      <c r="D174" s="191" t="s">
        <v>72</v>
      </c>
      <c r="E174" s="192" t="s">
        <v>10931</v>
      </c>
      <c r="F174" s="192" t="s">
        <v>10932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10933</v>
      </c>
      <c r="F175" s="235" t="s">
        <v>10934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1409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1409</v>
      </c>
      <c r="BM175" s="18" t="s">
        <v>10935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10814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10936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10937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10828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10938</v>
      </c>
      <c r="F180" s="196" t="s">
        <v>10939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10940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10941</v>
      </c>
      <c r="F181" s="235" t="s">
        <v>10942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1409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1409</v>
      </c>
      <c r="BM181" s="18" t="s">
        <v>10943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10814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10944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10945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10946</v>
      </c>
      <c r="F185" s="196" t="s">
        <v>10947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10948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10949</v>
      </c>
      <c r="F186" s="235" t="s">
        <v>10950</v>
      </c>
      <c r="G186" s="236" t="s">
        <v>5416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1409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1409</v>
      </c>
      <c r="BM186" s="18" t="s">
        <v>10951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10814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10952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10953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10954</v>
      </c>
      <c r="F190" s="235" t="s">
        <v>10955</v>
      </c>
      <c r="G190" s="236" t="s">
        <v>5416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1409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1409</v>
      </c>
      <c r="BM190" s="18" t="s">
        <v>10956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10814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10957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10958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10837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10843</v>
      </c>
      <c r="F195" s="196" t="s">
        <v>10844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1409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1409</v>
      </c>
      <c r="BM195" s="18" t="s">
        <v>10959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10960</v>
      </c>
      <c r="F196" s="235" t="s">
        <v>10961</v>
      </c>
      <c r="G196" s="236" t="s">
        <v>5416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1409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1409</v>
      </c>
      <c r="BM196" s="18" t="s">
        <v>10962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10814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10963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10856</v>
      </c>
      <c r="F199" s="235" t="s">
        <v>10857</v>
      </c>
      <c r="G199" s="236" t="s">
        <v>5416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1409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1409</v>
      </c>
      <c r="BM199" s="18" t="s">
        <v>10964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10814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10965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10837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10966</v>
      </c>
      <c r="F203" s="235" t="s">
        <v>10967</v>
      </c>
      <c r="G203" s="236" t="s">
        <v>5416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1409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1409</v>
      </c>
      <c r="BM203" s="18" t="s">
        <v>10968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10814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10965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10837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10969</v>
      </c>
      <c r="F207" s="196" t="s">
        <v>10866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1409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1409</v>
      </c>
      <c r="BM207" s="18" t="s">
        <v>10970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10971</v>
      </c>
      <c r="F208" s="235" t="s">
        <v>10972</v>
      </c>
      <c r="G208" s="236" t="s">
        <v>5416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1409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1409</v>
      </c>
      <c r="BM208" s="18" t="s">
        <v>10973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10814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10974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10975</v>
      </c>
      <c r="F211" s="196" t="s">
        <v>10976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10977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10978</v>
      </c>
      <c r="F212" s="235" t="s">
        <v>10979</v>
      </c>
      <c r="G212" s="236" t="s">
        <v>5416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1409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1409</v>
      </c>
      <c r="BM212" s="18" t="s">
        <v>10980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10814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10974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10843</v>
      </c>
      <c r="F215" s="196" t="s">
        <v>10844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1409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1409</v>
      </c>
      <c r="BM215" s="18" t="s">
        <v>10981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10982</v>
      </c>
      <c r="F216" s="235" t="s">
        <v>10983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1409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1409</v>
      </c>
      <c r="BM216" s="18" t="s">
        <v>10984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10814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10985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10986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10987</v>
      </c>
      <c r="F220" s="196" t="s">
        <v>10988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10989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10990</v>
      </c>
      <c r="F221" s="196" t="s">
        <v>10991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10992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10993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10994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10995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10996</v>
      </c>
      <c r="F225" s="235" t="s">
        <v>10997</v>
      </c>
      <c r="G225" s="236" t="s">
        <v>2735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1409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1409</v>
      </c>
      <c r="BM225" s="18" t="s">
        <v>10998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10814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10999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11000</v>
      </c>
      <c r="F228" s="235" t="s">
        <v>11001</v>
      </c>
      <c r="G228" s="236" t="s">
        <v>5416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1409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1409</v>
      </c>
      <c r="BM228" s="18" t="s">
        <v>11002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10814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11003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11004</v>
      </c>
      <c r="F231" s="196" t="s">
        <v>11005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11006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11007</v>
      </c>
      <c r="F232" s="235" t="s">
        <v>11008</v>
      </c>
      <c r="G232" s="236" t="s">
        <v>5416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11009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10814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11010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11011</v>
      </c>
      <c r="F235" s="196" t="s">
        <v>11012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11013</v>
      </c>
    </row>
    <row r="236" spans="2:65" s="11" customFormat="1" ht="29.85" customHeight="1">
      <c r="B236" s="177"/>
      <c r="C236" s="178"/>
      <c r="D236" s="191" t="s">
        <v>72</v>
      </c>
      <c r="E236" s="192" t="s">
        <v>11014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11015</v>
      </c>
      <c r="F237" s="196" t="s">
        <v>11016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11017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10814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10936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11018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11019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10876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11020</v>
      </c>
      <c r="F243" s="196" t="s">
        <v>11021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11022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11023</v>
      </c>
      <c r="F244" s="196" t="s">
        <v>11024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11025</v>
      </c>
    </row>
    <row r="245" spans="2:65" s="11" customFormat="1" ht="29.85" customHeight="1">
      <c r="B245" s="177"/>
      <c r="C245" s="178"/>
      <c r="D245" s="191" t="s">
        <v>72</v>
      </c>
      <c r="E245" s="192" t="s">
        <v>11026</v>
      </c>
      <c r="F245" s="192" t="s">
        <v>11027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10757</v>
      </c>
      <c r="F246" s="196" t="s">
        <v>11028</v>
      </c>
      <c r="G246" s="197" t="s">
        <v>5866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1409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1409</v>
      </c>
      <c r="BM246" s="18" t="s">
        <v>11029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10765</v>
      </c>
      <c r="F247" s="196" t="s">
        <v>11030</v>
      </c>
      <c r="G247" s="197" t="s">
        <v>5866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11031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11032</v>
      </c>
      <c r="F248" s="196" t="s">
        <v>11033</v>
      </c>
      <c r="G248" s="197" t="s">
        <v>5866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11034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11035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11036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11037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11038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11039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11040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11037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11038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11039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11041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11037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11038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11039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11042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11037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11038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11039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11043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11037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11038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11039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11044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11037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11038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11039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6561</v>
      </c>
      <c r="F107" s="180" t="s">
        <v>11045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6663</v>
      </c>
      <c r="F108" s="192" t="s">
        <v>11046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11047</v>
      </c>
      <c r="F109" s="196" t="s">
        <v>11048</v>
      </c>
      <c r="G109" s="197" t="s">
        <v>5416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11050</v>
      </c>
      <c r="F112" s="196" t="s">
        <v>11051</v>
      </c>
      <c r="G112" s="197" t="s">
        <v>5416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11052</v>
      </c>
      <c r="F115" s="196" t="s">
        <v>11053</v>
      </c>
      <c r="G115" s="197" t="s">
        <v>5416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11049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11054</v>
      </c>
      <c r="F118" s="196" t="s">
        <v>11055</v>
      </c>
      <c r="G118" s="197" t="s">
        <v>5416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11056</v>
      </c>
      <c r="F121" s="196" t="s">
        <v>11057</v>
      </c>
      <c r="G121" s="197" t="s">
        <v>5416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11058</v>
      </c>
      <c r="F124" s="196" t="s">
        <v>11059</v>
      </c>
      <c r="G124" s="197" t="s">
        <v>5416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11060</v>
      </c>
      <c r="F127" s="196" t="s">
        <v>11061</v>
      </c>
      <c r="G127" s="197" t="s">
        <v>5416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11062</v>
      </c>
      <c r="F130" s="196" t="s">
        <v>11063</v>
      </c>
      <c r="G130" s="197" t="s">
        <v>5416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11064</v>
      </c>
      <c r="F133" s="196" t="s">
        <v>11065</v>
      </c>
      <c r="G133" s="197" t="s">
        <v>5416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6715</v>
      </c>
      <c r="F136" s="192" t="s">
        <v>11066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11067</v>
      </c>
      <c r="F137" s="196" t="s">
        <v>11068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1396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11069</v>
      </c>
      <c r="F140" s="196" t="s">
        <v>11070</v>
      </c>
      <c r="G140" s="197" t="s">
        <v>5416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11049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2528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11071</v>
      </c>
      <c r="F143" s="196" t="s">
        <v>11072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11073</v>
      </c>
      <c r="F146" s="196" t="s">
        <v>11074</v>
      </c>
      <c r="G146" s="197" t="s">
        <v>5416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11075</v>
      </c>
      <c r="F149" s="196" t="s">
        <v>11076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4257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11077</v>
      </c>
      <c r="F152" s="196" t="s">
        <v>11078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4257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11079</v>
      </c>
      <c r="F155" s="196" t="s">
        <v>11080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11081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6758</v>
      </c>
      <c r="F158" s="192" t="s">
        <v>11082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11083</v>
      </c>
      <c r="F159" s="196" t="s">
        <v>11084</v>
      </c>
      <c r="G159" s="197" t="s">
        <v>5416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11085</v>
      </c>
      <c r="F162" s="196" t="s">
        <v>11086</v>
      </c>
      <c r="G162" s="197" t="s">
        <v>5416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11087</v>
      </c>
      <c r="F165" s="196" t="s">
        <v>11088</v>
      </c>
      <c r="G165" s="197" t="s">
        <v>5416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11089</v>
      </c>
      <c r="F168" s="196" t="s">
        <v>11090</v>
      </c>
      <c r="G168" s="197" t="s">
        <v>5416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11091</v>
      </c>
      <c r="F169" s="196" t="s">
        <v>11092</v>
      </c>
      <c r="G169" s="197" t="s">
        <v>5416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11093</v>
      </c>
      <c r="F170" s="196" t="s">
        <v>11094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1396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11095</v>
      </c>
      <c r="F173" s="196" t="s">
        <v>11096</v>
      </c>
      <c r="G173" s="197" t="s">
        <v>5416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11097</v>
      </c>
      <c r="F174" s="196" t="s">
        <v>11098</v>
      </c>
      <c r="G174" s="197" t="s">
        <v>5416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11099</v>
      </c>
      <c r="F175" s="196" t="s">
        <v>6653</v>
      </c>
      <c r="G175" s="197" t="s">
        <v>5416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6833</v>
      </c>
      <c r="F176" s="180" t="s">
        <v>11100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6663</v>
      </c>
      <c r="F177" s="192" t="s">
        <v>11046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11101</v>
      </c>
      <c r="F178" s="196" t="s">
        <v>11102</v>
      </c>
      <c r="G178" s="197" t="s">
        <v>5416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11103</v>
      </c>
      <c r="F181" s="196" t="s">
        <v>11104</v>
      </c>
      <c r="G181" s="197" t="s">
        <v>5416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11105</v>
      </c>
      <c r="F184" s="196" t="s">
        <v>11106</v>
      </c>
      <c r="G184" s="197" t="s">
        <v>5416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11049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11107</v>
      </c>
      <c r="F187" s="196" t="s">
        <v>11108</v>
      </c>
      <c r="G187" s="197" t="s">
        <v>5416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11109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11110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11111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11112</v>
      </c>
      <c r="F194" s="196" t="s">
        <v>11113</v>
      </c>
      <c r="G194" s="197" t="s">
        <v>5416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11049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11062</v>
      </c>
      <c r="F197" s="196" t="s">
        <v>11063</v>
      </c>
      <c r="G197" s="197" t="s">
        <v>5416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11114</v>
      </c>
      <c r="F200" s="196" t="s">
        <v>11115</v>
      </c>
      <c r="G200" s="197" t="s">
        <v>5416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6715</v>
      </c>
      <c r="F203" s="192" t="s">
        <v>11066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11116</v>
      </c>
      <c r="F204" s="196" t="s">
        <v>11117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11069</v>
      </c>
      <c r="F207" s="196" t="s">
        <v>11070</v>
      </c>
      <c r="G207" s="197" t="s">
        <v>5416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11071</v>
      </c>
      <c r="F210" s="196" t="s">
        <v>11072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11073</v>
      </c>
      <c r="F213" s="196" t="s">
        <v>11074</v>
      </c>
      <c r="G213" s="197" t="s">
        <v>5416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11075</v>
      </c>
      <c r="F216" s="196" t="s">
        <v>11076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4322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11077</v>
      </c>
      <c r="F219" s="196" t="s">
        <v>11078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4322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6758</v>
      </c>
      <c r="F222" s="192" t="s">
        <v>11082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11118</v>
      </c>
      <c r="F223" s="196" t="s">
        <v>11084</v>
      </c>
      <c r="G223" s="197" t="s">
        <v>5416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11049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11119</v>
      </c>
      <c r="F226" s="196" t="s">
        <v>11086</v>
      </c>
      <c r="G226" s="197" t="s">
        <v>5416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11049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11120</v>
      </c>
      <c r="F229" s="196" t="s">
        <v>11088</v>
      </c>
      <c r="G229" s="197" t="s">
        <v>5416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11121</v>
      </c>
      <c r="F230" s="196" t="s">
        <v>11090</v>
      </c>
      <c r="G230" s="197" t="s">
        <v>5416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11122</v>
      </c>
      <c r="F231" s="196" t="s">
        <v>11092</v>
      </c>
      <c r="G231" s="197" t="s">
        <v>5416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11123</v>
      </c>
      <c r="F232" s="196" t="s">
        <v>11094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11124</v>
      </c>
      <c r="F235" s="196" t="s">
        <v>11096</v>
      </c>
      <c r="G235" s="197" t="s">
        <v>5416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11125</v>
      </c>
      <c r="F236" s="196" t="s">
        <v>11098</v>
      </c>
      <c r="G236" s="197" t="s">
        <v>5416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11126</v>
      </c>
      <c r="F237" s="196" t="s">
        <v>6653</v>
      </c>
      <c r="G237" s="197" t="s">
        <v>5416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6888</v>
      </c>
      <c r="F238" s="180" t="s">
        <v>11127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6663</v>
      </c>
      <c r="F239" s="192" t="s">
        <v>11046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11128</v>
      </c>
      <c r="F240" s="196" t="s">
        <v>11129</v>
      </c>
      <c r="G240" s="197" t="s">
        <v>5416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11049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11130</v>
      </c>
      <c r="F243" s="196" t="s">
        <v>11131</v>
      </c>
      <c r="G243" s="197" t="s">
        <v>5416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11132</v>
      </c>
      <c r="F246" s="196" t="s">
        <v>11133</v>
      </c>
      <c r="G246" s="197" t="s">
        <v>5416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11134</v>
      </c>
      <c r="F249" s="196" t="s">
        <v>11135</v>
      </c>
      <c r="G249" s="197" t="s">
        <v>5416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11049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11136</v>
      </c>
      <c r="F252" s="196" t="s">
        <v>11137</v>
      </c>
      <c r="G252" s="197" t="s">
        <v>5416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11049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11138</v>
      </c>
      <c r="F255" s="196" t="s">
        <v>11139</v>
      </c>
      <c r="G255" s="197" t="s">
        <v>5416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11062</v>
      </c>
      <c r="F258" s="196" t="s">
        <v>11063</v>
      </c>
      <c r="G258" s="197" t="s">
        <v>5416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11049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11114</v>
      </c>
      <c r="F261" s="196" t="s">
        <v>11115</v>
      </c>
      <c r="G261" s="197" t="s">
        <v>5416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11049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6715</v>
      </c>
      <c r="F264" s="192" t="s">
        <v>11066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11116</v>
      </c>
      <c r="F265" s="196" t="s">
        <v>11117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11140</v>
      </c>
      <c r="F268" s="196" t="s">
        <v>11141</v>
      </c>
      <c r="G268" s="197" t="s">
        <v>5416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2706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11071</v>
      </c>
      <c r="F271" s="196" t="s">
        <v>11072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11049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11073</v>
      </c>
      <c r="F274" s="196" t="s">
        <v>11074</v>
      </c>
      <c r="G274" s="197" t="s">
        <v>5416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11049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11075</v>
      </c>
      <c r="F277" s="196" t="s">
        <v>11076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3694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11077</v>
      </c>
      <c r="F280" s="196" t="s">
        <v>11078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11049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10209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6758</v>
      </c>
      <c r="F283" s="192" t="s">
        <v>11082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11142</v>
      </c>
      <c r="F284" s="196" t="s">
        <v>11084</v>
      </c>
      <c r="G284" s="197" t="s">
        <v>5416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11143</v>
      </c>
      <c r="F287" s="196" t="s">
        <v>11086</v>
      </c>
      <c r="G287" s="197" t="s">
        <v>5416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11049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11144</v>
      </c>
      <c r="F290" s="196" t="s">
        <v>11088</v>
      </c>
      <c r="G290" s="197" t="s">
        <v>5416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11145</v>
      </c>
      <c r="F291" s="196" t="s">
        <v>11090</v>
      </c>
      <c r="G291" s="197" t="s">
        <v>5416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11146</v>
      </c>
      <c r="F292" s="196" t="s">
        <v>11092</v>
      </c>
      <c r="G292" s="197" t="s">
        <v>5416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11147</v>
      </c>
      <c r="F293" s="196" t="s">
        <v>11094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11049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11148</v>
      </c>
      <c r="F296" s="196" t="s">
        <v>11096</v>
      </c>
      <c r="G296" s="197" t="s">
        <v>5416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11149</v>
      </c>
      <c r="F297" s="196" t="s">
        <v>11098</v>
      </c>
      <c r="G297" s="197" t="s">
        <v>5416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11150</v>
      </c>
      <c r="F298" s="196" t="s">
        <v>6653</v>
      </c>
      <c r="G298" s="197" t="s">
        <v>5416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6979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6663</v>
      </c>
      <c r="F300" s="192" t="s">
        <v>11046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11151</v>
      </c>
      <c r="F301" s="196" t="s">
        <v>11152</v>
      </c>
      <c r="G301" s="197" t="s">
        <v>5416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11153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11154</v>
      </c>
      <c r="F304" s="196" t="s">
        <v>11155</v>
      </c>
      <c r="G304" s="197" t="s">
        <v>5416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11156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11157</v>
      </c>
      <c r="F307" s="196" t="s">
        <v>11158</v>
      </c>
      <c r="G307" s="197" t="s">
        <v>5416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11153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11159</v>
      </c>
      <c r="F310" s="196" t="s">
        <v>11160</v>
      </c>
      <c r="G310" s="197" t="s">
        <v>5416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11153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11161</v>
      </c>
      <c r="F313" s="196" t="s">
        <v>11162</v>
      </c>
      <c r="G313" s="197" t="s">
        <v>5416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11153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11163</v>
      </c>
      <c r="F316" s="196" t="s">
        <v>11164</v>
      </c>
      <c r="G316" s="197" t="s">
        <v>5416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11153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11165</v>
      </c>
      <c r="F319" s="196" t="s">
        <v>11166</v>
      </c>
      <c r="G319" s="197" t="s">
        <v>5416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11156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11167</v>
      </c>
      <c r="F322" s="196" t="s">
        <v>11168</v>
      </c>
      <c r="G322" s="197" t="s">
        <v>5416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11153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11169</v>
      </c>
      <c r="F325" s="196" t="s">
        <v>11170</v>
      </c>
      <c r="G325" s="197" t="s">
        <v>5416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11049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11171</v>
      </c>
      <c r="F328" s="196" t="s">
        <v>11172</v>
      </c>
      <c r="G328" s="197" t="s">
        <v>5416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11049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11173</v>
      </c>
      <c r="F331" s="196" t="s">
        <v>11174</v>
      </c>
      <c r="G331" s="197" t="s">
        <v>5416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1122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11175</v>
      </c>
      <c r="F334" s="196" t="s">
        <v>11176</v>
      </c>
      <c r="G334" s="197" t="s">
        <v>5416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1127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11177</v>
      </c>
      <c r="F337" s="196" t="s">
        <v>11178</v>
      </c>
      <c r="G337" s="197" t="s">
        <v>5416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1135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11049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11179</v>
      </c>
      <c r="F340" s="196" t="s">
        <v>11180</v>
      </c>
      <c r="G340" s="197" t="s">
        <v>5416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1141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11181</v>
      </c>
      <c r="F343" s="196" t="s">
        <v>11182</v>
      </c>
      <c r="G343" s="197" t="s">
        <v>5416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11049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11183</v>
      </c>
      <c r="F346" s="196" t="s">
        <v>11184</v>
      </c>
      <c r="G346" s="197" t="s">
        <v>5416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1150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6715</v>
      </c>
      <c r="F349" s="192" t="s">
        <v>11066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11185</v>
      </c>
      <c r="F350" s="196" t="s">
        <v>11117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1154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11186</v>
      </c>
      <c r="F353" s="196" t="s">
        <v>11141</v>
      </c>
      <c r="G353" s="197" t="s">
        <v>5416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1162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4031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11187</v>
      </c>
      <c r="F356" s="196" t="s">
        <v>11188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11049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11189</v>
      </c>
      <c r="F359" s="196" t="s">
        <v>11190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1173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4031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6758</v>
      </c>
      <c r="F362" s="192" t="s">
        <v>11082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11191</v>
      </c>
      <c r="F363" s="196" t="s">
        <v>11086</v>
      </c>
      <c r="G363" s="197" t="s">
        <v>5416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11192</v>
      </c>
      <c r="F366" s="196" t="s">
        <v>11088</v>
      </c>
      <c r="G366" s="197" t="s">
        <v>5416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1222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11193</v>
      </c>
      <c r="F367" s="196" t="s">
        <v>11194</v>
      </c>
      <c r="G367" s="197" t="s">
        <v>5416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11195</v>
      </c>
      <c r="F370" s="196" t="s">
        <v>11090</v>
      </c>
      <c r="G370" s="197" t="s">
        <v>5416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1254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11196</v>
      </c>
      <c r="F371" s="196" t="s">
        <v>11092</v>
      </c>
      <c r="G371" s="197" t="s">
        <v>5416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1261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11197</v>
      </c>
      <c r="F372" s="196" t="s">
        <v>11094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1320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11198</v>
      </c>
      <c r="F375" s="196" t="s">
        <v>11096</v>
      </c>
      <c r="G375" s="197" t="s">
        <v>5416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1326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11199</v>
      </c>
      <c r="F376" s="196" t="s">
        <v>11098</v>
      </c>
      <c r="G376" s="197" t="s">
        <v>5416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1333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11200</v>
      </c>
      <c r="F377" s="196" t="s">
        <v>6653</v>
      </c>
      <c r="G377" s="197" t="s">
        <v>5416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1345</v>
      </c>
    </row>
    <row r="378" spans="2:65" s="11" customFormat="1" ht="37.35" customHeight="1">
      <c r="B378" s="177"/>
      <c r="C378" s="178"/>
      <c r="D378" s="179" t="s">
        <v>72</v>
      </c>
      <c r="E378" s="180" t="s">
        <v>7029</v>
      </c>
      <c r="F378" s="180" t="s">
        <v>11201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6663</v>
      </c>
      <c r="F379" s="192" t="s">
        <v>11046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11202</v>
      </c>
      <c r="F380" s="196" t="s">
        <v>11203</v>
      </c>
      <c r="G380" s="197" t="s">
        <v>5416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1354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1122</v>
      </c>
      <c r="D383" s="194" t="s">
        <v>240</v>
      </c>
      <c r="E383" s="195" t="s">
        <v>11204</v>
      </c>
      <c r="F383" s="196" t="s">
        <v>11205</v>
      </c>
      <c r="G383" s="197" t="s">
        <v>5416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1374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1127</v>
      </c>
      <c r="D386" s="194" t="s">
        <v>240</v>
      </c>
      <c r="E386" s="195" t="s">
        <v>11206</v>
      </c>
      <c r="F386" s="196" t="s">
        <v>11207</v>
      </c>
      <c r="G386" s="197" t="s">
        <v>5416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1384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11049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1135</v>
      </c>
      <c r="D389" s="194" t="s">
        <v>240</v>
      </c>
      <c r="E389" s="195" t="s">
        <v>11208</v>
      </c>
      <c r="F389" s="196" t="s">
        <v>11209</v>
      </c>
      <c r="G389" s="197" t="s">
        <v>5416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11049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1141</v>
      </c>
      <c r="D392" s="194" t="s">
        <v>240</v>
      </c>
      <c r="E392" s="195" t="s">
        <v>11210</v>
      </c>
      <c r="F392" s="196" t="s">
        <v>11211</v>
      </c>
      <c r="G392" s="197" t="s">
        <v>5416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1392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1145</v>
      </c>
      <c r="D395" s="194" t="s">
        <v>240</v>
      </c>
      <c r="E395" s="195" t="s">
        <v>11212</v>
      </c>
      <c r="F395" s="196" t="s">
        <v>11213</v>
      </c>
      <c r="G395" s="197" t="s">
        <v>5416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1396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11049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1150</v>
      </c>
      <c r="D398" s="194" t="s">
        <v>240</v>
      </c>
      <c r="E398" s="195" t="s">
        <v>11214</v>
      </c>
      <c r="F398" s="196" t="s">
        <v>11215</v>
      </c>
      <c r="G398" s="197" t="s">
        <v>5416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1400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1154</v>
      </c>
      <c r="D401" s="194" t="s">
        <v>240</v>
      </c>
      <c r="E401" s="195" t="s">
        <v>11216</v>
      </c>
      <c r="F401" s="196" t="s">
        <v>11217</v>
      </c>
      <c r="G401" s="197" t="s">
        <v>5416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1404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1162</v>
      </c>
      <c r="D404" s="194" t="s">
        <v>240</v>
      </c>
      <c r="E404" s="195" t="s">
        <v>11218</v>
      </c>
      <c r="F404" s="196" t="s">
        <v>11219</v>
      </c>
      <c r="G404" s="197" t="s">
        <v>5416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1409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11049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1168</v>
      </c>
      <c r="D407" s="194" t="s">
        <v>240</v>
      </c>
      <c r="E407" s="195" t="s">
        <v>11220</v>
      </c>
      <c r="F407" s="196" t="s">
        <v>11221</v>
      </c>
      <c r="G407" s="197" t="s">
        <v>5416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1420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11049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1173</v>
      </c>
      <c r="D410" s="194" t="s">
        <v>240</v>
      </c>
      <c r="E410" s="195" t="s">
        <v>11222</v>
      </c>
      <c r="F410" s="196" t="s">
        <v>11223</v>
      </c>
      <c r="G410" s="197" t="s">
        <v>5416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1427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11049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1188</v>
      </c>
      <c r="D413" s="194" t="s">
        <v>240</v>
      </c>
      <c r="E413" s="195" t="s">
        <v>11224</v>
      </c>
      <c r="F413" s="196" t="s">
        <v>11225</v>
      </c>
      <c r="G413" s="197" t="s">
        <v>5416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1431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1222</v>
      </c>
      <c r="D416" s="194" t="s">
        <v>240</v>
      </c>
      <c r="E416" s="195" t="s">
        <v>11226</v>
      </c>
      <c r="F416" s="196" t="s">
        <v>11227</v>
      </c>
      <c r="G416" s="197" t="s">
        <v>5416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1439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11049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1248</v>
      </c>
      <c r="D419" s="194" t="s">
        <v>240</v>
      </c>
      <c r="E419" s="195" t="s">
        <v>11228</v>
      </c>
      <c r="F419" s="196" t="s">
        <v>11229</v>
      </c>
      <c r="G419" s="197" t="s">
        <v>5416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1443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11049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1254</v>
      </c>
      <c r="D422" s="194" t="s">
        <v>240</v>
      </c>
      <c r="E422" s="195" t="s">
        <v>11230</v>
      </c>
      <c r="F422" s="196" t="s">
        <v>11231</v>
      </c>
      <c r="G422" s="197" t="s">
        <v>5416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1447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1261</v>
      </c>
      <c r="D425" s="194" t="s">
        <v>240</v>
      </c>
      <c r="E425" s="195" t="s">
        <v>11232</v>
      </c>
      <c r="F425" s="196" t="s">
        <v>11233</v>
      </c>
      <c r="G425" s="197" t="s">
        <v>5416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1451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1320</v>
      </c>
      <c r="D428" s="194" t="s">
        <v>240</v>
      </c>
      <c r="E428" s="195" t="s">
        <v>11062</v>
      </c>
      <c r="F428" s="196" t="s">
        <v>11063</v>
      </c>
      <c r="G428" s="197" t="s">
        <v>5416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1460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11049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2194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1326</v>
      </c>
      <c r="D431" s="194" t="s">
        <v>240</v>
      </c>
      <c r="E431" s="195" t="s">
        <v>11114</v>
      </c>
      <c r="F431" s="196" t="s">
        <v>11115</v>
      </c>
      <c r="G431" s="197" t="s">
        <v>5416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1463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11049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2194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1333</v>
      </c>
      <c r="D434" s="194" t="s">
        <v>240</v>
      </c>
      <c r="E434" s="195" t="s">
        <v>11234</v>
      </c>
      <c r="F434" s="196" t="s">
        <v>11235</v>
      </c>
      <c r="G434" s="197" t="s">
        <v>5416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1470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11049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1345</v>
      </c>
      <c r="D437" s="194" t="s">
        <v>240</v>
      </c>
      <c r="E437" s="195" t="s">
        <v>11236</v>
      </c>
      <c r="F437" s="196" t="s">
        <v>11237</v>
      </c>
      <c r="G437" s="197" t="s">
        <v>5416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1476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1354</v>
      </c>
      <c r="D440" s="194" t="s">
        <v>240</v>
      </c>
      <c r="E440" s="195" t="s">
        <v>11238</v>
      </c>
      <c r="F440" s="196" t="s">
        <v>11239</v>
      </c>
      <c r="G440" s="197" t="s">
        <v>5416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1481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1374</v>
      </c>
      <c r="D443" s="194" t="s">
        <v>240</v>
      </c>
      <c r="E443" s="195" t="s">
        <v>11240</v>
      </c>
      <c r="F443" s="196" t="s">
        <v>11241</v>
      </c>
      <c r="G443" s="197" t="s">
        <v>5416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1488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11049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1384</v>
      </c>
      <c r="D446" s="194" t="s">
        <v>240</v>
      </c>
      <c r="E446" s="195" t="s">
        <v>11242</v>
      </c>
      <c r="F446" s="196" t="s">
        <v>11243</v>
      </c>
      <c r="G446" s="197" t="s">
        <v>5416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1492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11049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1388</v>
      </c>
      <c r="D449" s="194" t="s">
        <v>240</v>
      </c>
      <c r="E449" s="195" t="s">
        <v>11244</v>
      </c>
      <c r="F449" s="196" t="s">
        <v>11245</v>
      </c>
      <c r="G449" s="197" t="s">
        <v>5416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1496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1392</v>
      </c>
      <c r="D452" s="194" t="s">
        <v>240</v>
      </c>
      <c r="E452" s="195" t="s">
        <v>11246</v>
      </c>
      <c r="F452" s="196" t="s">
        <v>11247</v>
      </c>
      <c r="G452" s="197" t="s">
        <v>5416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1502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1396</v>
      </c>
      <c r="D455" s="194" t="s">
        <v>240</v>
      </c>
      <c r="E455" s="195" t="s">
        <v>11248</v>
      </c>
      <c r="F455" s="196" t="s">
        <v>11249</v>
      </c>
      <c r="G455" s="197" t="s">
        <v>5416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1507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11049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1400</v>
      </c>
      <c r="D458" s="194" t="s">
        <v>240</v>
      </c>
      <c r="E458" s="195" t="s">
        <v>11250</v>
      </c>
      <c r="F458" s="196" t="s">
        <v>11251</v>
      </c>
      <c r="G458" s="197" t="s">
        <v>5416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1518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1404</v>
      </c>
      <c r="D461" s="194" t="s">
        <v>240</v>
      </c>
      <c r="E461" s="195" t="s">
        <v>11252</v>
      </c>
      <c r="F461" s="196" t="s">
        <v>11253</v>
      </c>
      <c r="G461" s="197" t="s">
        <v>5416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1534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11049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1409</v>
      </c>
      <c r="D464" s="194" t="s">
        <v>240</v>
      </c>
      <c r="E464" s="195" t="s">
        <v>11254</v>
      </c>
      <c r="F464" s="196" t="s">
        <v>11255</v>
      </c>
      <c r="G464" s="197" t="s">
        <v>5416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1541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11049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1420</v>
      </c>
      <c r="D467" s="194" t="s">
        <v>240</v>
      </c>
      <c r="E467" s="195" t="s">
        <v>11256</v>
      </c>
      <c r="F467" s="196" t="s">
        <v>11257</v>
      </c>
      <c r="G467" s="197" t="s">
        <v>5416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1548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11049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1427</v>
      </c>
      <c r="D470" s="194" t="s">
        <v>240</v>
      </c>
      <c r="E470" s="195" t="s">
        <v>11181</v>
      </c>
      <c r="F470" s="196" t="s">
        <v>11182</v>
      </c>
      <c r="G470" s="197" t="s">
        <v>5416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1561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1431</v>
      </c>
      <c r="D473" s="194" t="s">
        <v>240</v>
      </c>
      <c r="E473" s="195" t="s">
        <v>11258</v>
      </c>
      <c r="F473" s="196" t="s">
        <v>11184</v>
      </c>
      <c r="G473" s="197" t="s">
        <v>5416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1565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1439</v>
      </c>
      <c r="D476" s="194" t="s">
        <v>240</v>
      </c>
      <c r="E476" s="195" t="s">
        <v>11062</v>
      </c>
      <c r="F476" s="196" t="s">
        <v>11063</v>
      </c>
      <c r="G476" s="197" t="s">
        <v>5416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1667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11049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1427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1443</v>
      </c>
      <c r="D479" s="194" t="s">
        <v>240</v>
      </c>
      <c r="E479" s="195" t="s">
        <v>11259</v>
      </c>
      <c r="F479" s="196" t="s">
        <v>11260</v>
      </c>
      <c r="G479" s="197" t="s">
        <v>5416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1673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1447</v>
      </c>
      <c r="D482" s="194" t="s">
        <v>240</v>
      </c>
      <c r="E482" s="195" t="s">
        <v>11062</v>
      </c>
      <c r="F482" s="196" t="s">
        <v>11063</v>
      </c>
      <c r="G482" s="197" t="s">
        <v>5416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1682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1451</v>
      </c>
      <c r="D485" s="194" t="s">
        <v>240</v>
      </c>
      <c r="E485" s="195" t="s">
        <v>11252</v>
      </c>
      <c r="F485" s="196" t="s">
        <v>11253</v>
      </c>
      <c r="G485" s="197" t="s">
        <v>5416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1687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11049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1460</v>
      </c>
      <c r="D488" s="194" t="s">
        <v>240</v>
      </c>
      <c r="E488" s="195" t="s">
        <v>11261</v>
      </c>
      <c r="F488" s="196" t="s">
        <v>11262</v>
      </c>
      <c r="G488" s="197" t="s">
        <v>5416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1693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1463</v>
      </c>
      <c r="D491" s="194" t="s">
        <v>240</v>
      </c>
      <c r="E491" s="195" t="s">
        <v>11254</v>
      </c>
      <c r="F491" s="196" t="s">
        <v>11255</v>
      </c>
      <c r="G491" s="197" t="s">
        <v>5416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1697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11049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1470</v>
      </c>
      <c r="D494" s="194" t="s">
        <v>240</v>
      </c>
      <c r="E494" s="195" t="s">
        <v>11256</v>
      </c>
      <c r="F494" s="196" t="s">
        <v>11257</v>
      </c>
      <c r="G494" s="197" t="s">
        <v>5416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1702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11049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1476</v>
      </c>
      <c r="D497" s="194" t="s">
        <v>240</v>
      </c>
      <c r="E497" s="195" t="s">
        <v>11181</v>
      </c>
      <c r="F497" s="196" t="s">
        <v>11182</v>
      </c>
      <c r="G497" s="197" t="s">
        <v>5416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1706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11049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1481</v>
      </c>
      <c r="D500" s="194" t="s">
        <v>240</v>
      </c>
      <c r="E500" s="195" t="s">
        <v>11263</v>
      </c>
      <c r="F500" s="196" t="s">
        <v>11184</v>
      </c>
      <c r="G500" s="197" t="s">
        <v>5416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1718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1488</v>
      </c>
      <c r="D503" s="194" t="s">
        <v>240</v>
      </c>
      <c r="E503" s="195" t="s">
        <v>11062</v>
      </c>
      <c r="F503" s="196" t="s">
        <v>11063</v>
      </c>
      <c r="G503" s="197" t="s">
        <v>5416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1749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1492</v>
      </c>
      <c r="D506" s="194" t="s">
        <v>240</v>
      </c>
      <c r="E506" s="195" t="s">
        <v>11264</v>
      </c>
      <c r="F506" s="196" t="s">
        <v>11265</v>
      </c>
      <c r="G506" s="197" t="s">
        <v>5416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1754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1496</v>
      </c>
      <c r="D509" s="194" t="s">
        <v>240</v>
      </c>
      <c r="E509" s="195" t="s">
        <v>11266</v>
      </c>
      <c r="F509" s="196" t="s">
        <v>11267</v>
      </c>
      <c r="G509" s="197" t="s">
        <v>5416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1762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1502</v>
      </c>
      <c r="D512" s="194" t="s">
        <v>240</v>
      </c>
      <c r="E512" s="195" t="s">
        <v>11268</v>
      </c>
      <c r="F512" s="196" t="s">
        <v>11269</v>
      </c>
      <c r="G512" s="197" t="s">
        <v>5416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1767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1507</v>
      </c>
      <c r="D515" s="194" t="s">
        <v>240</v>
      </c>
      <c r="E515" s="195" t="s">
        <v>11270</v>
      </c>
      <c r="F515" s="196" t="s">
        <v>11271</v>
      </c>
      <c r="G515" s="197" t="s">
        <v>5416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1776</v>
      </c>
    </row>
    <row r="516" spans="2:65" s="11" customFormat="1" ht="29.85" customHeight="1">
      <c r="B516" s="177"/>
      <c r="C516" s="178"/>
      <c r="D516" s="191" t="s">
        <v>72</v>
      </c>
      <c r="E516" s="192" t="s">
        <v>6715</v>
      </c>
      <c r="F516" s="192" t="s">
        <v>11066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1518</v>
      </c>
      <c r="D517" s="194" t="s">
        <v>240</v>
      </c>
      <c r="E517" s="195" t="s">
        <v>11272</v>
      </c>
      <c r="F517" s="196" t="s">
        <v>11273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1789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2898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1534</v>
      </c>
      <c r="D520" s="194" t="s">
        <v>240</v>
      </c>
      <c r="E520" s="195" t="s">
        <v>11274</v>
      </c>
      <c r="F520" s="196" t="s">
        <v>11275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1795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11049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11276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1541</v>
      </c>
      <c r="D523" s="194" t="s">
        <v>240</v>
      </c>
      <c r="E523" s="195" t="s">
        <v>11116</v>
      </c>
      <c r="F523" s="196" t="s">
        <v>11117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11049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2706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1548</v>
      </c>
      <c r="D526" s="194" t="s">
        <v>240</v>
      </c>
      <c r="E526" s="195" t="s">
        <v>11067</v>
      </c>
      <c r="F526" s="196" t="s">
        <v>11068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1806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3542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1561</v>
      </c>
      <c r="D529" s="194" t="s">
        <v>240</v>
      </c>
      <c r="E529" s="195" t="s">
        <v>11069</v>
      </c>
      <c r="F529" s="196" t="s">
        <v>11070</v>
      </c>
      <c r="G529" s="197" t="s">
        <v>5416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1842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11276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1565</v>
      </c>
      <c r="D532" s="194" t="s">
        <v>240</v>
      </c>
      <c r="E532" s="195" t="s">
        <v>11277</v>
      </c>
      <c r="F532" s="196" t="s">
        <v>11278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1848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11049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1667</v>
      </c>
      <c r="D535" s="194" t="s">
        <v>240</v>
      </c>
      <c r="E535" s="195" t="s">
        <v>11279</v>
      </c>
      <c r="F535" s="196" t="s">
        <v>11280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1854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11049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1673</v>
      </c>
      <c r="D538" s="194" t="s">
        <v>240</v>
      </c>
      <c r="E538" s="195" t="s">
        <v>11281</v>
      </c>
      <c r="F538" s="196" t="s">
        <v>11282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1860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11049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2342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1682</v>
      </c>
      <c r="D541" s="194" t="s">
        <v>240</v>
      </c>
      <c r="E541" s="195" t="s">
        <v>11283</v>
      </c>
      <c r="F541" s="196" t="s">
        <v>11280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1865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11049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2342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1687</v>
      </c>
      <c r="D544" s="194" t="s">
        <v>240</v>
      </c>
      <c r="E544" s="195" t="s">
        <v>11075</v>
      </c>
      <c r="F544" s="196" t="s">
        <v>11076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1870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11049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11284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1693</v>
      </c>
      <c r="D547" s="194" t="s">
        <v>240</v>
      </c>
      <c r="E547" s="195" t="s">
        <v>11285</v>
      </c>
      <c r="F547" s="196" t="s">
        <v>11286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1876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2898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6758</v>
      </c>
      <c r="F550" s="192" t="s">
        <v>11082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1697</v>
      </c>
      <c r="D551" s="194" t="s">
        <v>240</v>
      </c>
      <c r="E551" s="195" t="s">
        <v>11287</v>
      </c>
      <c r="F551" s="196" t="s">
        <v>11084</v>
      </c>
      <c r="G551" s="197" t="s">
        <v>5416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1891</v>
      </c>
    </row>
    <row r="552" spans="2:65" s="1" customFormat="1" ht="22.5" customHeight="1">
      <c r="B552" s="35"/>
      <c r="C552" s="194" t="s">
        <v>1702</v>
      </c>
      <c r="D552" s="194" t="s">
        <v>240</v>
      </c>
      <c r="E552" s="195" t="s">
        <v>11288</v>
      </c>
      <c r="F552" s="196" t="s">
        <v>11289</v>
      </c>
      <c r="G552" s="197" t="s">
        <v>5416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1897</v>
      </c>
    </row>
    <row r="553" spans="2:65" s="1" customFormat="1" ht="22.5" customHeight="1">
      <c r="B553" s="35"/>
      <c r="C553" s="194" t="s">
        <v>1706</v>
      </c>
      <c r="D553" s="194" t="s">
        <v>240</v>
      </c>
      <c r="E553" s="195" t="s">
        <v>11290</v>
      </c>
      <c r="F553" s="196" t="s">
        <v>11291</v>
      </c>
      <c r="G553" s="197" t="s">
        <v>5416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1904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1718</v>
      </c>
      <c r="D556" s="194" t="s">
        <v>240</v>
      </c>
      <c r="E556" s="195" t="s">
        <v>11292</v>
      </c>
      <c r="F556" s="196" t="s">
        <v>11088</v>
      </c>
      <c r="G556" s="197" t="s">
        <v>5416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1910</v>
      </c>
    </row>
    <row r="557" spans="2:65" s="1" customFormat="1" ht="22.5" customHeight="1">
      <c r="B557" s="35"/>
      <c r="C557" s="194" t="s">
        <v>1749</v>
      </c>
      <c r="D557" s="194" t="s">
        <v>240</v>
      </c>
      <c r="E557" s="195" t="s">
        <v>11293</v>
      </c>
      <c r="F557" s="196" t="s">
        <v>11090</v>
      </c>
      <c r="G557" s="197" t="s">
        <v>5416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1917</v>
      </c>
    </row>
    <row r="558" spans="2:65" s="1" customFormat="1" ht="22.5" customHeight="1">
      <c r="B558" s="35"/>
      <c r="C558" s="194" t="s">
        <v>1754</v>
      </c>
      <c r="D558" s="194" t="s">
        <v>240</v>
      </c>
      <c r="E558" s="195" t="s">
        <v>11294</v>
      </c>
      <c r="F558" s="196" t="s">
        <v>11092</v>
      </c>
      <c r="G558" s="197" t="s">
        <v>5416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1923</v>
      </c>
    </row>
    <row r="559" spans="2:65" s="1" customFormat="1" ht="22.5" customHeight="1">
      <c r="B559" s="35"/>
      <c r="C559" s="194" t="s">
        <v>1762</v>
      </c>
      <c r="D559" s="194" t="s">
        <v>240</v>
      </c>
      <c r="E559" s="195" t="s">
        <v>11295</v>
      </c>
      <c r="F559" s="196" t="s">
        <v>11094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1930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3542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1767</v>
      </c>
      <c r="D562" s="194" t="s">
        <v>240</v>
      </c>
      <c r="E562" s="195" t="s">
        <v>11296</v>
      </c>
      <c r="F562" s="196" t="s">
        <v>11096</v>
      </c>
      <c r="G562" s="197" t="s">
        <v>5416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1945</v>
      </c>
    </row>
    <row r="563" spans="2:65" s="1" customFormat="1" ht="22.5" customHeight="1">
      <c r="B563" s="35"/>
      <c r="C563" s="194" t="s">
        <v>1776</v>
      </c>
      <c r="D563" s="194" t="s">
        <v>240</v>
      </c>
      <c r="E563" s="195" t="s">
        <v>11297</v>
      </c>
      <c r="F563" s="196" t="s">
        <v>11098</v>
      </c>
      <c r="G563" s="197" t="s">
        <v>5416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1952</v>
      </c>
    </row>
    <row r="564" spans="2:65" s="1" customFormat="1" ht="22.5" customHeight="1">
      <c r="B564" s="35"/>
      <c r="C564" s="194" t="s">
        <v>1789</v>
      </c>
      <c r="D564" s="194" t="s">
        <v>240</v>
      </c>
      <c r="E564" s="195" t="s">
        <v>11298</v>
      </c>
      <c r="F564" s="196" t="s">
        <v>6653</v>
      </c>
      <c r="G564" s="197" t="s">
        <v>5416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1785</v>
      </c>
    </row>
    <row r="565" spans="2:65" s="11" customFormat="1" ht="37.35" customHeight="1">
      <c r="B565" s="177"/>
      <c r="C565" s="178"/>
      <c r="D565" s="179" t="s">
        <v>72</v>
      </c>
      <c r="E565" s="180" t="s">
        <v>7127</v>
      </c>
      <c r="F565" s="180" t="s">
        <v>11299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6663</v>
      </c>
      <c r="F566" s="192" t="s">
        <v>11046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1795</v>
      </c>
      <c r="D567" s="194" t="s">
        <v>240</v>
      </c>
      <c r="E567" s="195" t="s">
        <v>11300</v>
      </c>
      <c r="F567" s="196" t="s">
        <v>11301</v>
      </c>
      <c r="G567" s="197" t="s">
        <v>5416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1958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11302</v>
      </c>
      <c r="F570" s="196" t="s">
        <v>11303</v>
      </c>
      <c r="G570" s="197" t="s">
        <v>5416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1963</v>
      </c>
    </row>
    <row r="571" spans="2:65" s="1" customFormat="1" ht="22.5" customHeight="1">
      <c r="B571" s="35"/>
      <c r="C571" s="194" t="s">
        <v>1806</v>
      </c>
      <c r="D571" s="194" t="s">
        <v>240</v>
      </c>
      <c r="E571" s="195" t="s">
        <v>11062</v>
      </c>
      <c r="F571" s="196" t="s">
        <v>11063</v>
      </c>
      <c r="G571" s="197" t="s">
        <v>5416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1969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1842</v>
      </c>
      <c r="D574" s="194" t="s">
        <v>240</v>
      </c>
      <c r="E574" s="195" t="s">
        <v>11114</v>
      </c>
      <c r="F574" s="196" t="s">
        <v>11115</v>
      </c>
      <c r="G574" s="197" t="s">
        <v>5416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1974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11049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6715</v>
      </c>
      <c r="F577" s="192" t="s">
        <v>11066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1848</v>
      </c>
      <c r="D578" s="194" t="s">
        <v>240</v>
      </c>
      <c r="E578" s="195" t="s">
        <v>11140</v>
      </c>
      <c r="F578" s="196" t="s">
        <v>11141</v>
      </c>
      <c r="G578" s="197" t="s">
        <v>5416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1982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11049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1854</v>
      </c>
      <c r="D581" s="194" t="s">
        <v>240</v>
      </c>
      <c r="E581" s="195" t="s">
        <v>11071</v>
      </c>
      <c r="F581" s="196" t="s">
        <v>11072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1987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1860</v>
      </c>
      <c r="D584" s="194" t="s">
        <v>240</v>
      </c>
      <c r="E584" s="195" t="s">
        <v>11073</v>
      </c>
      <c r="F584" s="196" t="s">
        <v>11074</v>
      </c>
      <c r="G584" s="197" t="s">
        <v>5416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1992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1865</v>
      </c>
      <c r="D587" s="194" t="s">
        <v>240</v>
      </c>
      <c r="E587" s="195" t="s">
        <v>11075</v>
      </c>
      <c r="F587" s="196" t="s">
        <v>11076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1997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10614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6758</v>
      </c>
      <c r="F590" s="192" t="s">
        <v>11082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1870</v>
      </c>
      <c r="D591" s="194" t="s">
        <v>240</v>
      </c>
      <c r="E591" s="195" t="s">
        <v>11304</v>
      </c>
      <c r="F591" s="196" t="s">
        <v>11084</v>
      </c>
      <c r="G591" s="197" t="s">
        <v>5416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2000</v>
      </c>
    </row>
    <row r="592" spans="2:65" s="1" customFormat="1" ht="22.5" customHeight="1">
      <c r="B592" s="35"/>
      <c r="C592" s="194" t="s">
        <v>1876</v>
      </c>
      <c r="D592" s="194" t="s">
        <v>240</v>
      </c>
      <c r="E592" s="195" t="s">
        <v>11305</v>
      </c>
      <c r="F592" s="196" t="s">
        <v>11086</v>
      </c>
      <c r="G592" s="197" t="s">
        <v>5416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2010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11049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1891</v>
      </c>
      <c r="D595" s="194" t="s">
        <v>240</v>
      </c>
      <c r="E595" s="195" t="s">
        <v>11306</v>
      </c>
      <c r="F595" s="196" t="s">
        <v>11088</v>
      </c>
      <c r="G595" s="197" t="s">
        <v>5416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2015</v>
      </c>
    </row>
    <row r="596" spans="2:65" s="1" customFormat="1" ht="22.5" customHeight="1">
      <c r="B596" s="35"/>
      <c r="C596" s="194" t="s">
        <v>1897</v>
      </c>
      <c r="D596" s="194" t="s">
        <v>240</v>
      </c>
      <c r="E596" s="195" t="s">
        <v>11307</v>
      </c>
      <c r="F596" s="196" t="s">
        <v>11090</v>
      </c>
      <c r="G596" s="197" t="s">
        <v>5416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2018</v>
      </c>
    </row>
    <row r="597" spans="2:65" s="1" customFormat="1" ht="22.5" customHeight="1">
      <c r="B597" s="35"/>
      <c r="C597" s="194" t="s">
        <v>1904</v>
      </c>
      <c r="D597" s="194" t="s">
        <v>240</v>
      </c>
      <c r="E597" s="195" t="s">
        <v>11308</v>
      </c>
      <c r="F597" s="196" t="s">
        <v>11092</v>
      </c>
      <c r="G597" s="197" t="s">
        <v>5416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2024</v>
      </c>
    </row>
    <row r="598" spans="2:65" s="1" customFormat="1" ht="22.5" customHeight="1">
      <c r="B598" s="35"/>
      <c r="C598" s="194" t="s">
        <v>1910</v>
      </c>
      <c r="D598" s="194" t="s">
        <v>240</v>
      </c>
      <c r="E598" s="195" t="s">
        <v>11309</v>
      </c>
      <c r="F598" s="196" t="s">
        <v>11094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2029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1917</v>
      </c>
      <c r="D601" s="194" t="s">
        <v>240</v>
      </c>
      <c r="E601" s="195" t="s">
        <v>11310</v>
      </c>
      <c r="F601" s="196" t="s">
        <v>11096</v>
      </c>
      <c r="G601" s="197" t="s">
        <v>5416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2060</v>
      </c>
    </row>
    <row r="602" spans="2:65" s="1" customFormat="1" ht="22.5" customHeight="1">
      <c r="B602" s="35"/>
      <c r="C602" s="194" t="s">
        <v>1923</v>
      </c>
      <c r="D602" s="194" t="s">
        <v>240</v>
      </c>
      <c r="E602" s="195" t="s">
        <v>11311</v>
      </c>
      <c r="F602" s="196" t="s">
        <v>11098</v>
      </c>
      <c r="G602" s="197" t="s">
        <v>5416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2070</v>
      </c>
    </row>
    <row r="603" spans="2:65" s="1" customFormat="1" ht="22.5" customHeight="1">
      <c r="B603" s="35"/>
      <c r="C603" s="194" t="s">
        <v>1930</v>
      </c>
      <c r="D603" s="194" t="s">
        <v>240</v>
      </c>
      <c r="E603" s="195" t="s">
        <v>11312</v>
      </c>
      <c r="F603" s="196" t="s">
        <v>6653</v>
      </c>
      <c r="G603" s="197" t="s">
        <v>5416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2074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11313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11314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11315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11316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6561</v>
      </c>
      <c r="F86" s="255" t="s">
        <v>11046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11317</v>
      </c>
      <c r="F87" s="196" t="s">
        <v>11318</v>
      </c>
      <c r="G87" s="197" t="s">
        <v>5416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11319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11320</v>
      </c>
      <c r="F90" s="196" t="s">
        <v>11321</v>
      </c>
      <c r="G90" s="197" t="s">
        <v>5416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11319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11322</v>
      </c>
      <c r="F93" s="196" t="s">
        <v>11323</v>
      </c>
      <c r="G93" s="197" t="s">
        <v>5416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11319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11324</v>
      </c>
      <c r="F96" s="196" t="s">
        <v>11325</v>
      </c>
      <c r="G96" s="197" t="s">
        <v>5416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11319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11326</v>
      </c>
      <c r="F99" s="196" t="s">
        <v>11327</v>
      </c>
      <c r="G99" s="197" t="s">
        <v>5416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11328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1930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11329</v>
      </c>
      <c r="F102" s="196" t="s">
        <v>11330</v>
      </c>
      <c r="G102" s="197" t="s">
        <v>5416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11328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11331</v>
      </c>
      <c r="F105" s="196" t="s">
        <v>11332</v>
      </c>
      <c r="G105" s="197" t="s">
        <v>5416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11328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11333</v>
      </c>
      <c r="F108" s="196" t="s">
        <v>11334</v>
      </c>
      <c r="G108" s="197" t="s">
        <v>5416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11328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11335</v>
      </c>
      <c r="F111" s="196" t="s">
        <v>11336</v>
      </c>
      <c r="G111" s="197" t="s">
        <v>5416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11328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11337</v>
      </c>
      <c r="F114" s="196" t="s">
        <v>11338</v>
      </c>
      <c r="G114" s="197" t="s">
        <v>5416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11328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2261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11339</v>
      </c>
      <c r="F117" s="196" t="s">
        <v>11340</v>
      </c>
      <c r="G117" s="197" t="s">
        <v>5416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11328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1122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11341</v>
      </c>
      <c r="F120" s="196" t="s">
        <v>11342</v>
      </c>
      <c r="G120" s="197" t="s">
        <v>5416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11328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11343</v>
      </c>
      <c r="F123" s="196" t="s">
        <v>11344</v>
      </c>
      <c r="G123" s="197" t="s">
        <v>5416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11319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11345</v>
      </c>
      <c r="F126" s="196" t="s">
        <v>11346</v>
      </c>
      <c r="G126" s="197" t="s">
        <v>5416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11319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11347</v>
      </c>
      <c r="F129" s="196" t="s">
        <v>11348</v>
      </c>
      <c r="G129" s="197" t="s">
        <v>5416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11319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11349</v>
      </c>
      <c r="F132" s="196" t="s">
        <v>11350</v>
      </c>
      <c r="G132" s="197" t="s">
        <v>5416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11319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11351</v>
      </c>
      <c r="F135" s="196" t="s">
        <v>11352</v>
      </c>
      <c r="G135" s="197" t="s">
        <v>5416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11328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11353</v>
      </c>
      <c r="F138" s="196" t="s">
        <v>11354</v>
      </c>
      <c r="G138" s="197" t="s">
        <v>5416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11328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11355</v>
      </c>
      <c r="F141" s="196" t="s">
        <v>11356</v>
      </c>
      <c r="G141" s="197" t="s">
        <v>5416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11328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11357</v>
      </c>
      <c r="F144" s="196" t="s">
        <v>11358</v>
      </c>
      <c r="G144" s="197" t="s">
        <v>5416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11328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11359</v>
      </c>
      <c r="F147" s="196" t="s">
        <v>11360</v>
      </c>
      <c r="G147" s="197" t="s">
        <v>5416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11328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11361</v>
      </c>
      <c r="F150" s="196" t="s">
        <v>11362</v>
      </c>
      <c r="G150" s="197" t="s">
        <v>5416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11328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11363</v>
      </c>
      <c r="F153" s="196" t="s">
        <v>11364</v>
      </c>
      <c r="G153" s="197" t="s">
        <v>5416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11328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11365</v>
      </c>
      <c r="F156" s="196" t="s">
        <v>11366</v>
      </c>
      <c r="G156" s="197" t="s">
        <v>5416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11328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11367</v>
      </c>
      <c r="F159" s="196" t="s">
        <v>11368</v>
      </c>
      <c r="G159" s="197" t="s">
        <v>5416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11328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11369</v>
      </c>
      <c r="F162" s="196" t="s">
        <v>11370</v>
      </c>
      <c r="G162" s="197" t="s">
        <v>5416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11328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11371</v>
      </c>
      <c r="F165" s="196" t="s">
        <v>11372</v>
      </c>
      <c r="G165" s="197" t="s">
        <v>5416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11328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11373</v>
      </c>
      <c r="F168" s="196" t="s">
        <v>11374</v>
      </c>
      <c r="G168" s="197" t="s">
        <v>5416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11319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11375</v>
      </c>
      <c r="F171" s="196" t="s">
        <v>11376</v>
      </c>
      <c r="G171" s="197" t="s">
        <v>5416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11328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11377</v>
      </c>
      <c r="F174" s="196" t="s">
        <v>11378</v>
      </c>
      <c r="G174" s="197" t="s">
        <v>5416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6663</v>
      </c>
      <c r="F175" s="255" t="s">
        <v>11066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11379</v>
      </c>
      <c r="F176" s="196" t="s">
        <v>11380</v>
      </c>
      <c r="G176" s="197" t="s">
        <v>5416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11328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11381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11382</v>
      </c>
      <c r="F179" s="196" t="s">
        <v>11117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11328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2094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11383</v>
      </c>
      <c r="F182" s="196" t="s">
        <v>11384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11328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1561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11071</v>
      </c>
      <c r="F185" s="196" t="s">
        <v>11072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11328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4367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11073</v>
      </c>
      <c r="F188" s="196" t="s">
        <v>11074</v>
      </c>
      <c r="G188" s="197" t="s">
        <v>5416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11328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4367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11385</v>
      </c>
      <c r="F191" s="196" t="s">
        <v>11386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11328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11387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11388</v>
      </c>
      <c r="F194" s="196" t="s">
        <v>11389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11328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10467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11390</v>
      </c>
      <c r="F197" s="196" t="s">
        <v>11391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11328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11392</v>
      </c>
      <c r="F200" s="196" t="s">
        <v>11393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11328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1561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11394</v>
      </c>
      <c r="F203" s="196" t="s">
        <v>11395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11328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11396</v>
      </c>
      <c r="F206" s="196" t="s">
        <v>11397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11328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3694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6715</v>
      </c>
      <c r="F209" s="255" t="s">
        <v>11082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11398</v>
      </c>
      <c r="F210" s="196" t="s">
        <v>11084</v>
      </c>
      <c r="G210" s="197" t="s">
        <v>5416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11328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11399</v>
      </c>
      <c r="F213" s="196" t="s">
        <v>11086</v>
      </c>
      <c r="G213" s="197" t="s">
        <v>5416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11328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11400</v>
      </c>
      <c r="F216" s="196" t="s">
        <v>11088</v>
      </c>
      <c r="G216" s="197" t="s">
        <v>5416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11401</v>
      </c>
      <c r="F217" s="196" t="s">
        <v>11402</v>
      </c>
      <c r="G217" s="197" t="s">
        <v>5416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11403</v>
      </c>
      <c r="F218" s="196" t="s">
        <v>11090</v>
      </c>
      <c r="G218" s="197" t="s">
        <v>5416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11404</v>
      </c>
      <c r="F219" s="196" t="s">
        <v>11405</v>
      </c>
      <c r="G219" s="197" t="s">
        <v>5416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11328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2484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11406</v>
      </c>
      <c r="F222" s="196" t="s">
        <v>11092</v>
      </c>
      <c r="G222" s="197" t="s">
        <v>5416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11407</v>
      </c>
      <c r="F223" s="196" t="s">
        <v>11094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11328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2094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11408</v>
      </c>
      <c r="F226" s="196" t="s">
        <v>11096</v>
      </c>
      <c r="G226" s="197" t="s">
        <v>5416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11409</v>
      </c>
      <c r="F227" s="196" t="s">
        <v>11098</v>
      </c>
      <c r="G227" s="197" t="s">
        <v>5416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11410</v>
      </c>
      <c r="F228" s="196" t="s">
        <v>6653</v>
      </c>
      <c r="G228" s="197" t="s">
        <v>5416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11411</v>
      </c>
      <c r="F229" s="196" t="s">
        <v>11412</v>
      </c>
      <c r="G229" s="197" t="s">
        <v>5416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11413</v>
      </c>
      <c r="F230" s="196" t="s">
        <v>11414</v>
      </c>
      <c r="G230" s="197" t="s">
        <v>5416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11328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11415</v>
      </c>
      <c r="F233" s="196" t="s">
        <v>11416</v>
      </c>
      <c r="G233" s="197" t="s">
        <v>5866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11328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11417</v>
      </c>
      <c r="F236" s="196" t="s">
        <v>11418</v>
      </c>
      <c r="G236" s="197" t="s">
        <v>5866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11328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11419</v>
      </c>
      <c r="F239" s="196" t="s">
        <v>11420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11421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1561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11422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11423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11424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11425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11426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11427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11428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6561</v>
      </c>
      <c r="F89" s="255" t="s">
        <v>11429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11430</v>
      </c>
      <c r="F90" s="196" t="s">
        <v>11431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11432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11433</v>
      </c>
      <c r="F93" s="196" t="s">
        <v>11434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11432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4253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11435</v>
      </c>
      <c r="F96" s="196" t="s">
        <v>11436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11432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11437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11438</v>
      </c>
      <c r="F99" s="196" t="s">
        <v>11439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11432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6075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11440</v>
      </c>
      <c r="F102" s="196" t="s">
        <v>11441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11432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2670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11442</v>
      </c>
      <c r="F105" s="196" t="s">
        <v>11443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11432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11444</v>
      </c>
      <c r="F108" s="235" t="s">
        <v>11445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11446</v>
      </c>
      <c r="F110" s="235" t="s">
        <v>11447</v>
      </c>
      <c r="G110" s="236" t="s">
        <v>11448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11432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11449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11450</v>
      </c>
      <c r="F113" s="196" t="s">
        <v>11451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11432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11452</v>
      </c>
      <c r="F116" s="196" t="s">
        <v>11453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11432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11454</v>
      </c>
      <c r="F119" s="196" t="s">
        <v>11455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11432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11456</v>
      </c>
      <c r="F122" s="196" t="s">
        <v>11457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11432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11458</v>
      </c>
      <c r="F125" s="196" t="s">
        <v>11459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11432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11460</v>
      </c>
      <c r="F128" s="196" t="s">
        <v>11461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11432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11462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11463</v>
      </c>
      <c r="F131" s="196" t="s">
        <v>11464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11432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11465</v>
      </c>
      <c r="F134" s="196" t="s">
        <v>11466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11432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1154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11467</v>
      </c>
      <c r="F137" s="196" t="s">
        <v>11468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11432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3694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11469</v>
      </c>
      <c r="F140" s="196" t="s">
        <v>11470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11432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1122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11471</v>
      </c>
      <c r="F143" s="196" t="s">
        <v>11472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11432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11473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11474</v>
      </c>
      <c r="F146" s="196" t="s">
        <v>11475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11432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11476</v>
      </c>
      <c r="F149" s="196" t="s">
        <v>11477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11432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11478</v>
      </c>
      <c r="F152" s="235" t="s">
        <v>11479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11432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11473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11480</v>
      </c>
      <c r="F155" s="196" t="s">
        <v>11481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11432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11473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11482</v>
      </c>
      <c r="F158" s="196" t="s">
        <v>11483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11432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11484</v>
      </c>
      <c r="F161" s="196" t="s">
        <v>11485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11432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11486</v>
      </c>
      <c r="F164" s="196" t="s">
        <v>11487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11432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11488</v>
      </c>
      <c r="F167" s="196" t="s">
        <v>11489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11432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11490</v>
      </c>
      <c r="F170" s="196" t="s">
        <v>11491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11432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11492</v>
      </c>
      <c r="F173" s="196" t="s">
        <v>11493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11432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11494</v>
      </c>
      <c r="F176" s="196" t="s">
        <v>11495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11432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11496</v>
      </c>
      <c r="F179" s="196" t="s">
        <v>11497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11498</v>
      </c>
      <c r="F182" s="196" t="s">
        <v>11499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11432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11500</v>
      </c>
      <c r="F185" s="196" t="s">
        <v>11501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11432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11502</v>
      </c>
      <c r="F188" s="196" t="s">
        <v>11503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11432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11504</v>
      </c>
      <c r="F191" s="196" t="s">
        <v>11505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11432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11506</v>
      </c>
      <c r="F194" s="196" t="s">
        <v>11507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11432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11508</v>
      </c>
      <c r="F197" s="196" t="s">
        <v>11509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11432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11510</v>
      </c>
      <c r="F200" s="196" t="s">
        <v>11511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11432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11512</v>
      </c>
      <c r="F203" s="196" t="s">
        <v>11513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11432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11514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11515</v>
      </c>
      <c r="F206" s="196" t="s">
        <v>11516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11517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11518</v>
      </c>
      <c r="F209" s="196" t="s">
        <v>11519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11517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11520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11521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11522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11523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11524</v>
      </c>
      <c r="F217" s="196" t="s">
        <v>11525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11517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11526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11527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11528</v>
      </c>
      <c r="F223" s="196" t="s">
        <v>11529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11517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11530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11531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11532</v>
      </c>
      <c r="F229" s="196" t="s">
        <v>11533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11517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11534</v>
      </c>
      <c r="F232" s="196" t="s">
        <v>11535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11517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11536</v>
      </c>
      <c r="F235" s="196" t="s">
        <v>11537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11538</v>
      </c>
      <c r="F237" s="196" t="s">
        <v>11539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11540</v>
      </c>
      <c r="F239" s="196" t="s">
        <v>11541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11542</v>
      </c>
      <c r="F241" s="196" t="s">
        <v>11543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6663</v>
      </c>
      <c r="F243" s="255" t="s">
        <v>11544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11545</v>
      </c>
      <c r="F244" s="196" t="s">
        <v>11443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11546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11547</v>
      </c>
      <c r="F247" s="235" t="s">
        <v>11447</v>
      </c>
      <c r="G247" s="236" t="s">
        <v>11448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11546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2029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11548</v>
      </c>
      <c r="F250" s="196" t="s">
        <v>11464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11546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11549</v>
      </c>
      <c r="F253" s="196" t="s">
        <v>11466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11546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11550</v>
      </c>
      <c r="F256" s="196" t="s">
        <v>11472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11546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11551</v>
      </c>
      <c r="F259" s="235" t="s">
        <v>11552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11546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11553</v>
      </c>
      <c r="F262" s="196" t="s">
        <v>11554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11546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11555</v>
      </c>
      <c r="F265" s="196" t="s">
        <v>11481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11546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11556</v>
      </c>
      <c r="F268" s="196" t="s">
        <v>11493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11546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11557</v>
      </c>
      <c r="F271" s="196" t="s">
        <v>11507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11558</v>
      </c>
      <c r="F274" s="196" t="s">
        <v>11503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11546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11559</v>
      </c>
      <c r="F277" s="196" t="s">
        <v>11560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11546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11561</v>
      </c>
      <c r="F280" s="196" t="s">
        <v>11562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11546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11563</v>
      </c>
      <c r="F283" s="196" t="s">
        <v>11564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11546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11565</v>
      </c>
      <c r="F286" s="196" t="s">
        <v>11566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11546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11567</v>
      </c>
      <c r="F289" s="196" t="s">
        <v>11568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11546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11569</v>
      </c>
      <c r="F292" s="196" t="s">
        <v>11537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11570</v>
      </c>
      <c r="F294" s="196" t="s">
        <v>11539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11571</v>
      </c>
      <c r="F296" s="196" t="s">
        <v>11543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6715</v>
      </c>
      <c r="F298" s="255" t="s">
        <v>11572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11573</v>
      </c>
      <c r="F299" s="196" t="s">
        <v>11439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11546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11574</v>
      </c>
      <c r="F302" s="235" t="s">
        <v>11447</v>
      </c>
      <c r="G302" s="236" t="s">
        <v>11448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11546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2029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11575</v>
      </c>
      <c r="F305" s="196" t="s">
        <v>11576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11546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11577</v>
      </c>
      <c r="F308" s="196" t="s">
        <v>11466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11546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11578</v>
      </c>
      <c r="F311" s="196" t="s">
        <v>11472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11546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11579</v>
      </c>
      <c r="F314" s="235" t="s">
        <v>11552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11546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11580</v>
      </c>
      <c r="F317" s="196" t="s">
        <v>11554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11546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11581</v>
      </c>
      <c r="F320" s="196" t="s">
        <v>11481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11546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11582</v>
      </c>
      <c r="F323" s="196" t="s">
        <v>11493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11546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11583</v>
      </c>
      <c r="F326" s="196" t="s">
        <v>11501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11546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11584</v>
      </c>
      <c r="F329" s="196" t="s">
        <v>11505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11546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11585</v>
      </c>
      <c r="F332" s="196" t="s">
        <v>11489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11546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11586</v>
      </c>
      <c r="F335" s="196" t="s">
        <v>11587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11546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11588</v>
      </c>
      <c r="F338" s="196" t="s">
        <v>11589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11546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11590</v>
      </c>
      <c r="F341" s="196" t="s">
        <v>11591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11546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11592</v>
      </c>
      <c r="F344" s="196" t="s">
        <v>11537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11593</v>
      </c>
      <c r="F346" s="196" t="s">
        <v>11539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11594</v>
      </c>
      <c r="F348" s="196" t="s">
        <v>11543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6758</v>
      </c>
      <c r="F350" s="255" t="s">
        <v>11595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11596</v>
      </c>
      <c r="F351" s="196" t="s">
        <v>11439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11546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11597</v>
      </c>
      <c r="F354" s="235" t="s">
        <v>11447</v>
      </c>
      <c r="G354" s="236" t="s">
        <v>11448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11546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2029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11598</v>
      </c>
      <c r="F357" s="196" t="s">
        <v>11576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11546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11599</v>
      </c>
      <c r="F360" s="196" t="s">
        <v>11466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11546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11600</v>
      </c>
      <c r="F363" s="196" t="s">
        <v>11472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11546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11601</v>
      </c>
      <c r="F366" s="235" t="s">
        <v>11552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11546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11602</v>
      </c>
      <c r="F369" s="196" t="s">
        <v>11554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11546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11603</v>
      </c>
      <c r="F372" s="196" t="s">
        <v>11481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11546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11604</v>
      </c>
      <c r="F375" s="196" t="s">
        <v>11493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11546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11605</v>
      </c>
      <c r="F378" s="196" t="s">
        <v>11501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11546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11606</v>
      </c>
      <c r="F381" s="196" t="s">
        <v>11505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11546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11607</v>
      </c>
      <c r="F384" s="196" t="s">
        <v>11489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11546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11608</v>
      </c>
      <c r="F387" s="196" t="s">
        <v>11609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11546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11610</v>
      </c>
      <c r="F390" s="196" t="s">
        <v>11611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11546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1122</v>
      </c>
      <c r="D393" s="194" t="s">
        <v>240</v>
      </c>
      <c r="E393" s="195" t="s">
        <v>11612</v>
      </c>
      <c r="F393" s="196" t="s">
        <v>11613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11546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1127</v>
      </c>
      <c r="D396" s="194" t="s">
        <v>240</v>
      </c>
      <c r="E396" s="195" t="s">
        <v>11614</v>
      </c>
      <c r="F396" s="196" t="s">
        <v>11615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1127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11546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1135</v>
      </c>
      <c r="D399" s="194" t="s">
        <v>240</v>
      </c>
      <c r="E399" s="195" t="s">
        <v>11616</v>
      </c>
      <c r="F399" s="196" t="s">
        <v>11591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1135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11546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1141</v>
      </c>
      <c r="D402" s="194" t="s">
        <v>240</v>
      </c>
      <c r="E402" s="195" t="s">
        <v>11617</v>
      </c>
      <c r="F402" s="196" t="s">
        <v>11537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1141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1145</v>
      </c>
      <c r="D404" s="194" t="s">
        <v>240</v>
      </c>
      <c r="E404" s="195" t="s">
        <v>11618</v>
      </c>
      <c r="F404" s="196" t="s">
        <v>11539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1145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1150</v>
      </c>
      <c r="D406" s="194" t="s">
        <v>240</v>
      </c>
      <c r="E406" s="195" t="s">
        <v>11619</v>
      </c>
      <c r="F406" s="196" t="s">
        <v>11543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1150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6833</v>
      </c>
      <c r="F408" s="255" t="s">
        <v>11620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1154</v>
      </c>
      <c r="D409" s="194" t="s">
        <v>240</v>
      </c>
      <c r="E409" s="195" t="s">
        <v>11621</v>
      </c>
      <c r="F409" s="196" t="s">
        <v>11436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1154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11546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1162</v>
      </c>
      <c r="D412" s="194" t="s">
        <v>240</v>
      </c>
      <c r="E412" s="195" t="s">
        <v>11622</v>
      </c>
      <c r="F412" s="196" t="s">
        <v>11439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11546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1168</v>
      </c>
      <c r="D415" s="194" t="s">
        <v>240</v>
      </c>
      <c r="E415" s="195" t="s">
        <v>11623</v>
      </c>
      <c r="F415" s="196" t="s">
        <v>11441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11546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1173</v>
      </c>
      <c r="D418" s="233" t="s">
        <v>478</v>
      </c>
      <c r="E418" s="234" t="s">
        <v>11624</v>
      </c>
      <c r="F418" s="235" t="s">
        <v>11625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1173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1188</v>
      </c>
      <c r="D420" s="233" t="s">
        <v>478</v>
      </c>
      <c r="E420" s="234" t="s">
        <v>11626</v>
      </c>
      <c r="F420" s="235" t="s">
        <v>11447</v>
      </c>
      <c r="G420" s="236" t="s">
        <v>11448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11546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3382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1222</v>
      </c>
      <c r="D423" s="194" t="s">
        <v>240</v>
      </c>
      <c r="E423" s="195" t="s">
        <v>11627</v>
      </c>
      <c r="F423" s="196" t="s">
        <v>11453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1222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11546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1248</v>
      </c>
      <c r="D426" s="194" t="s">
        <v>240</v>
      </c>
      <c r="E426" s="195" t="s">
        <v>11628</v>
      </c>
      <c r="F426" s="196" t="s">
        <v>11461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11546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1254</v>
      </c>
      <c r="D429" s="194" t="s">
        <v>240</v>
      </c>
      <c r="E429" s="195" t="s">
        <v>11629</v>
      </c>
      <c r="F429" s="196" t="s">
        <v>11466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1254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11546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1261</v>
      </c>
      <c r="D432" s="194" t="s">
        <v>240</v>
      </c>
      <c r="E432" s="195" t="s">
        <v>11630</v>
      </c>
      <c r="F432" s="196" t="s">
        <v>11472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1261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11546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1320</v>
      </c>
      <c r="D435" s="194" t="s">
        <v>240</v>
      </c>
      <c r="E435" s="195" t="s">
        <v>11631</v>
      </c>
      <c r="F435" s="196" t="s">
        <v>11632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1320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11546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1326</v>
      </c>
      <c r="D438" s="194" t="s">
        <v>240</v>
      </c>
      <c r="E438" s="195" t="s">
        <v>11633</v>
      </c>
      <c r="F438" s="196" t="s">
        <v>11634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1326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11546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1333</v>
      </c>
      <c r="D441" s="194" t="s">
        <v>240</v>
      </c>
      <c r="E441" s="195" t="s">
        <v>11635</v>
      </c>
      <c r="F441" s="196" t="s">
        <v>11505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1333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11546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1345</v>
      </c>
      <c r="D444" s="194" t="s">
        <v>240</v>
      </c>
      <c r="E444" s="195" t="s">
        <v>11636</v>
      </c>
      <c r="F444" s="196" t="s">
        <v>11499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1345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11546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1354</v>
      </c>
      <c r="D447" s="194" t="s">
        <v>240</v>
      </c>
      <c r="E447" s="195" t="s">
        <v>11637</v>
      </c>
      <c r="F447" s="196" t="s">
        <v>11501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1354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11546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1374</v>
      </c>
      <c r="D450" s="194" t="s">
        <v>240</v>
      </c>
      <c r="E450" s="195" t="s">
        <v>11638</v>
      </c>
      <c r="F450" s="196" t="s">
        <v>11493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1374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11546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1384</v>
      </c>
      <c r="D453" s="233" t="s">
        <v>478</v>
      </c>
      <c r="E453" s="234" t="s">
        <v>11639</v>
      </c>
      <c r="F453" s="235" t="s">
        <v>11479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1384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11546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1388</v>
      </c>
      <c r="D456" s="194" t="s">
        <v>240</v>
      </c>
      <c r="E456" s="195" t="s">
        <v>11640</v>
      </c>
      <c r="F456" s="196" t="s">
        <v>11481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11546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1392</v>
      </c>
      <c r="D459" s="194" t="s">
        <v>240</v>
      </c>
      <c r="E459" s="195" t="s">
        <v>11641</v>
      </c>
      <c r="F459" s="196" t="s">
        <v>11642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1392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1396</v>
      </c>
      <c r="D461" s="194" t="s">
        <v>240</v>
      </c>
      <c r="E461" s="195" t="s">
        <v>11643</v>
      </c>
      <c r="F461" s="196" t="s">
        <v>11537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1396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1400</v>
      </c>
      <c r="D463" s="194" t="s">
        <v>240</v>
      </c>
      <c r="E463" s="195" t="s">
        <v>11644</v>
      </c>
      <c r="F463" s="196" t="s">
        <v>11539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1400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1404</v>
      </c>
      <c r="D465" s="194" t="s">
        <v>240</v>
      </c>
      <c r="E465" s="195" t="s">
        <v>11645</v>
      </c>
      <c r="F465" s="196" t="s">
        <v>11543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1404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6888</v>
      </c>
      <c r="F467" s="255" t="s">
        <v>11646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1409</v>
      </c>
      <c r="D468" s="194" t="s">
        <v>240</v>
      </c>
      <c r="E468" s="195" t="s">
        <v>11647</v>
      </c>
      <c r="F468" s="196" t="s">
        <v>11436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1409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11546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1420</v>
      </c>
      <c r="D471" s="194" t="s">
        <v>240</v>
      </c>
      <c r="E471" s="195" t="s">
        <v>11648</v>
      </c>
      <c r="F471" s="196" t="s">
        <v>11439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1420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11546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1427</v>
      </c>
      <c r="D474" s="233" t="s">
        <v>478</v>
      </c>
      <c r="E474" s="234" t="s">
        <v>11649</v>
      </c>
      <c r="F474" s="235" t="s">
        <v>11447</v>
      </c>
      <c r="G474" s="236" t="s">
        <v>11448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1427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11546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2528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1431</v>
      </c>
      <c r="D477" s="194" t="s">
        <v>240</v>
      </c>
      <c r="E477" s="195" t="s">
        <v>11650</v>
      </c>
      <c r="F477" s="196" t="s">
        <v>11651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1431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11546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1439</v>
      </c>
      <c r="D480" s="194" t="s">
        <v>240</v>
      </c>
      <c r="E480" s="195" t="s">
        <v>11652</v>
      </c>
      <c r="F480" s="196" t="s">
        <v>11653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1439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11546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1443</v>
      </c>
      <c r="D483" s="194" t="s">
        <v>240</v>
      </c>
      <c r="E483" s="195" t="s">
        <v>11654</v>
      </c>
      <c r="F483" s="196" t="s">
        <v>11466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1443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11546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1447</v>
      </c>
      <c r="D486" s="194" t="s">
        <v>240</v>
      </c>
      <c r="E486" s="195" t="s">
        <v>11655</v>
      </c>
      <c r="F486" s="196" t="s">
        <v>11472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1447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11546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1451</v>
      </c>
      <c r="D489" s="233" t="s">
        <v>478</v>
      </c>
      <c r="E489" s="234" t="s">
        <v>11656</v>
      </c>
      <c r="F489" s="235" t="s">
        <v>11479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1451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11546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1460</v>
      </c>
      <c r="D492" s="194" t="s">
        <v>240</v>
      </c>
      <c r="E492" s="195" t="s">
        <v>11657</v>
      </c>
      <c r="F492" s="196" t="s">
        <v>11481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1460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11546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1463</v>
      </c>
      <c r="D495" s="194" t="s">
        <v>240</v>
      </c>
      <c r="E495" s="195" t="s">
        <v>11658</v>
      </c>
      <c r="F495" s="196" t="s">
        <v>11642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1463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1470</v>
      </c>
      <c r="D497" s="194" t="s">
        <v>240</v>
      </c>
      <c r="E497" s="195" t="s">
        <v>11659</v>
      </c>
      <c r="F497" s="196" t="s">
        <v>11660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1470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11546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1476</v>
      </c>
      <c r="D500" s="194" t="s">
        <v>240</v>
      </c>
      <c r="E500" s="195" t="s">
        <v>11661</v>
      </c>
      <c r="F500" s="196" t="s">
        <v>11662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1476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11546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1481</v>
      </c>
      <c r="D503" s="194" t="s">
        <v>240</v>
      </c>
      <c r="E503" s="195" t="s">
        <v>11663</v>
      </c>
      <c r="F503" s="196" t="s">
        <v>11664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1481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11546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1488</v>
      </c>
      <c r="D506" s="194" t="s">
        <v>240</v>
      </c>
      <c r="E506" s="195" t="s">
        <v>11665</v>
      </c>
      <c r="F506" s="196" t="s">
        <v>11495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1488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11666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1492</v>
      </c>
      <c r="D509" s="194" t="s">
        <v>240</v>
      </c>
      <c r="E509" s="195" t="s">
        <v>11667</v>
      </c>
      <c r="F509" s="196" t="s">
        <v>11537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1492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1496</v>
      </c>
      <c r="D511" s="194" t="s">
        <v>240</v>
      </c>
      <c r="E511" s="195" t="s">
        <v>11668</v>
      </c>
      <c r="F511" s="196" t="s">
        <v>11539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1496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1502</v>
      </c>
      <c r="D513" s="194" t="s">
        <v>240</v>
      </c>
      <c r="E513" s="195" t="s">
        <v>11669</v>
      </c>
      <c r="F513" s="196" t="s">
        <v>11543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1502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11670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ROUND(SUM(BE92:BE809), 2)</f>
        <v>0</v>
      </c>
      <c r="G30" s="36"/>
      <c r="H30" s="36"/>
      <c r="I30" s="130">
        <v>0.21</v>
      </c>
      <c r="J30" s="129">
        <f>ROUND(ROUND((SUM(BE92:BE809)),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ROUND(SUM(BF92:BF809), 2)</f>
        <v>0</v>
      </c>
      <c r="G31" s="36"/>
      <c r="H31" s="36"/>
      <c r="I31" s="130">
        <v>0.15</v>
      </c>
      <c r="J31" s="129">
        <f>ROUND(ROUND((SUM(BF92:BF809)),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11671</v>
      </c>
      <c r="E59" s="158"/>
      <c r="F59" s="158"/>
      <c r="G59" s="158"/>
      <c r="H59" s="158"/>
      <c r="I59" s="159"/>
      <c r="J59" s="160">
        <f>J279</f>
        <v>0</v>
      </c>
      <c r="K59" s="161"/>
    </row>
    <row r="60" spans="2:47" s="9" customFormat="1" ht="19.899999999999999" customHeight="1">
      <c r="B60" s="155"/>
      <c r="C60" s="156"/>
      <c r="D60" s="157" t="s">
        <v>11672</v>
      </c>
      <c r="E60" s="158"/>
      <c r="F60" s="158"/>
      <c r="G60" s="158"/>
      <c r="H60" s="158"/>
      <c r="I60" s="159"/>
      <c r="J60" s="160">
        <f>J356</f>
        <v>0</v>
      </c>
      <c r="K60" s="161"/>
    </row>
    <row r="61" spans="2:47" s="9" customFormat="1" ht="19.899999999999999" customHeight="1">
      <c r="B61" s="155"/>
      <c r="C61" s="156"/>
      <c r="D61" s="157" t="s">
        <v>11673</v>
      </c>
      <c r="E61" s="158"/>
      <c r="F61" s="158"/>
      <c r="G61" s="158"/>
      <c r="H61" s="158"/>
      <c r="I61" s="159"/>
      <c r="J61" s="160">
        <f>J387</f>
        <v>0</v>
      </c>
      <c r="K61" s="161"/>
    </row>
    <row r="62" spans="2:47" s="9" customFormat="1" ht="19.899999999999999" customHeight="1">
      <c r="B62" s="155"/>
      <c r="C62" s="156"/>
      <c r="D62" s="157" t="s">
        <v>11674</v>
      </c>
      <c r="E62" s="158"/>
      <c r="F62" s="158"/>
      <c r="G62" s="158"/>
      <c r="H62" s="158"/>
      <c r="I62" s="159"/>
      <c r="J62" s="160">
        <f>J412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J433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J449</f>
        <v>0</v>
      </c>
      <c r="K64" s="161"/>
    </row>
    <row r="65" spans="2:12" s="9" customFormat="1" ht="19.899999999999999" customHeight="1">
      <c r="B65" s="155"/>
      <c r="C65" s="156"/>
      <c r="D65" s="157" t="s">
        <v>11675</v>
      </c>
      <c r="E65" s="158"/>
      <c r="F65" s="158"/>
      <c r="G65" s="158"/>
      <c r="H65" s="158"/>
      <c r="I65" s="159"/>
      <c r="J65" s="160">
        <f>J480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J588</f>
        <v>0</v>
      </c>
      <c r="K66" s="161"/>
    </row>
    <row r="67" spans="2:12" s="9" customFormat="1" ht="19.899999999999999" customHeight="1">
      <c r="B67" s="155"/>
      <c r="C67" s="156"/>
      <c r="D67" s="157" t="s">
        <v>11676</v>
      </c>
      <c r="E67" s="158"/>
      <c r="F67" s="158"/>
      <c r="G67" s="158"/>
      <c r="H67" s="158"/>
      <c r="I67" s="159"/>
      <c r="J67" s="160">
        <f>J612</f>
        <v>0</v>
      </c>
      <c r="K67" s="161"/>
    </row>
    <row r="68" spans="2:12" s="9" customFormat="1" ht="19.899999999999999" customHeight="1">
      <c r="B68" s="155"/>
      <c r="C68" s="156"/>
      <c r="D68" s="157" t="s">
        <v>11677</v>
      </c>
      <c r="E68" s="158"/>
      <c r="F68" s="158"/>
      <c r="G68" s="158"/>
      <c r="H68" s="158"/>
      <c r="I68" s="159"/>
      <c r="J68" s="160">
        <f>J641</f>
        <v>0</v>
      </c>
      <c r="K68" s="161"/>
    </row>
    <row r="69" spans="2:12" s="9" customFormat="1" ht="19.899999999999999" customHeight="1">
      <c r="B69" s="155"/>
      <c r="C69" s="156"/>
      <c r="D69" s="157" t="s">
        <v>11678</v>
      </c>
      <c r="E69" s="158"/>
      <c r="F69" s="158"/>
      <c r="G69" s="158"/>
      <c r="H69" s="158"/>
      <c r="I69" s="159"/>
      <c r="J69" s="160">
        <f>J748</f>
        <v>0</v>
      </c>
      <c r="K69" s="161"/>
    </row>
    <row r="70" spans="2:12" s="9" customFormat="1" ht="19.899999999999999" customHeight="1">
      <c r="B70" s="155"/>
      <c r="C70" s="156"/>
      <c r="D70" s="157" t="s">
        <v>11679</v>
      </c>
      <c r="E70" s="158"/>
      <c r="F70" s="158"/>
      <c r="G70" s="158"/>
      <c r="H70" s="158"/>
      <c r="I70" s="159"/>
      <c r="J70" s="160">
        <f>J775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J780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J781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P93+P780</f>
        <v>0</v>
      </c>
      <c r="Q92" s="79"/>
      <c r="R92" s="174">
        <f>R93+R780</f>
        <v>9360.9544243400032</v>
      </c>
      <c r="S92" s="79"/>
      <c r="T92" s="175">
        <f>T93+T780</f>
        <v>1823.385</v>
      </c>
      <c r="AT92" s="18" t="s">
        <v>72</v>
      </c>
      <c r="AU92" s="18" t="s">
        <v>175</v>
      </c>
      <c r="BK92" s="176">
        <f>BK93+BK780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P94+P279+P356+P387+P412+P433+P449+P480+P588+P612+P641+P748+P775</f>
        <v>0</v>
      </c>
      <c r="Q93" s="185"/>
      <c r="R93" s="186">
        <f>R94+R279+R356+R387+R412+R433+R449+R480+R588+R612+R641+R748+R775</f>
        <v>9360.2443859400028</v>
      </c>
      <c r="S93" s="185"/>
      <c r="T93" s="187">
        <f>T94+T279+T356+T387+T412+T433+T449+T480+T588+T612+T641+T748+T775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BK94+BK279+BK356+BK387+BK412+BK433+BK449+BK480+BK588+BK612+BK641+BK748+BK775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SUM(P95:P278)</f>
        <v>0</v>
      </c>
      <c r="Q94" s="185"/>
      <c r="R94" s="186">
        <f>SUM(R95:R278)</f>
        <v>7059.5892410200004</v>
      </c>
      <c r="S94" s="185"/>
      <c r="T94" s="187">
        <f>SUM(T95:T278)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SUM(BK95:BK278)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11680</v>
      </c>
      <c r="F95" s="196" t="s">
        <v>11681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11682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11683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11684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11685</v>
      </c>
      <c r="F98" s="196" t="s">
        <v>11686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11687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11688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11689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11690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11691</v>
      </c>
      <c r="F104" s="196" t="s">
        <v>11692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11693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11694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11689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11695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11696</v>
      </c>
      <c r="F110" s="196" t="s">
        <v>11697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11698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11699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11700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11701</v>
      </c>
      <c r="F113" s="196" t="s">
        <v>11702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11703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11688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11689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11704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11705</v>
      </c>
      <c r="F119" s="196" t="s">
        <v>11706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11707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11688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11689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11708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11709</v>
      </c>
      <c r="F125" s="196" t="s">
        <v>11710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11711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11712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11713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11714</v>
      </c>
      <c r="F128" s="196" t="s">
        <v>11715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11716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11688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11689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11717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11718</v>
      </c>
      <c r="F134" s="196" t="s">
        <v>11719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11720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11688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11689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11721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11722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11723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11689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11724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11725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11726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11727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11728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11729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11730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11731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11732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11699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11733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11734</v>
      </c>
      <c r="F156" s="196" t="s">
        <v>11735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11736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11723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11689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11724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11737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11726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11738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11728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11739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11740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11741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11742</v>
      </c>
      <c r="F169" s="196" t="s">
        <v>11743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11744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11712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11745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11746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11723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11689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11724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11747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11726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11748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11728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11749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11730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11750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11751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11752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11753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11754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11755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11756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11757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11758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11699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11759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11760</v>
      </c>
      <c r="F197" s="196" t="s">
        <v>11761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11762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11752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11753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11754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11763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11756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11764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11765</v>
      </c>
      <c r="F206" s="196" t="s">
        <v>11766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11767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11712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11768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11769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11752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11753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11754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11770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11756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11771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11772</v>
      </c>
      <c r="F218" s="196" t="s">
        <v>11773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11774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11683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11775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11776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441</v>
      </c>
      <c r="D223" s="194" t="s">
        <v>240</v>
      </c>
      <c r="E223" s="195" t="s">
        <v>11777</v>
      </c>
      <c r="F223" s="196" t="s">
        <v>11778</v>
      </c>
      <c r="G223" s="197" t="s">
        <v>243</v>
      </c>
      <c r="H223" s="198">
        <v>500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11779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11780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11781</v>
      </c>
      <c r="G225" s="219"/>
      <c r="H225" s="223">
        <v>500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447</v>
      </c>
      <c r="D226" s="194" t="s">
        <v>240</v>
      </c>
      <c r="E226" s="195" t="s">
        <v>417</v>
      </c>
      <c r="F226" s="196" t="s">
        <v>418</v>
      </c>
      <c r="G226" s="197" t="s">
        <v>243</v>
      </c>
      <c r="H226" s="198">
        <v>7453.9309999999996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11782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11783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11784</v>
      </c>
      <c r="G228" s="219"/>
      <c r="H228" s="232">
        <v>6708.5569999999998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73</v>
      </c>
      <c r="AY228" s="229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11785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11786</v>
      </c>
      <c r="G230" s="219"/>
      <c r="H230" s="223">
        <v>745.37400000000002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452</v>
      </c>
      <c r="D231" s="194" t="s">
        <v>240</v>
      </c>
      <c r="E231" s="195" t="s">
        <v>11787</v>
      </c>
      <c r="F231" s="196" t="s">
        <v>11788</v>
      </c>
      <c r="G231" s="197" t="s">
        <v>243</v>
      </c>
      <c r="H231" s="198">
        <v>56.6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11789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11683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11790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11791</v>
      </c>
      <c r="G235" s="219"/>
      <c r="H235" s="223">
        <v>56.6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194" t="s">
        <v>458</v>
      </c>
      <c r="D236" s="194" t="s">
        <v>240</v>
      </c>
      <c r="E236" s="195" t="s">
        <v>11792</v>
      </c>
      <c r="F236" s="196" t="s">
        <v>11793</v>
      </c>
      <c r="G236" s="197" t="s">
        <v>243</v>
      </c>
      <c r="H236" s="198">
        <v>1641.4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11794</v>
      </c>
    </row>
    <row r="237" spans="2:65" s="13" customFormat="1" ht="13.5">
      <c r="B237" s="218"/>
      <c r="C237" s="219"/>
      <c r="D237" s="220" t="s">
        <v>247</v>
      </c>
      <c r="E237" s="219"/>
      <c r="F237" s="222" t="s">
        <v>11795</v>
      </c>
      <c r="G237" s="219"/>
      <c r="H237" s="223">
        <v>1641.4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4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483</v>
      </c>
      <c r="D238" s="194" t="s">
        <v>240</v>
      </c>
      <c r="E238" s="195" t="s">
        <v>11796</v>
      </c>
      <c r="F238" s="196" t="s">
        <v>11797</v>
      </c>
      <c r="G238" s="197" t="s">
        <v>243</v>
      </c>
      <c r="H238" s="198">
        <v>500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11798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11683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249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11780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11799</v>
      </c>
      <c r="G242" s="219"/>
      <c r="H242" s="232">
        <v>443.4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11790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11791</v>
      </c>
      <c r="G244" s="219"/>
      <c r="H244" s="223">
        <v>56.6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73</v>
      </c>
      <c r="AY244" s="229" t="s">
        <v>238</v>
      </c>
    </row>
    <row r="245" spans="2:65" s="1" customFormat="1" ht="22.5" customHeight="1">
      <c r="B245" s="35"/>
      <c r="C245" s="194" t="s">
        <v>487</v>
      </c>
      <c r="D245" s="194" t="s">
        <v>240</v>
      </c>
      <c r="E245" s="195" t="s">
        <v>501</v>
      </c>
      <c r="F245" s="196" t="s">
        <v>502</v>
      </c>
      <c r="G245" s="197" t="s">
        <v>243</v>
      </c>
      <c r="H245" s="198">
        <v>3371.19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11800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11688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08" t="s">
        <v>247</v>
      </c>
      <c r="E248" s="230" t="s">
        <v>20</v>
      </c>
      <c r="F248" s="231" t="s">
        <v>11801</v>
      </c>
      <c r="G248" s="219"/>
      <c r="H248" s="232">
        <v>1708.69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73</v>
      </c>
      <c r="AY248" s="229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11802</v>
      </c>
      <c r="G249" s="219"/>
      <c r="H249" s="223">
        <v>1662.5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73</v>
      </c>
      <c r="AY249" s="229" t="s">
        <v>238</v>
      </c>
    </row>
    <row r="250" spans="2:65" s="1" customFormat="1" ht="22.5" customHeight="1">
      <c r="B250" s="35"/>
      <c r="C250" s="233" t="s">
        <v>492</v>
      </c>
      <c r="D250" s="233" t="s">
        <v>478</v>
      </c>
      <c r="E250" s="234" t="s">
        <v>11803</v>
      </c>
      <c r="F250" s="235" t="s">
        <v>11804</v>
      </c>
      <c r="G250" s="236" t="s">
        <v>444</v>
      </c>
      <c r="H250" s="237">
        <v>6573.8209999999999</v>
      </c>
      <c r="I250" s="238"/>
      <c r="J250" s="239">
        <f>ROUND(I250*H250,2)</f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>O250*H250</f>
        <v>0</v>
      </c>
      <c r="Q250" s="203">
        <v>1</v>
      </c>
      <c r="R250" s="203">
        <f>Q250*H250</f>
        <v>6573.8209999999999</v>
      </c>
      <c r="S250" s="203">
        <v>0</v>
      </c>
      <c r="T250" s="204">
        <f>S250*H250</f>
        <v>0</v>
      </c>
      <c r="AR250" s="18" t="s">
        <v>304</v>
      </c>
      <c r="AT250" s="18" t="s">
        <v>478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11805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11688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11801</v>
      </c>
      <c r="G252" s="219"/>
      <c r="H252" s="232">
        <v>1708.69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11802</v>
      </c>
      <c r="G253" s="219"/>
      <c r="H253" s="232">
        <v>1662.5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3" customFormat="1" ht="13.5">
      <c r="B254" s="218"/>
      <c r="C254" s="219"/>
      <c r="D254" s="220" t="s">
        <v>247</v>
      </c>
      <c r="E254" s="219"/>
      <c r="F254" s="222" t="s">
        <v>11806</v>
      </c>
      <c r="G254" s="219"/>
      <c r="H254" s="223">
        <v>6573.8209999999999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4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500</v>
      </c>
      <c r="D255" s="194" t="s">
        <v>240</v>
      </c>
      <c r="E255" s="195" t="s">
        <v>442</v>
      </c>
      <c r="F255" s="196" t="s">
        <v>443</v>
      </c>
      <c r="G255" s="197" t="s">
        <v>444</v>
      </c>
      <c r="H255" s="198">
        <v>11003.718999999999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11807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11808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11809</v>
      </c>
      <c r="G257" s="219"/>
      <c r="H257" s="223">
        <v>11003.718999999999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" customFormat="1" ht="22.5" customHeight="1">
      <c r="B258" s="35"/>
      <c r="C258" s="194" t="s">
        <v>509</v>
      </c>
      <c r="D258" s="194" t="s">
        <v>240</v>
      </c>
      <c r="E258" s="195" t="s">
        <v>11810</v>
      </c>
      <c r="F258" s="196" t="s">
        <v>11811</v>
      </c>
      <c r="G258" s="197" t="s">
        <v>243</v>
      </c>
      <c r="H258" s="198">
        <v>56.6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11812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11683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11791</v>
      </c>
      <c r="G260" s="219"/>
      <c r="H260" s="223">
        <v>56.6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514</v>
      </c>
      <c r="D261" s="194" t="s">
        <v>240</v>
      </c>
      <c r="E261" s="195" t="s">
        <v>463</v>
      </c>
      <c r="F261" s="196" t="s">
        <v>464</v>
      </c>
      <c r="G261" s="197" t="s">
        <v>243</v>
      </c>
      <c r="H261" s="198">
        <v>225.23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11813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11814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249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11815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11816</v>
      </c>
      <c r="G265" s="219"/>
      <c r="H265" s="232">
        <v>200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73</v>
      </c>
      <c r="AY265" s="229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11726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08" t="s">
        <v>247</v>
      </c>
      <c r="E267" s="230" t="s">
        <v>20</v>
      </c>
      <c r="F267" s="231" t="s">
        <v>930</v>
      </c>
      <c r="G267" s="219"/>
      <c r="H267" s="232">
        <v>20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11730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11817</v>
      </c>
      <c r="G269" s="219"/>
      <c r="H269" s="223">
        <v>5.23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73</v>
      </c>
      <c r="AY269" s="229" t="s">
        <v>238</v>
      </c>
    </row>
    <row r="270" spans="2:65" s="1" customFormat="1" ht="22.5" customHeight="1">
      <c r="B270" s="35"/>
      <c r="C270" s="233" t="s">
        <v>528</v>
      </c>
      <c r="D270" s="233" t="s">
        <v>478</v>
      </c>
      <c r="E270" s="234" t="s">
        <v>11818</v>
      </c>
      <c r="F270" s="235" t="s">
        <v>11819</v>
      </c>
      <c r="G270" s="236" t="s">
        <v>444</v>
      </c>
      <c r="H270" s="237">
        <v>450.46</v>
      </c>
      <c r="I270" s="238"/>
      <c r="J270" s="239">
        <f>ROUND(I270*H270,2)</f>
        <v>0</v>
      </c>
      <c r="K270" s="235" t="s">
        <v>244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1</v>
      </c>
      <c r="R270" s="203">
        <f>Q270*H270</f>
        <v>450.46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11820</v>
      </c>
    </row>
    <row r="271" spans="2:65" s="13" customFormat="1" ht="13.5">
      <c r="B271" s="218"/>
      <c r="C271" s="219"/>
      <c r="D271" s="220" t="s">
        <v>247</v>
      </c>
      <c r="E271" s="219"/>
      <c r="F271" s="222" t="s">
        <v>11821</v>
      </c>
      <c r="G271" s="219"/>
      <c r="H271" s="223">
        <v>450.46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4</v>
      </c>
      <c r="AX271" s="13" t="s">
        <v>22</v>
      </c>
      <c r="AY271" s="229" t="s">
        <v>238</v>
      </c>
    </row>
    <row r="272" spans="2:65" s="1" customFormat="1" ht="22.5" customHeight="1">
      <c r="B272" s="35"/>
      <c r="C272" s="194" t="s">
        <v>535</v>
      </c>
      <c r="D272" s="194" t="s">
        <v>240</v>
      </c>
      <c r="E272" s="195" t="s">
        <v>11822</v>
      </c>
      <c r="F272" s="196" t="s">
        <v>11823</v>
      </c>
      <c r="G272" s="197" t="s">
        <v>243</v>
      </c>
      <c r="H272" s="198">
        <v>15</v>
      </c>
      <c r="I272" s="199"/>
      <c r="J272" s="200">
        <f>ROUND(I272*H272,2)</f>
        <v>0</v>
      </c>
      <c r="K272" s="196" t="s">
        <v>244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11824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11683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11756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11825</v>
      </c>
      <c r="G276" s="219"/>
      <c r="H276" s="223">
        <v>15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233" t="s">
        <v>543</v>
      </c>
      <c r="D277" s="233" t="s">
        <v>478</v>
      </c>
      <c r="E277" s="234" t="s">
        <v>488</v>
      </c>
      <c r="F277" s="235" t="s">
        <v>489</v>
      </c>
      <c r="G277" s="236" t="s">
        <v>444</v>
      </c>
      <c r="H277" s="237">
        <v>29.25</v>
      </c>
      <c r="I277" s="238"/>
      <c r="J277" s="239">
        <f>ROUND(I277*H277,2)</f>
        <v>0</v>
      </c>
      <c r="K277" s="235" t="s">
        <v>244</v>
      </c>
      <c r="L277" s="240"/>
      <c r="M277" s="241" t="s">
        <v>20</v>
      </c>
      <c r="N277" s="242" t="s">
        <v>44</v>
      </c>
      <c r="O277" s="36"/>
      <c r="P277" s="203">
        <f>O277*H277</f>
        <v>0</v>
      </c>
      <c r="Q277" s="203">
        <v>1</v>
      </c>
      <c r="R277" s="203">
        <f>Q277*H277</f>
        <v>29.25</v>
      </c>
      <c r="S277" s="203">
        <v>0</v>
      </c>
      <c r="T277" s="204">
        <f>S277*H277</f>
        <v>0</v>
      </c>
      <c r="AR277" s="18" t="s">
        <v>304</v>
      </c>
      <c r="AT277" s="18" t="s">
        <v>478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11826</v>
      </c>
    </row>
    <row r="278" spans="2:65" s="13" customFormat="1" ht="13.5">
      <c r="B278" s="218"/>
      <c r="C278" s="219"/>
      <c r="D278" s="208" t="s">
        <v>247</v>
      </c>
      <c r="E278" s="219"/>
      <c r="F278" s="231" t="s">
        <v>11827</v>
      </c>
      <c r="G278" s="219"/>
      <c r="H278" s="232">
        <v>29.25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4</v>
      </c>
      <c r="AX278" s="13" t="s">
        <v>22</v>
      </c>
      <c r="AY278" s="229" t="s">
        <v>238</v>
      </c>
    </row>
    <row r="279" spans="2:65" s="11" customFormat="1" ht="29.85" customHeight="1">
      <c r="B279" s="177"/>
      <c r="C279" s="178"/>
      <c r="D279" s="191" t="s">
        <v>72</v>
      </c>
      <c r="E279" s="192" t="s">
        <v>329</v>
      </c>
      <c r="F279" s="192" t="s">
        <v>11828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SUM(P280:P355)</f>
        <v>0</v>
      </c>
      <c r="Q279" s="185"/>
      <c r="R279" s="186">
        <f>SUM(R280:R355)</f>
        <v>0</v>
      </c>
      <c r="S279" s="185"/>
      <c r="T279" s="187">
        <f>SUM(T280:T355)</f>
        <v>1815.181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SUM(BK280:BK355)</f>
        <v>0</v>
      </c>
    </row>
    <row r="280" spans="2:65" s="1" customFormat="1" ht="22.5" customHeight="1">
      <c r="B280" s="35"/>
      <c r="C280" s="194" t="s">
        <v>550</v>
      </c>
      <c r="D280" s="194" t="s">
        <v>240</v>
      </c>
      <c r="E280" s="195" t="s">
        <v>11829</v>
      </c>
      <c r="F280" s="196" t="s">
        <v>11830</v>
      </c>
      <c r="G280" s="197" t="s">
        <v>375</v>
      </c>
      <c r="H280" s="198">
        <v>38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0.23499999999999999</v>
      </c>
      <c r="T280" s="204">
        <f>S280*H280</f>
        <v>8.93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11831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11832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11833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7846</v>
      </c>
      <c r="G284" s="219"/>
      <c r="H284" s="223">
        <v>38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557</v>
      </c>
      <c r="D285" s="194" t="s">
        <v>240</v>
      </c>
      <c r="E285" s="195" t="s">
        <v>11834</v>
      </c>
      <c r="F285" s="196" t="s">
        <v>11835</v>
      </c>
      <c r="G285" s="197" t="s">
        <v>375</v>
      </c>
      <c r="H285" s="198">
        <v>38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0.18099999999999999</v>
      </c>
      <c r="T285" s="204">
        <f>S285*H285</f>
        <v>6.8780000000000001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11836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11832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11833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7846</v>
      </c>
      <c r="G289" s="219"/>
      <c r="H289" s="223">
        <v>38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564</v>
      </c>
      <c r="D290" s="194" t="s">
        <v>240</v>
      </c>
      <c r="E290" s="195" t="s">
        <v>11837</v>
      </c>
      <c r="F290" s="196" t="s">
        <v>11838</v>
      </c>
      <c r="G290" s="197" t="s">
        <v>375</v>
      </c>
      <c r="H290" s="198">
        <v>117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0.4</v>
      </c>
      <c r="T290" s="204">
        <f>S290*H290</f>
        <v>46.800000000000004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11839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11832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11840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11841</v>
      </c>
      <c r="G294" s="219"/>
      <c r="H294" s="223">
        <v>117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571</v>
      </c>
      <c r="D295" s="194" t="s">
        <v>240</v>
      </c>
      <c r="E295" s="195" t="s">
        <v>11842</v>
      </c>
      <c r="F295" s="196" t="s">
        <v>11843</v>
      </c>
      <c r="G295" s="197" t="s">
        <v>375</v>
      </c>
      <c r="H295" s="198">
        <v>117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0.22900000000000001</v>
      </c>
      <c r="T295" s="204">
        <f>S295*H295</f>
        <v>26.793000000000003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11844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11832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11840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11841</v>
      </c>
      <c r="G299" s="219"/>
      <c r="H299" s="223">
        <v>117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578</v>
      </c>
      <c r="D300" s="194" t="s">
        <v>240</v>
      </c>
      <c r="E300" s="195" t="s">
        <v>11845</v>
      </c>
      <c r="F300" s="196" t="s">
        <v>11846</v>
      </c>
      <c r="G300" s="197" t="s">
        <v>375</v>
      </c>
      <c r="H300" s="198">
        <v>235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94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11847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11832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11848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11849</v>
      </c>
      <c r="G304" s="219"/>
      <c r="H304" s="223">
        <v>235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585</v>
      </c>
      <c r="D305" s="194" t="s">
        <v>240</v>
      </c>
      <c r="E305" s="195" t="s">
        <v>11850</v>
      </c>
      <c r="F305" s="196" t="s">
        <v>11851</v>
      </c>
      <c r="G305" s="197" t="s">
        <v>375</v>
      </c>
      <c r="H305" s="198">
        <v>1314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0.56000000000000005</v>
      </c>
      <c r="T305" s="204">
        <f>S305*H305</f>
        <v>735.84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11852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11832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11853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11854</v>
      </c>
      <c r="G309" s="219"/>
      <c r="H309" s="223">
        <v>1314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592</v>
      </c>
      <c r="D310" s="194" t="s">
        <v>240</v>
      </c>
      <c r="E310" s="195" t="s">
        <v>11855</v>
      </c>
      <c r="F310" s="196" t="s">
        <v>11856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0.45</v>
      </c>
      <c r="T310" s="204">
        <f>S310*H310</f>
        <v>105.75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11857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11832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11848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11849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600</v>
      </c>
      <c r="D315" s="194" t="s">
        <v>240</v>
      </c>
      <c r="E315" s="195" t="s">
        <v>11858</v>
      </c>
      <c r="F315" s="196" t="s">
        <v>11859</v>
      </c>
      <c r="G315" s="197" t="s">
        <v>375</v>
      </c>
      <c r="H315" s="198">
        <v>1937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0.35499999999999998</v>
      </c>
      <c r="T315" s="204">
        <f>S315*H315</f>
        <v>687.63499999999999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11860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11832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11861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11853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11854</v>
      </c>
      <c r="G320" s="219"/>
      <c r="H320" s="232">
        <v>1314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73</v>
      </c>
      <c r="AY320" s="229" t="s">
        <v>238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11862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11863</v>
      </c>
      <c r="G322" s="219"/>
      <c r="H322" s="223">
        <v>623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65" s="1" customFormat="1" ht="22.5" customHeight="1">
      <c r="B323" s="35"/>
      <c r="C323" s="194" t="s">
        <v>607</v>
      </c>
      <c r="D323" s="194" t="s">
        <v>240</v>
      </c>
      <c r="E323" s="195" t="s">
        <v>11864</v>
      </c>
      <c r="F323" s="196" t="s">
        <v>11865</v>
      </c>
      <c r="G323" s="197" t="s">
        <v>375</v>
      </c>
      <c r="H323" s="198">
        <v>623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0.13500000000000001</v>
      </c>
      <c r="T323" s="204">
        <f>S323*H323</f>
        <v>84.105000000000004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11866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11832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249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11862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11863</v>
      </c>
      <c r="G327" s="219"/>
      <c r="H327" s="223">
        <v>623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" customFormat="1" ht="22.5" customHeight="1">
      <c r="B328" s="35"/>
      <c r="C328" s="194" t="s">
        <v>614</v>
      </c>
      <c r="D328" s="194" t="s">
        <v>240</v>
      </c>
      <c r="E328" s="195" t="s">
        <v>11867</v>
      </c>
      <c r="F328" s="196" t="s">
        <v>11868</v>
      </c>
      <c r="G328" s="197" t="s">
        <v>517</v>
      </c>
      <c r="H328" s="198">
        <v>90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0.20499999999999999</v>
      </c>
      <c r="T328" s="204">
        <f>S328*H328</f>
        <v>18.45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11869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11832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249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11870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11871</v>
      </c>
      <c r="G332" s="219"/>
      <c r="H332" s="223">
        <v>90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623</v>
      </c>
      <c r="D333" s="194" t="s">
        <v>240</v>
      </c>
      <c r="E333" s="195" t="s">
        <v>11872</v>
      </c>
      <c r="F333" s="196" t="s">
        <v>11873</v>
      </c>
      <c r="G333" s="197" t="s">
        <v>517</v>
      </c>
      <c r="H333" s="198">
        <v>87.5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245</v>
      </c>
      <c r="BM333" s="18" t="s">
        <v>11874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11832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11875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7963</v>
      </c>
      <c r="G337" s="219"/>
      <c r="H337" s="232">
        <v>35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11876</v>
      </c>
      <c r="G338" s="219"/>
      <c r="H338" s="223">
        <v>52.5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" customFormat="1" ht="22.5" customHeight="1">
      <c r="B339" s="35"/>
      <c r="C339" s="194" t="s">
        <v>629</v>
      </c>
      <c r="D339" s="194" t="s">
        <v>240</v>
      </c>
      <c r="E339" s="195" t="s">
        <v>11877</v>
      </c>
      <c r="F339" s="196" t="s">
        <v>2613</v>
      </c>
      <c r="G339" s="197" t="s">
        <v>444</v>
      </c>
      <c r="H339" s="198">
        <v>1815.181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11878</v>
      </c>
    </row>
    <row r="340" spans="2:65" s="1" customFormat="1" ht="22.5" customHeight="1">
      <c r="B340" s="35"/>
      <c r="C340" s="194" t="s">
        <v>642</v>
      </c>
      <c r="D340" s="194" t="s">
        <v>240</v>
      </c>
      <c r="E340" s="195" t="s">
        <v>11879</v>
      </c>
      <c r="F340" s="196" t="s">
        <v>11880</v>
      </c>
      <c r="G340" s="197" t="s">
        <v>444</v>
      </c>
      <c r="H340" s="198">
        <v>732.87800000000004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11881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11882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11883</v>
      </c>
      <c r="G342" s="219"/>
      <c r="H342" s="223">
        <v>732.87800000000004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648</v>
      </c>
      <c r="D343" s="194" t="s">
        <v>240</v>
      </c>
      <c r="E343" s="195" t="s">
        <v>11884</v>
      </c>
      <c r="F343" s="196" t="s">
        <v>11885</v>
      </c>
      <c r="G343" s="197" t="s">
        <v>444</v>
      </c>
      <c r="H343" s="198">
        <v>112.628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11886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11887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11888</v>
      </c>
      <c r="G345" s="219"/>
      <c r="H345" s="223">
        <v>112.628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655</v>
      </c>
      <c r="D346" s="194" t="s">
        <v>240</v>
      </c>
      <c r="E346" s="195" t="s">
        <v>11889</v>
      </c>
      <c r="F346" s="196" t="s">
        <v>11890</v>
      </c>
      <c r="G346" s="197" t="s">
        <v>444</v>
      </c>
      <c r="H346" s="198">
        <v>885.57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11891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11892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11893</v>
      </c>
      <c r="G348" s="219"/>
      <c r="H348" s="223">
        <v>885.57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661</v>
      </c>
      <c r="D349" s="194" t="s">
        <v>240</v>
      </c>
      <c r="E349" s="195" t="s">
        <v>11894</v>
      </c>
      <c r="F349" s="196" t="s">
        <v>11895</v>
      </c>
      <c r="G349" s="197" t="s">
        <v>444</v>
      </c>
      <c r="H349" s="198">
        <v>84.105000000000004</v>
      </c>
      <c r="I349" s="199"/>
      <c r="J349" s="200">
        <f>ROUND(I349*H349,2)</f>
        <v>0</v>
      </c>
      <c r="K349" s="196" t="s">
        <v>244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11896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11897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11898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11899</v>
      </c>
      <c r="G352" s="219"/>
      <c r="H352" s="223">
        <v>84.105000000000004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667</v>
      </c>
      <c r="D353" s="194" t="s">
        <v>240</v>
      </c>
      <c r="E353" s="195" t="s">
        <v>11900</v>
      </c>
      <c r="F353" s="196" t="s">
        <v>11901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11902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11887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08" t="s">
        <v>247</v>
      </c>
      <c r="E355" s="230" t="s">
        <v>20</v>
      </c>
      <c r="F355" s="231" t="s">
        <v>11888</v>
      </c>
      <c r="G355" s="219"/>
      <c r="H355" s="232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73</v>
      </c>
      <c r="AY355" s="229" t="s">
        <v>238</v>
      </c>
    </row>
    <row r="356" spans="2:65" s="11" customFormat="1" ht="29.85" customHeight="1">
      <c r="B356" s="177"/>
      <c r="C356" s="178"/>
      <c r="D356" s="191" t="s">
        <v>72</v>
      </c>
      <c r="E356" s="192" t="s">
        <v>383</v>
      </c>
      <c r="F356" s="192" t="s">
        <v>11903</v>
      </c>
      <c r="G356" s="178"/>
      <c r="H356" s="178"/>
      <c r="I356" s="181"/>
      <c r="J356" s="193">
        <f>BK356</f>
        <v>0</v>
      </c>
      <c r="K356" s="178"/>
      <c r="L356" s="183"/>
      <c r="M356" s="184"/>
      <c r="N356" s="185"/>
      <c r="O356" s="185"/>
      <c r="P356" s="186">
        <f>SUM(P357:P386)</f>
        <v>0</v>
      </c>
      <c r="Q356" s="185"/>
      <c r="R356" s="186">
        <f>SUM(R357:R386)</f>
        <v>0</v>
      </c>
      <c r="S356" s="185"/>
      <c r="T356" s="187">
        <f>SUM(T357:T386)</f>
        <v>0</v>
      </c>
      <c r="AR356" s="188" t="s">
        <v>22</v>
      </c>
      <c r="AT356" s="189" t="s">
        <v>72</v>
      </c>
      <c r="AU356" s="189" t="s">
        <v>22</v>
      </c>
      <c r="AY356" s="188" t="s">
        <v>238</v>
      </c>
      <c r="BK356" s="190">
        <f>SUM(BK357:BK386)</f>
        <v>0</v>
      </c>
    </row>
    <row r="357" spans="2:65" s="1" customFormat="1" ht="22.5" customHeight="1">
      <c r="B357" s="35"/>
      <c r="C357" s="194" t="s">
        <v>678</v>
      </c>
      <c r="D357" s="194" t="s">
        <v>240</v>
      </c>
      <c r="E357" s="195" t="s">
        <v>11904</v>
      </c>
      <c r="F357" s="196" t="s">
        <v>11905</v>
      </c>
      <c r="G357" s="197" t="s">
        <v>375</v>
      </c>
      <c r="H357" s="198">
        <v>3000</v>
      </c>
      <c r="I357" s="199"/>
      <c r="J357" s="200">
        <f>ROUND(I357*H357,2)</f>
        <v>0</v>
      </c>
      <c r="K357" s="196" t="s">
        <v>244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11906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11683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11907</v>
      </c>
      <c r="G359" s="219"/>
      <c r="H359" s="223">
        <v>3000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684</v>
      </c>
      <c r="D360" s="194" t="s">
        <v>240</v>
      </c>
      <c r="E360" s="195" t="s">
        <v>11908</v>
      </c>
      <c r="F360" s="196" t="s">
        <v>11909</v>
      </c>
      <c r="G360" s="197" t="s">
        <v>375</v>
      </c>
      <c r="H360" s="198">
        <v>1434</v>
      </c>
      <c r="I360" s="199"/>
      <c r="J360" s="200">
        <f>ROUND(I360*H360,2)</f>
        <v>0</v>
      </c>
      <c r="K360" s="196" t="s">
        <v>244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11910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11683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11911</v>
      </c>
      <c r="G362" s="219"/>
      <c r="H362" s="223">
        <v>1434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698</v>
      </c>
      <c r="D363" s="194" t="s">
        <v>240</v>
      </c>
      <c r="E363" s="195" t="s">
        <v>11912</v>
      </c>
      <c r="F363" s="196" t="s">
        <v>11913</v>
      </c>
      <c r="G363" s="197" t="s">
        <v>375</v>
      </c>
      <c r="H363" s="198">
        <v>4434</v>
      </c>
      <c r="I363" s="199"/>
      <c r="J363" s="200">
        <f>ROUND(I363*H363,2)</f>
        <v>0</v>
      </c>
      <c r="K363" s="196" t="s">
        <v>244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11914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11683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249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11915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11916</v>
      </c>
      <c r="G367" s="219"/>
      <c r="H367" s="223">
        <v>4434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708</v>
      </c>
      <c r="D368" s="194" t="s">
        <v>240</v>
      </c>
      <c r="E368" s="195" t="s">
        <v>493</v>
      </c>
      <c r="F368" s="196" t="s">
        <v>494</v>
      </c>
      <c r="G368" s="197" t="s">
        <v>375</v>
      </c>
      <c r="H368" s="198">
        <v>7435.25</v>
      </c>
      <c r="I368" s="199"/>
      <c r="J368" s="200">
        <f>ROUND(I368*H368,2)</f>
        <v>0</v>
      </c>
      <c r="K368" s="196" t="s">
        <v>244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245</v>
      </c>
      <c r="BM368" s="18" t="s">
        <v>11917</v>
      </c>
    </row>
    <row r="369" spans="2:51" s="12" customFormat="1" ht="13.5">
      <c r="B369" s="206"/>
      <c r="C369" s="207"/>
      <c r="D369" s="208" t="s">
        <v>247</v>
      </c>
      <c r="E369" s="209" t="s">
        <v>20</v>
      </c>
      <c r="F369" s="210" t="s">
        <v>11723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51" s="12" customFormat="1" ht="13.5">
      <c r="B370" s="206"/>
      <c r="C370" s="207"/>
      <c r="D370" s="208" t="s">
        <v>247</v>
      </c>
      <c r="E370" s="209" t="s">
        <v>20</v>
      </c>
      <c r="F370" s="210" t="s">
        <v>249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51" s="12" customFormat="1" ht="13.5">
      <c r="B371" s="206"/>
      <c r="C371" s="207"/>
      <c r="D371" s="208" t="s">
        <v>247</v>
      </c>
      <c r="E371" s="209" t="s">
        <v>20</v>
      </c>
      <c r="F371" s="210" t="s">
        <v>11918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51" s="13" customFormat="1" ht="13.5">
      <c r="B372" s="218"/>
      <c r="C372" s="219"/>
      <c r="D372" s="208" t="s">
        <v>247</v>
      </c>
      <c r="E372" s="230" t="s">
        <v>20</v>
      </c>
      <c r="F372" s="231" t="s">
        <v>11919</v>
      </c>
      <c r="G372" s="219"/>
      <c r="H372" s="232">
        <v>3154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51" s="12" customFormat="1" ht="13.5">
      <c r="B373" s="206"/>
      <c r="C373" s="207"/>
      <c r="D373" s="208" t="s">
        <v>247</v>
      </c>
      <c r="E373" s="209" t="s">
        <v>20</v>
      </c>
      <c r="F373" s="210" t="s">
        <v>11920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51" s="13" customFormat="1" ht="13.5">
      <c r="B374" s="218"/>
      <c r="C374" s="219"/>
      <c r="D374" s="208" t="s">
        <v>247</v>
      </c>
      <c r="E374" s="230" t="s">
        <v>20</v>
      </c>
      <c r="F374" s="231" t="s">
        <v>11921</v>
      </c>
      <c r="G374" s="219"/>
      <c r="H374" s="232">
        <v>3496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51" s="12" customFormat="1" ht="13.5">
      <c r="B375" s="206"/>
      <c r="C375" s="207"/>
      <c r="D375" s="208" t="s">
        <v>247</v>
      </c>
      <c r="E375" s="209" t="s">
        <v>20</v>
      </c>
      <c r="F375" s="210" t="s">
        <v>11922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51" s="13" customFormat="1" ht="13.5">
      <c r="B376" s="218"/>
      <c r="C376" s="219"/>
      <c r="D376" s="208" t="s">
        <v>247</v>
      </c>
      <c r="E376" s="230" t="s">
        <v>20</v>
      </c>
      <c r="F376" s="231" t="s">
        <v>11923</v>
      </c>
      <c r="G376" s="219"/>
      <c r="H376" s="232">
        <v>259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51" s="12" customFormat="1" ht="13.5">
      <c r="B377" s="206"/>
      <c r="C377" s="207"/>
      <c r="D377" s="208" t="s">
        <v>247</v>
      </c>
      <c r="E377" s="209" t="s">
        <v>20</v>
      </c>
      <c r="F377" s="210" t="s">
        <v>11924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81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51" s="13" customFormat="1" ht="13.5">
      <c r="B378" s="218"/>
      <c r="C378" s="219"/>
      <c r="D378" s="208" t="s">
        <v>247</v>
      </c>
      <c r="E378" s="230" t="s">
        <v>20</v>
      </c>
      <c r="F378" s="231" t="s">
        <v>11925</v>
      </c>
      <c r="G378" s="219"/>
      <c r="H378" s="232">
        <v>59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73</v>
      </c>
      <c r="AY378" s="229" t="s">
        <v>238</v>
      </c>
    </row>
    <row r="379" spans="2:51" s="12" customFormat="1" ht="13.5">
      <c r="B379" s="206"/>
      <c r="C379" s="207"/>
      <c r="D379" s="208" t="s">
        <v>247</v>
      </c>
      <c r="E379" s="209" t="s">
        <v>20</v>
      </c>
      <c r="F379" s="210" t="s">
        <v>11926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51" s="13" customFormat="1" ht="13.5">
      <c r="B380" s="218"/>
      <c r="C380" s="219"/>
      <c r="D380" s="208" t="s">
        <v>247</v>
      </c>
      <c r="E380" s="230" t="s">
        <v>20</v>
      </c>
      <c r="F380" s="231" t="s">
        <v>11927</v>
      </c>
      <c r="G380" s="219"/>
      <c r="H380" s="232">
        <v>240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81</v>
      </c>
      <c r="AV380" s="13" t="s">
        <v>81</v>
      </c>
      <c r="AW380" s="13" t="s">
        <v>37</v>
      </c>
      <c r="AX380" s="13" t="s">
        <v>73</v>
      </c>
      <c r="AY380" s="229" t="s">
        <v>238</v>
      </c>
    </row>
    <row r="381" spans="2:51" s="12" customFormat="1" ht="13.5">
      <c r="B381" s="206"/>
      <c r="C381" s="207"/>
      <c r="D381" s="208" t="s">
        <v>247</v>
      </c>
      <c r="E381" s="209" t="s">
        <v>20</v>
      </c>
      <c r="F381" s="210" t="s">
        <v>11928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51" s="13" customFormat="1" ht="13.5">
      <c r="B382" s="218"/>
      <c r="C382" s="219"/>
      <c r="D382" s="208" t="s">
        <v>247</v>
      </c>
      <c r="E382" s="230" t="s">
        <v>20</v>
      </c>
      <c r="F382" s="231" t="s">
        <v>11929</v>
      </c>
      <c r="G382" s="219"/>
      <c r="H382" s="232">
        <v>72.150000000000006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51" s="12" customFormat="1" ht="13.5">
      <c r="B383" s="206"/>
      <c r="C383" s="207"/>
      <c r="D383" s="208" t="s">
        <v>247</v>
      </c>
      <c r="E383" s="209" t="s">
        <v>20</v>
      </c>
      <c r="F383" s="210" t="s">
        <v>11724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51" s="13" customFormat="1" ht="13.5">
      <c r="B384" s="218"/>
      <c r="C384" s="219"/>
      <c r="D384" s="208" t="s">
        <v>247</v>
      </c>
      <c r="E384" s="230" t="s">
        <v>20</v>
      </c>
      <c r="F384" s="231" t="s">
        <v>11930</v>
      </c>
      <c r="G384" s="219"/>
      <c r="H384" s="232">
        <v>141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11726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11931</v>
      </c>
      <c r="G386" s="219"/>
      <c r="H386" s="232">
        <v>14.1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1" customFormat="1" ht="29.85" customHeight="1">
      <c r="B387" s="177"/>
      <c r="C387" s="178"/>
      <c r="D387" s="191" t="s">
        <v>72</v>
      </c>
      <c r="E387" s="192" t="s">
        <v>81</v>
      </c>
      <c r="F387" s="192" t="s">
        <v>11932</v>
      </c>
      <c r="G387" s="178"/>
      <c r="H387" s="178"/>
      <c r="I387" s="181"/>
      <c r="J387" s="193">
        <f>BK387</f>
        <v>0</v>
      </c>
      <c r="K387" s="178"/>
      <c r="L387" s="183"/>
      <c r="M387" s="184"/>
      <c r="N387" s="185"/>
      <c r="O387" s="185"/>
      <c r="P387" s="186">
        <f>SUM(P388:P411)</f>
        <v>0</v>
      </c>
      <c r="Q387" s="185"/>
      <c r="R387" s="186">
        <f>SUM(R388:R411)</f>
        <v>66.469529399999999</v>
      </c>
      <c r="S387" s="185"/>
      <c r="T387" s="187">
        <f>SUM(T388:T411)</f>
        <v>0</v>
      </c>
      <c r="AR387" s="188" t="s">
        <v>22</v>
      </c>
      <c r="AT387" s="189" t="s">
        <v>72</v>
      </c>
      <c r="AU387" s="189" t="s">
        <v>22</v>
      </c>
      <c r="AY387" s="188" t="s">
        <v>238</v>
      </c>
      <c r="BK387" s="190">
        <f>SUM(BK388:BK411)</f>
        <v>0</v>
      </c>
    </row>
    <row r="388" spans="2:65" s="1" customFormat="1" ht="22.5" customHeight="1">
      <c r="B388" s="35"/>
      <c r="C388" s="194" t="s">
        <v>712</v>
      </c>
      <c r="D388" s="194" t="s">
        <v>240</v>
      </c>
      <c r="E388" s="195" t="s">
        <v>11933</v>
      </c>
      <c r="F388" s="196" t="s">
        <v>11934</v>
      </c>
      <c r="G388" s="197" t="s">
        <v>243</v>
      </c>
      <c r="H388" s="198">
        <v>20</v>
      </c>
      <c r="I388" s="199"/>
      <c r="J388" s="200">
        <f>ROUND(I388*H388,2)</f>
        <v>0</v>
      </c>
      <c r="K388" s="196" t="s">
        <v>244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2.16</v>
      </c>
      <c r="R388" s="203">
        <f>Q388*H388</f>
        <v>43.2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81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11935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11936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249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404</v>
      </c>
      <c r="G391" s="219"/>
      <c r="H391" s="223">
        <v>20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728</v>
      </c>
      <c r="D392" s="194" t="s">
        <v>240</v>
      </c>
      <c r="E392" s="195" t="s">
        <v>11937</v>
      </c>
      <c r="F392" s="196" t="s">
        <v>11938</v>
      </c>
      <c r="G392" s="197" t="s">
        <v>243</v>
      </c>
      <c r="H392" s="198">
        <v>3.6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2.45329</v>
      </c>
      <c r="R392" s="203">
        <f>Q392*H392</f>
        <v>8.8318440000000002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11939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11936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249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11726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11940</v>
      </c>
      <c r="G396" s="219"/>
      <c r="H396" s="223">
        <v>3.6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740</v>
      </c>
      <c r="D397" s="194" t="s">
        <v>240</v>
      </c>
      <c r="E397" s="195" t="s">
        <v>11941</v>
      </c>
      <c r="F397" s="196" t="s">
        <v>11942</v>
      </c>
      <c r="G397" s="197" t="s">
        <v>243</v>
      </c>
      <c r="H397" s="198">
        <v>5.8449999999999998</v>
      </c>
      <c r="I397" s="199"/>
      <c r="J397" s="200">
        <f>ROUND(I397*H397,2)</f>
        <v>0</v>
      </c>
      <c r="K397" s="196" t="s">
        <v>244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2.45329</v>
      </c>
      <c r="R397" s="203">
        <f>Q397*H397</f>
        <v>14.339480049999999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11943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11936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11726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11944</v>
      </c>
      <c r="G401" s="219"/>
      <c r="H401" s="223">
        <v>5.8449999999999998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774</v>
      </c>
      <c r="D402" s="194" t="s">
        <v>240</v>
      </c>
      <c r="E402" s="195" t="s">
        <v>741</v>
      </c>
      <c r="F402" s="196" t="s">
        <v>742</v>
      </c>
      <c r="G402" s="197" t="s">
        <v>375</v>
      </c>
      <c r="H402" s="198">
        <v>95.344999999999999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1.0300000000000001E-3</v>
      </c>
      <c r="R402" s="203">
        <f>Q402*H402</f>
        <v>9.8205350000000011E-2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11945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11936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11946</v>
      </c>
      <c r="G405" s="219"/>
      <c r="H405" s="232">
        <v>45.14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11947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11948</v>
      </c>
      <c r="G407" s="219"/>
      <c r="H407" s="223">
        <v>50.204999999999998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" customFormat="1" ht="22.5" customHeight="1">
      <c r="B408" s="35"/>
      <c r="C408" s="194" t="s">
        <v>778</v>
      </c>
      <c r="D408" s="194" t="s">
        <v>240</v>
      </c>
      <c r="E408" s="195" t="s">
        <v>775</v>
      </c>
      <c r="F408" s="196" t="s">
        <v>776</v>
      </c>
      <c r="G408" s="197" t="s">
        <v>375</v>
      </c>
      <c r="H408" s="198">
        <v>95.344999999999999</v>
      </c>
      <c r="I408" s="199"/>
      <c r="J408" s="200">
        <f>ROUND(I408*H408,2)</f>
        <v>0</v>
      </c>
      <c r="K408" s="196" t="s">
        <v>244</v>
      </c>
      <c r="L408" s="55"/>
      <c r="M408" s="201" t="s">
        <v>20</v>
      </c>
      <c r="N408" s="20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245</v>
      </c>
      <c r="AT408" s="18" t="s">
        <v>240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245</v>
      </c>
      <c r="BM408" s="18" t="s">
        <v>11949</v>
      </c>
    </row>
    <row r="409" spans="2:65" s="1" customFormat="1" ht="22.5" customHeight="1">
      <c r="B409" s="35"/>
      <c r="C409" s="194" t="s">
        <v>788</v>
      </c>
      <c r="D409" s="194" t="s">
        <v>240</v>
      </c>
      <c r="E409" s="195" t="s">
        <v>11950</v>
      </c>
      <c r="F409" s="196" t="s">
        <v>1347</v>
      </c>
      <c r="G409" s="197" t="s">
        <v>375</v>
      </c>
      <c r="H409" s="198">
        <v>50.204999999999998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81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11951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11936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11948</v>
      </c>
      <c r="G411" s="219"/>
      <c r="H411" s="232">
        <v>50.204999999999998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1" customFormat="1" ht="29.85" customHeight="1">
      <c r="B412" s="177"/>
      <c r="C412" s="178"/>
      <c r="D412" s="191" t="s">
        <v>72</v>
      </c>
      <c r="E412" s="192" t="s">
        <v>462</v>
      </c>
      <c r="F412" s="192" t="s">
        <v>11952</v>
      </c>
      <c r="G412" s="178"/>
      <c r="H412" s="178"/>
      <c r="I412" s="181"/>
      <c r="J412" s="193">
        <f>BK412</f>
        <v>0</v>
      </c>
      <c r="K412" s="178"/>
      <c r="L412" s="183"/>
      <c r="M412" s="184"/>
      <c r="N412" s="185"/>
      <c r="O412" s="185"/>
      <c r="P412" s="186">
        <f>SUM(P413:P432)</f>
        <v>0</v>
      </c>
      <c r="Q412" s="185"/>
      <c r="R412" s="186">
        <f>SUM(R413:R432)</f>
        <v>2.8027089300000001</v>
      </c>
      <c r="S412" s="185"/>
      <c r="T412" s="187">
        <f>SUM(T413:T432)</f>
        <v>0</v>
      </c>
      <c r="AR412" s="188" t="s">
        <v>22</v>
      </c>
      <c r="AT412" s="189" t="s">
        <v>72</v>
      </c>
      <c r="AU412" s="189" t="s">
        <v>22</v>
      </c>
      <c r="AY412" s="188" t="s">
        <v>238</v>
      </c>
      <c r="BK412" s="190">
        <f>SUM(BK413:BK432)</f>
        <v>0</v>
      </c>
    </row>
    <row r="413" spans="2:65" s="1" customFormat="1" ht="22.5" customHeight="1">
      <c r="B413" s="35"/>
      <c r="C413" s="194" t="s">
        <v>795</v>
      </c>
      <c r="D413" s="194" t="s">
        <v>240</v>
      </c>
      <c r="E413" s="195" t="s">
        <v>11953</v>
      </c>
      <c r="F413" s="196" t="s">
        <v>11954</v>
      </c>
      <c r="G413" s="197" t="s">
        <v>243</v>
      </c>
      <c r="H413" s="198">
        <v>0.40699999999999997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2.2563399999999998</v>
      </c>
      <c r="R413" s="203">
        <f>Q413*H413</f>
        <v>0.91833037999999989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11955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11683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11956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11957</v>
      </c>
      <c r="G417" s="219"/>
      <c r="H417" s="232">
        <v>0.216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11775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11776</v>
      </c>
      <c r="G419" s="219"/>
      <c r="H419" s="223">
        <v>0.191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" customFormat="1" ht="22.5" customHeight="1">
      <c r="B420" s="35"/>
      <c r="C420" s="194" t="s">
        <v>815</v>
      </c>
      <c r="D420" s="194" t="s">
        <v>240</v>
      </c>
      <c r="E420" s="195" t="s">
        <v>11958</v>
      </c>
      <c r="F420" s="196" t="s">
        <v>11959</v>
      </c>
      <c r="G420" s="197" t="s">
        <v>243</v>
      </c>
      <c r="H420" s="198">
        <v>0.76500000000000001</v>
      </c>
      <c r="I420" s="199"/>
      <c r="J420" s="200">
        <f>ROUND(I420*H420,2)</f>
        <v>0</v>
      </c>
      <c r="K420" s="196" t="s">
        <v>244</v>
      </c>
      <c r="L420" s="55"/>
      <c r="M420" s="201" t="s">
        <v>20</v>
      </c>
      <c r="N420" s="202" t="s">
        <v>44</v>
      </c>
      <c r="O420" s="36"/>
      <c r="P420" s="203">
        <f>O420*H420</f>
        <v>0</v>
      </c>
      <c r="Q420" s="203">
        <v>2.45329</v>
      </c>
      <c r="R420" s="203">
        <f>Q420*H420</f>
        <v>1.8767668500000001</v>
      </c>
      <c r="S420" s="203">
        <v>0</v>
      </c>
      <c r="T420" s="204">
        <f>S420*H420</f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11960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11683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249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11961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11962</v>
      </c>
      <c r="G424" s="219"/>
      <c r="H424" s="223">
        <v>0.76500000000000001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194" t="s">
        <v>865</v>
      </c>
      <c r="D425" s="194" t="s">
        <v>240</v>
      </c>
      <c r="E425" s="195" t="s">
        <v>11963</v>
      </c>
      <c r="F425" s="196" t="s">
        <v>11964</v>
      </c>
      <c r="G425" s="197" t="s">
        <v>375</v>
      </c>
      <c r="H425" s="198">
        <v>7.39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1.0300000000000001E-3</v>
      </c>
      <c r="R425" s="203">
        <f>Q425*H425</f>
        <v>7.6117000000000008E-3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11965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11683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11956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08" t="s">
        <v>247</v>
      </c>
      <c r="E429" s="230" t="s">
        <v>20</v>
      </c>
      <c r="F429" s="231" t="s">
        <v>11966</v>
      </c>
      <c r="G429" s="219"/>
      <c r="H429" s="232">
        <v>2.16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11730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11817</v>
      </c>
      <c r="G431" s="219"/>
      <c r="H431" s="223">
        <v>5.23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" customFormat="1" ht="22.5" customHeight="1">
      <c r="B432" s="35"/>
      <c r="C432" s="194" t="s">
        <v>937</v>
      </c>
      <c r="D432" s="194" t="s">
        <v>240</v>
      </c>
      <c r="E432" s="195" t="s">
        <v>11967</v>
      </c>
      <c r="F432" s="196" t="s">
        <v>11968</v>
      </c>
      <c r="G432" s="197" t="s">
        <v>375</v>
      </c>
      <c r="H432" s="198">
        <v>7.39</v>
      </c>
      <c r="I432" s="199"/>
      <c r="J432" s="200">
        <f>ROUND(I432*H432,2)</f>
        <v>0</v>
      </c>
      <c r="K432" s="196" t="s">
        <v>244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11969</v>
      </c>
    </row>
    <row r="433" spans="2:65" s="11" customFormat="1" ht="29.85" customHeight="1">
      <c r="B433" s="177"/>
      <c r="C433" s="178"/>
      <c r="D433" s="191" t="s">
        <v>72</v>
      </c>
      <c r="E433" s="192" t="s">
        <v>261</v>
      </c>
      <c r="F433" s="192" t="s">
        <v>787</v>
      </c>
      <c r="G433" s="178"/>
      <c r="H433" s="178"/>
      <c r="I433" s="181"/>
      <c r="J433" s="193">
        <f>BK433</f>
        <v>0</v>
      </c>
      <c r="K433" s="178"/>
      <c r="L433" s="183"/>
      <c r="M433" s="184"/>
      <c r="N433" s="185"/>
      <c r="O433" s="185"/>
      <c r="P433" s="186">
        <f>SUM(P434:P448)</f>
        <v>0</v>
      </c>
      <c r="Q433" s="185"/>
      <c r="R433" s="186">
        <f>SUM(R434:R448)</f>
        <v>492.63789600000001</v>
      </c>
      <c r="S433" s="185"/>
      <c r="T433" s="187">
        <f>SUM(T434:T448)</f>
        <v>0</v>
      </c>
      <c r="AR433" s="188" t="s">
        <v>22</v>
      </c>
      <c r="AT433" s="189" t="s">
        <v>72</v>
      </c>
      <c r="AU433" s="189" t="s">
        <v>22</v>
      </c>
      <c r="AY433" s="188" t="s">
        <v>238</v>
      </c>
      <c r="BK433" s="190">
        <f>SUM(BK434:BK448)</f>
        <v>0</v>
      </c>
    </row>
    <row r="434" spans="2:65" s="1" customFormat="1" ht="22.5" customHeight="1">
      <c r="B434" s="35"/>
      <c r="C434" s="194" t="s">
        <v>941</v>
      </c>
      <c r="D434" s="194" t="s">
        <v>240</v>
      </c>
      <c r="E434" s="195" t="s">
        <v>11970</v>
      </c>
      <c r="F434" s="196" t="s">
        <v>11971</v>
      </c>
      <c r="G434" s="197" t="s">
        <v>243</v>
      </c>
      <c r="H434" s="198">
        <v>70.5</v>
      </c>
      <c r="I434" s="199"/>
      <c r="J434" s="200">
        <f>ROUND(I434*H434,2)</f>
        <v>0</v>
      </c>
      <c r="K434" s="196" t="s">
        <v>244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2.16</v>
      </c>
      <c r="R434" s="203">
        <f>Q434*H434</f>
        <v>152.28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11972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11973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11974</v>
      </c>
      <c r="G437" s="219"/>
      <c r="H437" s="223">
        <v>70.5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947</v>
      </c>
      <c r="D438" s="194" t="s">
        <v>240</v>
      </c>
      <c r="E438" s="195" t="s">
        <v>11975</v>
      </c>
      <c r="F438" s="196" t="s">
        <v>11976</v>
      </c>
      <c r="G438" s="197" t="s">
        <v>375</v>
      </c>
      <c r="H438" s="198">
        <v>1.8</v>
      </c>
      <c r="I438" s="199"/>
      <c r="J438" s="200">
        <f>ROUND(I438*H438,2)</f>
        <v>0</v>
      </c>
      <c r="K438" s="196" t="s">
        <v>244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2.8570000000000002E-2</v>
      </c>
      <c r="R438" s="203">
        <f>Q438*H438</f>
        <v>5.1426000000000006E-2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11977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11973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11978</v>
      </c>
      <c r="G440" s="219"/>
      <c r="H440" s="223">
        <v>1.8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73</v>
      </c>
      <c r="AY440" s="229" t="s">
        <v>238</v>
      </c>
    </row>
    <row r="441" spans="2:65" s="1" customFormat="1" ht="22.5" customHeight="1">
      <c r="B441" s="35"/>
      <c r="C441" s="194" t="s">
        <v>953</v>
      </c>
      <c r="D441" s="194" t="s">
        <v>240</v>
      </c>
      <c r="E441" s="195" t="s">
        <v>11979</v>
      </c>
      <c r="F441" s="196" t="s">
        <v>11980</v>
      </c>
      <c r="G441" s="197" t="s">
        <v>243</v>
      </c>
      <c r="H441" s="198">
        <v>123.2</v>
      </c>
      <c r="I441" s="199"/>
      <c r="J441" s="200">
        <f>ROUND(I441*H441,2)</f>
        <v>0</v>
      </c>
      <c r="K441" s="196" t="s">
        <v>244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2.31501</v>
      </c>
      <c r="R441" s="203">
        <f>Q441*H441</f>
        <v>285.20923199999999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11981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11973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11982</v>
      </c>
      <c r="G444" s="219"/>
      <c r="H444" s="223">
        <v>123.2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" customFormat="1" ht="22.5" customHeight="1">
      <c r="B445" s="35"/>
      <c r="C445" s="194" t="s">
        <v>966</v>
      </c>
      <c r="D445" s="194" t="s">
        <v>240</v>
      </c>
      <c r="E445" s="195" t="s">
        <v>11983</v>
      </c>
      <c r="F445" s="196" t="s">
        <v>11984</v>
      </c>
      <c r="G445" s="197" t="s">
        <v>243</v>
      </c>
      <c r="H445" s="198">
        <v>23.8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2.31501</v>
      </c>
      <c r="R445" s="203">
        <f>Q445*H445</f>
        <v>55.097238000000004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11985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11973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249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11986</v>
      </c>
      <c r="G448" s="219"/>
      <c r="H448" s="232">
        <v>23.8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1" customFormat="1" ht="29.85" customHeight="1">
      <c r="B449" s="177"/>
      <c r="C449" s="178"/>
      <c r="D449" s="191" t="s">
        <v>72</v>
      </c>
      <c r="E449" s="192" t="s">
        <v>245</v>
      </c>
      <c r="F449" s="192" t="s">
        <v>1332</v>
      </c>
      <c r="G449" s="178"/>
      <c r="H449" s="178"/>
      <c r="I449" s="181"/>
      <c r="J449" s="193">
        <f>BK449</f>
        <v>0</v>
      </c>
      <c r="K449" s="178"/>
      <c r="L449" s="183"/>
      <c r="M449" s="184"/>
      <c r="N449" s="185"/>
      <c r="O449" s="185"/>
      <c r="P449" s="186">
        <f>SUM(P450:P479)</f>
        <v>0</v>
      </c>
      <c r="Q449" s="185"/>
      <c r="R449" s="186">
        <f>SUM(R450:R479)</f>
        <v>12.06195437</v>
      </c>
      <c r="S449" s="185"/>
      <c r="T449" s="187">
        <f>SUM(T450:T479)</f>
        <v>0</v>
      </c>
      <c r="AR449" s="188" t="s">
        <v>22</v>
      </c>
      <c r="AT449" s="189" t="s">
        <v>72</v>
      </c>
      <c r="AU449" s="189" t="s">
        <v>22</v>
      </c>
      <c r="AY449" s="188" t="s">
        <v>238</v>
      </c>
      <c r="BK449" s="190">
        <f>SUM(BK450:BK479)</f>
        <v>0</v>
      </c>
    </row>
    <row r="450" spans="2:65" s="1" customFormat="1" ht="22.5" customHeight="1">
      <c r="B450" s="35"/>
      <c r="C450" s="194" t="s">
        <v>975</v>
      </c>
      <c r="D450" s="194" t="s">
        <v>240</v>
      </c>
      <c r="E450" s="195" t="s">
        <v>1452</v>
      </c>
      <c r="F450" s="196" t="s">
        <v>1453</v>
      </c>
      <c r="G450" s="197" t="s">
        <v>243</v>
      </c>
      <c r="H450" s="198">
        <v>2.593</v>
      </c>
      <c r="I450" s="199"/>
      <c r="J450" s="200">
        <f>ROUND(I450*H450,2)</f>
        <v>0</v>
      </c>
      <c r="K450" s="196" t="s">
        <v>244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2.4533700000000001</v>
      </c>
      <c r="R450" s="203">
        <f>Q450*H450</f>
        <v>6.3615884100000004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11987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11936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11988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11989</v>
      </c>
      <c r="G454" s="219"/>
      <c r="H454" s="232">
        <v>0.74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11990</v>
      </c>
      <c r="G455" s="219"/>
      <c r="H455" s="232">
        <v>1.2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11991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11992</v>
      </c>
      <c r="G457" s="219"/>
      <c r="H457" s="223">
        <v>0.65300000000000002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980</v>
      </c>
      <c r="D458" s="194" t="s">
        <v>240</v>
      </c>
      <c r="E458" s="195" t="s">
        <v>11993</v>
      </c>
      <c r="F458" s="196" t="s">
        <v>11994</v>
      </c>
      <c r="G458" s="197" t="s">
        <v>444</v>
      </c>
      <c r="H458" s="198">
        <v>0.36599999999999999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1.0530600000000001</v>
      </c>
      <c r="R458" s="203">
        <f>Q458*H458</f>
        <v>0.38541996000000001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11995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11936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11996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11997</v>
      </c>
      <c r="G462" s="219"/>
      <c r="H462" s="223">
        <v>0.36599999999999999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985</v>
      </c>
      <c r="D463" s="194" t="s">
        <v>240</v>
      </c>
      <c r="E463" s="195" t="s">
        <v>11998</v>
      </c>
      <c r="F463" s="196" t="s">
        <v>11999</v>
      </c>
      <c r="G463" s="197" t="s">
        <v>517</v>
      </c>
      <c r="H463" s="198">
        <v>58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3.465E-2</v>
      </c>
      <c r="R463" s="203">
        <f>Q463*H463</f>
        <v>2.0097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12000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11936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249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12001</v>
      </c>
      <c r="G466" s="219"/>
      <c r="H466" s="223">
        <v>58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233" t="s">
        <v>992</v>
      </c>
      <c r="D467" s="233" t="s">
        <v>478</v>
      </c>
      <c r="E467" s="234" t="s">
        <v>12002</v>
      </c>
      <c r="F467" s="235" t="s">
        <v>12003</v>
      </c>
      <c r="G467" s="236" t="s">
        <v>651</v>
      </c>
      <c r="H467" s="237">
        <v>23</v>
      </c>
      <c r="I467" s="238"/>
      <c r="J467" s="239">
        <f>ROUND(I467*H467,2)</f>
        <v>0</v>
      </c>
      <c r="K467" s="235" t="s">
        <v>20</v>
      </c>
      <c r="L467" s="240"/>
      <c r="M467" s="241" t="s">
        <v>20</v>
      </c>
      <c r="N467" s="242" t="s">
        <v>44</v>
      </c>
      <c r="O467" s="36"/>
      <c r="P467" s="203">
        <f>O467*H467</f>
        <v>0</v>
      </c>
      <c r="Q467" s="203">
        <v>0.112</v>
      </c>
      <c r="R467" s="203">
        <f>Q467*H467</f>
        <v>2.5760000000000001</v>
      </c>
      <c r="S467" s="203">
        <v>0</v>
      </c>
      <c r="T467" s="204">
        <f>S467*H467</f>
        <v>0</v>
      </c>
      <c r="AR467" s="18" t="s">
        <v>304</v>
      </c>
      <c r="AT467" s="18" t="s">
        <v>478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12004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11936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249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12005</v>
      </c>
      <c r="G470" s="219"/>
      <c r="H470" s="223">
        <v>23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998</v>
      </c>
      <c r="D471" s="233" t="s">
        <v>478</v>
      </c>
      <c r="E471" s="234" t="s">
        <v>12006</v>
      </c>
      <c r="F471" s="235" t="s">
        <v>12007</v>
      </c>
      <c r="G471" s="236" t="s">
        <v>651</v>
      </c>
      <c r="H471" s="237">
        <v>6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0.112</v>
      </c>
      <c r="R471" s="203">
        <f>Q471*H471</f>
        <v>0.67200000000000004</v>
      </c>
      <c r="S471" s="203">
        <v>0</v>
      </c>
      <c r="T471" s="204">
        <f>S471*H471</f>
        <v>0</v>
      </c>
      <c r="AR471" s="18" t="s">
        <v>304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12008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11936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277</v>
      </c>
      <c r="G474" s="219"/>
      <c r="H474" s="223">
        <v>6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1003</v>
      </c>
      <c r="D475" s="194" t="s">
        <v>240</v>
      </c>
      <c r="E475" s="195" t="s">
        <v>1497</v>
      </c>
      <c r="F475" s="196" t="s">
        <v>1498</v>
      </c>
      <c r="G475" s="197" t="s">
        <v>375</v>
      </c>
      <c r="H475" s="198">
        <v>8.6999999999999993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6.5799999999999999E-3</v>
      </c>
      <c r="R475" s="203">
        <f>Q475*H475</f>
        <v>5.7245999999999991E-2</v>
      </c>
      <c r="S475" s="203">
        <v>0</v>
      </c>
      <c r="T475" s="204">
        <f>S475*H475</f>
        <v>0</v>
      </c>
      <c r="AR475" s="18" t="s">
        <v>245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12009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11936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249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12010</v>
      </c>
      <c r="G478" s="219"/>
      <c r="H478" s="223">
        <v>8.6999999999999993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1009</v>
      </c>
      <c r="D479" s="194" t="s">
        <v>240</v>
      </c>
      <c r="E479" s="195" t="s">
        <v>1503</v>
      </c>
      <c r="F479" s="196" t="s">
        <v>1504</v>
      </c>
      <c r="G479" s="197" t="s">
        <v>375</v>
      </c>
      <c r="H479" s="198">
        <v>8.6999999999999993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12011</v>
      </c>
    </row>
    <row r="480" spans="2:65" s="11" customFormat="1" ht="29.85" customHeight="1">
      <c r="B480" s="177"/>
      <c r="C480" s="178"/>
      <c r="D480" s="191" t="s">
        <v>72</v>
      </c>
      <c r="E480" s="192" t="s">
        <v>273</v>
      </c>
      <c r="F480" s="192" t="s">
        <v>12012</v>
      </c>
      <c r="G480" s="178"/>
      <c r="H480" s="178"/>
      <c r="I480" s="181"/>
      <c r="J480" s="193">
        <f>BK480</f>
        <v>0</v>
      </c>
      <c r="K480" s="178"/>
      <c r="L480" s="183"/>
      <c r="M480" s="184"/>
      <c r="N480" s="185"/>
      <c r="O480" s="185"/>
      <c r="P480" s="186">
        <f>SUM(P481:P587)</f>
        <v>0</v>
      </c>
      <c r="Q480" s="185"/>
      <c r="R480" s="186">
        <f>SUM(R481:R587)</f>
        <v>1292.3502100000001</v>
      </c>
      <c r="S480" s="185"/>
      <c r="T480" s="187">
        <f>SUM(T481:T587)</f>
        <v>0</v>
      </c>
      <c r="AR480" s="188" t="s">
        <v>22</v>
      </c>
      <c r="AT480" s="189" t="s">
        <v>72</v>
      </c>
      <c r="AU480" s="189" t="s">
        <v>22</v>
      </c>
      <c r="AY480" s="188" t="s">
        <v>238</v>
      </c>
      <c r="BK480" s="190">
        <f>SUM(BK481:BK587)</f>
        <v>0</v>
      </c>
    </row>
    <row r="481" spans="2:65" s="1" customFormat="1" ht="22.5" customHeight="1">
      <c r="B481" s="35"/>
      <c r="C481" s="194" t="s">
        <v>1016</v>
      </c>
      <c r="D481" s="194" t="s">
        <v>240</v>
      </c>
      <c r="E481" s="195" t="s">
        <v>12013</v>
      </c>
      <c r="F481" s="196" t="s">
        <v>12014</v>
      </c>
      <c r="G481" s="197" t="s">
        <v>375</v>
      </c>
      <c r="H481" s="198">
        <v>240</v>
      </c>
      <c r="I481" s="199"/>
      <c r="J481" s="200">
        <f>ROUND(I481*H481,2)</f>
        <v>0</v>
      </c>
      <c r="K481" s="196" t="s">
        <v>244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12015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11832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11926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11927</v>
      </c>
      <c r="G485" s="219"/>
      <c r="H485" s="223">
        <v>240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81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1021</v>
      </c>
      <c r="D486" s="194" t="s">
        <v>240</v>
      </c>
      <c r="E486" s="195" t="s">
        <v>12016</v>
      </c>
      <c r="F486" s="196" t="s">
        <v>12017</v>
      </c>
      <c r="G486" s="197" t="s">
        <v>375</v>
      </c>
      <c r="H486" s="198">
        <v>259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12018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11832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12019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11923</v>
      </c>
      <c r="G490" s="219"/>
      <c r="H490" s="223">
        <v>259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1025</v>
      </c>
      <c r="D491" s="194" t="s">
        <v>240</v>
      </c>
      <c r="E491" s="195" t="s">
        <v>12020</v>
      </c>
      <c r="F491" s="196" t="s">
        <v>12021</v>
      </c>
      <c r="G491" s="197" t="s">
        <v>375</v>
      </c>
      <c r="H491" s="198">
        <v>3325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12022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11832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12023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12024</v>
      </c>
      <c r="G495" s="219"/>
      <c r="H495" s="232">
        <v>1577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73</v>
      </c>
      <c r="AY495" s="229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12025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3" customFormat="1" ht="13.5">
      <c r="B497" s="218"/>
      <c r="C497" s="219"/>
      <c r="D497" s="220" t="s">
        <v>247</v>
      </c>
      <c r="E497" s="221" t="s">
        <v>20</v>
      </c>
      <c r="F497" s="222" t="s">
        <v>12026</v>
      </c>
      <c r="G497" s="219"/>
      <c r="H497" s="223">
        <v>1748</v>
      </c>
      <c r="I497" s="224"/>
      <c r="J497" s="219"/>
      <c r="K497" s="219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247</v>
      </c>
      <c r="AU497" s="229" t="s">
        <v>81</v>
      </c>
      <c r="AV497" s="13" t="s">
        <v>81</v>
      </c>
      <c r="AW497" s="13" t="s">
        <v>37</v>
      </c>
      <c r="AX497" s="13" t="s">
        <v>73</v>
      </c>
      <c r="AY497" s="229" t="s">
        <v>238</v>
      </c>
    </row>
    <row r="498" spans="2:65" s="1" customFormat="1" ht="22.5" customHeight="1">
      <c r="B498" s="35"/>
      <c r="C498" s="194" t="s">
        <v>1030</v>
      </c>
      <c r="D498" s="194" t="s">
        <v>240</v>
      </c>
      <c r="E498" s="195" t="s">
        <v>12027</v>
      </c>
      <c r="F498" s="196" t="s">
        <v>12028</v>
      </c>
      <c r="G498" s="197" t="s">
        <v>375</v>
      </c>
      <c r="H498" s="198">
        <v>59</v>
      </c>
      <c r="I498" s="199"/>
      <c r="J498" s="200">
        <f>ROUND(I498*H498,2)</f>
        <v>0</v>
      </c>
      <c r="K498" s="196" t="s">
        <v>244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0</v>
      </c>
      <c r="R498" s="203">
        <f>Q498*H498</f>
        <v>0</v>
      </c>
      <c r="S498" s="203">
        <v>0</v>
      </c>
      <c r="T498" s="204">
        <f>S498*H498</f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245</v>
      </c>
      <c r="BM498" s="18" t="s">
        <v>12029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11832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249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11924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11925</v>
      </c>
      <c r="G502" s="219"/>
      <c r="H502" s="223">
        <v>59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" customFormat="1" ht="22.5" customHeight="1">
      <c r="B503" s="35"/>
      <c r="C503" s="194" t="s">
        <v>1035</v>
      </c>
      <c r="D503" s="194" t="s">
        <v>240</v>
      </c>
      <c r="E503" s="195" t="s">
        <v>12030</v>
      </c>
      <c r="F503" s="196" t="s">
        <v>12031</v>
      </c>
      <c r="G503" s="197" t="s">
        <v>375</v>
      </c>
      <c r="H503" s="198">
        <v>1577</v>
      </c>
      <c r="I503" s="199"/>
      <c r="J503" s="200">
        <f>ROUND(I503*H503,2)</f>
        <v>0</v>
      </c>
      <c r="K503" s="196" t="s">
        <v>244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12032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11832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12033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12024</v>
      </c>
      <c r="G507" s="219"/>
      <c r="H507" s="223">
        <v>1577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1040</v>
      </c>
      <c r="D508" s="194" t="s">
        <v>240</v>
      </c>
      <c r="E508" s="195" t="s">
        <v>12034</v>
      </c>
      <c r="F508" s="196" t="s">
        <v>12035</v>
      </c>
      <c r="G508" s="197" t="s">
        <v>375</v>
      </c>
      <c r="H508" s="198">
        <v>1748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12036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11832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12037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12026</v>
      </c>
      <c r="G512" s="219"/>
      <c r="H512" s="223">
        <v>1748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1044</v>
      </c>
      <c r="D513" s="194" t="s">
        <v>240</v>
      </c>
      <c r="E513" s="195" t="s">
        <v>12038</v>
      </c>
      <c r="F513" s="196" t="s">
        <v>12039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0.13188</v>
      </c>
      <c r="R513" s="203">
        <f>Q513*H513</f>
        <v>207.97476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12040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11832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11848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12024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73</v>
      </c>
      <c r="AY517" s="229" t="s">
        <v>238</v>
      </c>
    </row>
    <row r="518" spans="2:65" s="1" customFormat="1" ht="22.5" customHeight="1">
      <c r="B518" s="35"/>
      <c r="C518" s="194" t="s">
        <v>1048</v>
      </c>
      <c r="D518" s="194" t="s">
        <v>240</v>
      </c>
      <c r="E518" s="195" t="s">
        <v>12041</v>
      </c>
      <c r="F518" s="196" t="s">
        <v>12042</v>
      </c>
      <c r="G518" s="197" t="s">
        <v>375</v>
      </c>
      <c r="H518" s="198">
        <v>3154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6.0999999999999997E-4</v>
      </c>
      <c r="R518" s="203">
        <f>Q518*H518</f>
        <v>1.92394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12043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11832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11848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11919</v>
      </c>
      <c r="G522" s="219"/>
      <c r="H522" s="223">
        <v>3154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" customFormat="1" ht="31.5" customHeight="1">
      <c r="B523" s="35"/>
      <c r="C523" s="194" t="s">
        <v>1052</v>
      </c>
      <c r="D523" s="194" t="s">
        <v>240</v>
      </c>
      <c r="E523" s="195" t="s">
        <v>12044</v>
      </c>
      <c r="F523" s="196" t="s">
        <v>12045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0.10373</v>
      </c>
      <c r="R523" s="203">
        <f>Q523*H523</f>
        <v>163.58221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12046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11832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11848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12024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1056</v>
      </c>
      <c r="D528" s="194" t="s">
        <v>240</v>
      </c>
      <c r="E528" s="195" t="s">
        <v>12047</v>
      </c>
      <c r="F528" s="196" t="s">
        <v>12048</v>
      </c>
      <c r="G528" s="197" t="s">
        <v>375</v>
      </c>
      <c r="H528" s="198">
        <v>1577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0.15559000000000001</v>
      </c>
      <c r="R528" s="203">
        <f>Q528*H528</f>
        <v>245.36543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12049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11832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11848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12024</v>
      </c>
      <c r="G532" s="219"/>
      <c r="H532" s="223">
        <v>1577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22.5" customHeight="1">
      <c r="B533" s="35"/>
      <c r="C533" s="194" t="s">
        <v>1061</v>
      </c>
      <c r="D533" s="194" t="s">
        <v>240</v>
      </c>
      <c r="E533" s="195" t="s">
        <v>12050</v>
      </c>
      <c r="F533" s="196" t="s">
        <v>12051</v>
      </c>
      <c r="G533" s="197" t="s">
        <v>375</v>
      </c>
      <c r="H533" s="198">
        <v>259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8.4250000000000005E-2</v>
      </c>
      <c r="R533" s="203">
        <f>Q533*H533</f>
        <v>21.82075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12052</v>
      </c>
    </row>
    <row r="534" spans="2:65" s="1" customFormat="1" ht="22.5" customHeight="1">
      <c r="B534" s="35"/>
      <c r="C534" s="233" t="s">
        <v>1066</v>
      </c>
      <c r="D534" s="233" t="s">
        <v>478</v>
      </c>
      <c r="E534" s="234" t="s">
        <v>12053</v>
      </c>
      <c r="F534" s="235" t="s">
        <v>12054</v>
      </c>
      <c r="G534" s="236" t="s">
        <v>375</v>
      </c>
      <c r="H534" s="237">
        <v>263.68</v>
      </c>
      <c r="I534" s="238"/>
      <c r="J534" s="239">
        <f>ROUND(I534*H534,2)</f>
        <v>0</v>
      </c>
      <c r="K534" s="235" t="s">
        <v>244</v>
      </c>
      <c r="L534" s="240"/>
      <c r="M534" s="241" t="s">
        <v>20</v>
      </c>
      <c r="N534" s="242" t="s">
        <v>44</v>
      </c>
      <c r="O534" s="36"/>
      <c r="P534" s="203">
        <f>O534*H534</f>
        <v>0</v>
      </c>
      <c r="Q534" s="203">
        <v>0.13</v>
      </c>
      <c r="R534" s="203">
        <f>Q534*H534</f>
        <v>34.278400000000005</v>
      </c>
      <c r="S534" s="203">
        <v>0</v>
      </c>
      <c r="T534" s="204">
        <f>S534*H534</f>
        <v>0</v>
      </c>
      <c r="AR534" s="18" t="s">
        <v>304</v>
      </c>
      <c r="AT534" s="18" t="s">
        <v>478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245</v>
      </c>
      <c r="BM534" s="18" t="s">
        <v>12055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11832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249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12056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3" customFormat="1" ht="13.5">
      <c r="B538" s="218"/>
      <c r="C538" s="219"/>
      <c r="D538" s="208" t="s">
        <v>247</v>
      </c>
      <c r="E538" s="230" t="s">
        <v>20</v>
      </c>
      <c r="F538" s="231" t="s">
        <v>12057</v>
      </c>
      <c r="G538" s="219"/>
      <c r="H538" s="232">
        <v>256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247</v>
      </c>
      <c r="AU538" s="229" t="s">
        <v>81</v>
      </c>
      <c r="AV538" s="13" t="s">
        <v>81</v>
      </c>
      <c r="AW538" s="13" t="s">
        <v>37</v>
      </c>
      <c r="AX538" s="13" t="s">
        <v>73</v>
      </c>
      <c r="AY538" s="229" t="s">
        <v>238</v>
      </c>
    </row>
    <row r="539" spans="2:65" s="13" customFormat="1" ht="13.5">
      <c r="B539" s="218"/>
      <c r="C539" s="219"/>
      <c r="D539" s="220" t="s">
        <v>247</v>
      </c>
      <c r="E539" s="219"/>
      <c r="F539" s="222" t="s">
        <v>12058</v>
      </c>
      <c r="G539" s="219"/>
      <c r="H539" s="223">
        <v>263.68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4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233" t="s">
        <v>1070</v>
      </c>
      <c r="D540" s="233" t="s">
        <v>478</v>
      </c>
      <c r="E540" s="234" t="s">
        <v>12059</v>
      </c>
      <c r="F540" s="235" t="s">
        <v>12060</v>
      </c>
      <c r="G540" s="236" t="s">
        <v>375</v>
      </c>
      <c r="H540" s="237">
        <v>3.09</v>
      </c>
      <c r="I540" s="238"/>
      <c r="J540" s="239">
        <f>ROUND(I540*H540,2)</f>
        <v>0</v>
      </c>
      <c r="K540" s="235" t="s">
        <v>244</v>
      </c>
      <c r="L540" s="240"/>
      <c r="M540" s="241" t="s">
        <v>20</v>
      </c>
      <c r="N540" s="242" t="s">
        <v>44</v>
      </c>
      <c r="O540" s="36"/>
      <c r="P540" s="203">
        <f>O540*H540</f>
        <v>0</v>
      </c>
      <c r="Q540" s="203">
        <v>0.13</v>
      </c>
      <c r="R540" s="203">
        <f>Q540*H540</f>
        <v>0.4017</v>
      </c>
      <c r="S540" s="203">
        <v>0</v>
      </c>
      <c r="T540" s="204">
        <f>S540*H540</f>
        <v>0</v>
      </c>
      <c r="AR540" s="18" t="s">
        <v>304</v>
      </c>
      <c r="AT540" s="18" t="s">
        <v>478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12061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11832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249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12056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81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3" customFormat="1" ht="13.5">
      <c r="B544" s="218"/>
      <c r="C544" s="219"/>
      <c r="D544" s="208" t="s">
        <v>247</v>
      </c>
      <c r="E544" s="230" t="s">
        <v>20</v>
      </c>
      <c r="F544" s="231" t="s">
        <v>6614</v>
      </c>
      <c r="G544" s="219"/>
      <c r="H544" s="232">
        <v>3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247</v>
      </c>
      <c r="AU544" s="229" t="s">
        <v>81</v>
      </c>
      <c r="AV544" s="13" t="s">
        <v>81</v>
      </c>
      <c r="AW544" s="13" t="s">
        <v>37</v>
      </c>
      <c r="AX544" s="13" t="s">
        <v>22</v>
      </c>
      <c r="AY544" s="229" t="s">
        <v>238</v>
      </c>
    </row>
    <row r="545" spans="2:65" s="13" customFormat="1" ht="13.5">
      <c r="B545" s="218"/>
      <c r="C545" s="219"/>
      <c r="D545" s="220" t="s">
        <v>247</v>
      </c>
      <c r="E545" s="219"/>
      <c r="F545" s="222" t="s">
        <v>12062</v>
      </c>
      <c r="G545" s="219"/>
      <c r="H545" s="223">
        <v>3.09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4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1075</v>
      </c>
      <c r="D546" s="194" t="s">
        <v>240</v>
      </c>
      <c r="E546" s="195" t="s">
        <v>12063</v>
      </c>
      <c r="F546" s="196" t="s">
        <v>12064</v>
      </c>
      <c r="G546" s="197" t="s">
        <v>375</v>
      </c>
      <c r="H546" s="198">
        <v>1748</v>
      </c>
      <c r="I546" s="199"/>
      <c r="J546" s="200">
        <f>ROUND(I546*H546,2)</f>
        <v>0</v>
      </c>
      <c r="K546" s="196" t="s">
        <v>244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0.10362</v>
      </c>
      <c r="R546" s="203">
        <f>Q546*H546</f>
        <v>181.12775999999999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12065</v>
      </c>
    </row>
    <row r="547" spans="2:65" s="1" customFormat="1" ht="22.5" customHeight="1">
      <c r="B547" s="35"/>
      <c r="C547" s="233" t="s">
        <v>1083</v>
      </c>
      <c r="D547" s="233" t="s">
        <v>478</v>
      </c>
      <c r="E547" s="234" t="s">
        <v>12066</v>
      </c>
      <c r="F547" s="235" t="s">
        <v>12067</v>
      </c>
      <c r="G547" s="236" t="s">
        <v>375</v>
      </c>
      <c r="H547" s="237">
        <v>1731.96</v>
      </c>
      <c r="I547" s="238"/>
      <c r="J547" s="239">
        <f>ROUND(I547*H547,2)</f>
        <v>0</v>
      </c>
      <c r="K547" s="235" t="s">
        <v>244</v>
      </c>
      <c r="L547" s="240"/>
      <c r="M547" s="241" t="s">
        <v>20</v>
      </c>
      <c r="N547" s="242" t="s">
        <v>44</v>
      </c>
      <c r="O547" s="36"/>
      <c r="P547" s="203">
        <f>O547*H547</f>
        <v>0</v>
      </c>
      <c r="Q547" s="203">
        <v>0.18</v>
      </c>
      <c r="R547" s="203">
        <f>Q547*H547</f>
        <v>311.75279999999998</v>
      </c>
      <c r="S547" s="203">
        <v>0</v>
      </c>
      <c r="T547" s="204">
        <f>S547*H547</f>
        <v>0</v>
      </c>
      <c r="AR547" s="18" t="s">
        <v>304</v>
      </c>
      <c r="AT547" s="18" t="s">
        <v>478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12068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11832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2" customFormat="1" ht="13.5">
      <c r="B549" s="206"/>
      <c r="C549" s="207"/>
      <c r="D549" s="208" t="s">
        <v>247</v>
      </c>
      <c r="E549" s="209" t="s">
        <v>20</v>
      </c>
      <c r="F549" s="210" t="s">
        <v>249</v>
      </c>
      <c r="G549" s="207"/>
      <c r="H549" s="211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2" customFormat="1" ht="13.5">
      <c r="B550" s="206"/>
      <c r="C550" s="207"/>
      <c r="D550" s="208" t="s">
        <v>247</v>
      </c>
      <c r="E550" s="209" t="s">
        <v>20</v>
      </c>
      <c r="F550" s="210" t="s">
        <v>12069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247</v>
      </c>
      <c r="AU550" s="217" t="s">
        <v>81</v>
      </c>
      <c r="AV550" s="12" t="s">
        <v>22</v>
      </c>
      <c r="AW550" s="12" t="s">
        <v>37</v>
      </c>
      <c r="AX550" s="12" t="s">
        <v>73</v>
      </c>
      <c r="AY550" s="217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12070</v>
      </c>
      <c r="G551" s="219"/>
      <c r="H551" s="232">
        <v>1698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19"/>
      <c r="F552" s="222" t="s">
        <v>12071</v>
      </c>
      <c r="G552" s="219"/>
      <c r="H552" s="223">
        <v>1731.96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4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1087</v>
      </c>
      <c r="D553" s="233" t="s">
        <v>478</v>
      </c>
      <c r="E553" s="234" t="s">
        <v>12072</v>
      </c>
      <c r="F553" s="235" t="s">
        <v>12073</v>
      </c>
      <c r="G553" s="236" t="s">
        <v>375</v>
      </c>
      <c r="H553" s="237">
        <v>47.94</v>
      </c>
      <c r="I553" s="238"/>
      <c r="J553" s="239">
        <f>ROUND(I553*H553,2)</f>
        <v>0</v>
      </c>
      <c r="K553" s="235" t="s">
        <v>244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0.185</v>
      </c>
      <c r="R553" s="203">
        <f>Q553*H553</f>
        <v>8.8689</v>
      </c>
      <c r="S553" s="203">
        <v>0</v>
      </c>
      <c r="T553" s="204">
        <f>S553*H553</f>
        <v>0</v>
      </c>
      <c r="AR553" s="18" t="s">
        <v>304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12074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11832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249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12069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08" t="s">
        <v>247</v>
      </c>
      <c r="E557" s="230" t="s">
        <v>20</v>
      </c>
      <c r="F557" s="231" t="s">
        <v>12075</v>
      </c>
      <c r="G557" s="219"/>
      <c r="H557" s="232">
        <v>47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3" customFormat="1" ht="13.5">
      <c r="B558" s="218"/>
      <c r="C558" s="219"/>
      <c r="D558" s="220" t="s">
        <v>247</v>
      </c>
      <c r="E558" s="219"/>
      <c r="F558" s="222" t="s">
        <v>12076</v>
      </c>
      <c r="G558" s="219"/>
      <c r="H558" s="223">
        <v>47.94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4</v>
      </c>
      <c r="AX558" s="13" t="s">
        <v>22</v>
      </c>
      <c r="AY558" s="229" t="s">
        <v>238</v>
      </c>
    </row>
    <row r="559" spans="2:65" s="1" customFormat="1" ht="22.5" customHeight="1">
      <c r="B559" s="35"/>
      <c r="C559" s="233" t="s">
        <v>1093</v>
      </c>
      <c r="D559" s="233" t="s">
        <v>478</v>
      </c>
      <c r="E559" s="234" t="s">
        <v>12077</v>
      </c>
      <c r="F559" s="235" t="s">
        <v>12078</v>
      </c>
      <c r="G559" s="236" t="s">
        <v>375</v>
      </c>
      <c r="H559" s="237">
        <v>3.06</v>
      </c>
      <c r="I559" s="238"/>
      <c r="J559" s="239">
        <f>ROUND(I559*H559,2)</f>
        <v>0</v>
      </c>
      <c r="K559" s="235" t="s">
        <v>20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0.18</v>
      </c>
      <c r="R559" s="203">
        <f>Q559*H559</f>
        <v>0.55079999999999996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12079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11832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249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12069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3" customFormat="1" ht="13.5">
      <c r="B563" s="218"/>
      <c r="C563" s="219"/>
      <c r="D563" s="208" t="s">
        <v>247</v>
      </c>
      <c r="E563" s="230" t="s">
        <v>20</v>
      </c>
      <c r="F563" s="231" t="s">
        <v>6614</v>
      </c>
      <c r="G563" s="219"/>
      <c r="H563" s="232">
        <v>3</v>
      </c>
      <c r="I563" s="224"/>
      <c r="J563" s="219"/>
      <c r="K563" s="219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247</v>
      </c>
      <c r="AU563" s="229" t="s">
        <v>81</v>
      </c>
      <c r="AV563" s="13" t="s">
        <v>81</v>
      </c>
      <c r="AW563" s="13" t="s">
        <v>37</v>
      </c>
      <c r="AX563" s="13" t="s">
        <v>73</v>
      </c>
      <c r="AY563" s="229" t="s">
        <v>238</v>
      </c>
    </row>
    <row r="564" spans="2:65" s="13" customFormat="1" ht="13.5">
      <c r="B564" s="218"/>
      <c r="C564" s="219"/>
      <c r="D564" s="220" t="s">
        <v>247</v>
      </c>
      <c r="E564" s="219"/>
      <c r="F564" s="222" t="s">
        <v>12080</v>
      </c>
      <c r="G564" s="219"/>
      <c r="H564" s="223">
        <v>3.06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4</v>
      </c>
      <c r="AX564" s="13" t="s">
        <v>22</v>
      </c>
      <c r="AY564" s="229" t="s">
        <v>238</v>
      </c>
    </row>
    <row r="565" spans="2:65" s="1" customFormat="1" ht="31.5" customHeight="1">
      <c r="B565" s="35"/>
      <c r="C565" s="194" t="s">
        <v>1098</v>
      </c>
      <c r="D565" s="194" t="s">
        <v>240</v>
      </c>
      <c r="E565" s="195" t="s">
        <v>12081</v>
      </c>
      <c r="F565" s="196" t="s">
        <v>12082</v>
      </c>
      <c r="G565" s="197" t="s">
        <v>375</v>
      </c>
      <c r="H565" s="198">
        <v>59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0.10100000000000001</v>
      </c>
      <c r="R565" s="203">
        <f>Q565*H565</f>
        <v>5.9590000000000005</v>
      </c>
      <c r="S565" s="203">
        <v>0</v>
      </c>
      <c r="T565" s="204">
        <f>S565*H565</f>
        <v>0</v>
      </c>
      <c r="AR565" s="18" t="s">
        <v>245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245</v>
      </c>
      <c r="BM565" s="18" t="s">
        <v>12083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11832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11924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11925</v>
      </c>
      <c r="G569" s="219"/>
      <c r="H569" s="223">
        <v>59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233" t="s">
        <v>1102</v>
      </c>
      <c r="D570" s="233" t="s">
        <v>478</v>
      </c>
      <c r="E570" s="234" t="s">
        <v>12084</v>
      </c>
      <c r="F570" s="235" t="s">
        <v>12085</v>
      </c>
      <c r="G570" s="236" t="s">
        <v>375</v>
      </c>
      <c r="H570" s="237">
        <v>60.18</v>
      </c>
      <c r="I570" s="238"/>
      <c r="J570" s="239">
        <f>ROUND(I570*H570,2)</f>
        <v>0</v>
      </c>
      <c r="K570" s="235" t="s">
        <v>244</v>
      </c>
      <c r="L570" s="240"/>
      <c r="M570" s="241" t="s">
        <v>20</v>
      </c>
      <c r="N570" s="242" t="s">
        <v>44</v>
      </c>
      <c r="O570" s="36"/>
      <c r="P570" s="203">
        <f>O570*H570</f>
        <v>0</v>
      </c>
      <c r="Q570" s="203">
        <v>0.13200000000000001</v>
      </c>
      <c r="R570" s="203">
        <f>Q570*H570</f>
        <v>7.9437600000000002</v>
      </c>
      <c r="S570" s="203">
        <v>0</v>
      </c>
      <c r="T570" s="204">
        <f>S570*H570</f>
        <v>0</v>
      </c>
      <c r="AR570" s="18" t="s">
        <v>304</v>
      </c>
      <c r="AT570" s="18" t="s">
        <v>478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12086</v>
      </c>
    </row>
    <row r="571" spans="2:65" s="13" customFormat="1" ht="13.5">
      <c r="B571" s="218"/>
      <c r="C571" s="219"/>
      <c r="D571" s="220" t="s">
        <v>247</v>
      </c>
      <c r="E571" s="219"/>
      <c r="F571" s="222" t="s">
        <v>12087</v>
      </c>
      <c r="G571" s="219"/>
      <c r="H571" s="223">
        <v>60.18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4</v>
      </c>
      <c r="AX571" s="13" t="s">
        <v>22</v>
      </c>
      <c r="AY571" s="229" t="s">
        <v>238</v>
      </c>
    </row>
    <row r="572" spans="2:65" s="1" customFormat="1" ht="22.5" customHeight="1">
      <c r="B572" s="35"/>
      <c r="C572" s="194" t="s">
        <v>1110</v>
      </c>
      <c r="D572" s="194" t="s">
        <v>240</v>
      </c>
      <c r="E572" s="195" t="s">
        <v>12088</v>
      </c>
      <c r="F572" s="196" t="s">
        <v>12089</v>
      </c>
      <c r="G572" s="197" t="s">
        <v>375</v>
      </c>
      <c r="H572" s="198">
        <v>240</v>
      </c>
      <c r="I572" s="199"/>
      <c r="J572" s="200">
        <f>ROUND(I572*H572,2)</f>
        <v>0</v>
      </c>
      <c r="K572" s="196" t="s">
        <v>244</v>
      </c>
      <c r="L572" s="55"/>
      <c r="M572" s="201" t="s">
        <v>20</v>
      </c>
      <c r="N572" s="20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245</v>
      </c>
      <c r="AT572" s="18" t="s">
        <v>240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245</v>
      </c>
      <c r="BM572" s="18" t="s">
        <v>12090</v>
      </c>
    </row>
    <row r="573" spans="2:65" s="12" customFormat="1" ht="13.5">
      <c r="B573" s="206"/>
      <c r="C573" s="207"/>
      <c r="D573" s="208" t="s">
        <v>247</v>
      </c>
      <c r="E573" s="209" t="s">
        <v>20</v>
      </c>
      <c r="F573" s="210" t="s">
        <v>11832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81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13.5">
      <c r="B574" s="206"/>
      <c r="C574" s="207"/>
      <c r="D574" s="208" t="s">
        <v>247</v>
      </c>
      <c r="E574" s="209" t="s">
        <v>20</v>
      </c>
      <c r="F574" s="210" t="s">
        <v>249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81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12091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20" t="s">
        <v>247</v>
      </c>
      <c r="E576" s="221" t="s">
        <v>20</v>
      </c>
      <c r="F576" s="222" t="s">
        <v>11927</v>
      </c>
      <c r="G576" s="219"/>
      <c r="H576" s="223">
        <v>240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73</v>
      </c>
      <c r="AY576" s="229" t="s">
        <v>238</v>
      </c>
    </row>
    <row r="577" spans="2:65" s="1" customFormat="1" ht="22.5" customHeight="1">
      <c r="B577" s="35"/>
      <c r="C577" s="233" t="s">
        <v>28</v>
      </c>
      <c r="D577" s="233" t="s">
        <v>478</v>
      </c>
      <c r="E577" s="234" t="s">
        <v>12092</v>
      </c>
      <c r="F577" s="235" t="s">
        <v>12093</v>
      </c>
      <c r="G577" s="236" t="s">
        <v>444</v>
      </c>
      <c r="H577" s="237">
        <v>100.8</v>
      </c>
      <c r="I577" s="238"/>
      <c r="J577" s="239">
        <f>ROUND(I577*H577,2)</f>
        <v>0</v>
      </c>
      <c r="K577" s="235" t="s">
        <v>244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1</v>
      </c>
      <c r="R577" s="203">
        <f>Q577*H577</f>
        <v>100.8</v>
      </c>
      <c r="S577" s="203">
        <v>0</v>
      </c>
      <c r="T577" s="204">
        <f>S577*H577</f>
        <v>0</v>
      </c>
      <c r="AR577" s="18" t="s">
        <v>304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245</v>
      </c>
      <c r="BM577" s="18" t="s">
        <v>12094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11832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249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12091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12095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12096</v>
      </c>
      <c r="G582" s="219"/>
      <c r="H582" s="223">
        <v>100.8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1122</v>
      </c>
      <c r="D583" s="194" t="s">
        <v>240</v>
      </c>
      <c r="E583" s="195" t="s">
        <v>12097</v>
      </c>
      <c r="F583" s="196" t="s">
        <v>12098</v>
      </c>
      <c r="G583" s="197" t="s">
        <v>375</v>
      </c>
      <c r="H583" s="198">
        <v>806.4</v>
      </c>
      <c r="I583" s="199"/>
      <c r="J583" s="200">
        <f>ROUND(I583*H583,2)</f>
        <v>0</v>
      </c>
      <c r="K583" s="196" t="s">
        <v>20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12099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11832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11926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3" customFormat="1" ht="13.5">
      <c r="B587" s="218"/>
      <c r="C587" s="219"/>
      <c r="D587" s="208" t="s">
        <v>247</v>
      </c>
      <c r="E587" s="230" t="s">
        <v>20</v>
      </c>
      <c r="F587" s="231" t="s">
        <v>12100</v>
      </c>
      <c r="G587" s="219"/>
      <c r="H587" s="232">
        <v>806.4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73</v>
      </c>
      <c r="AY587" s="229" t="s">
        <v>238</v>
      </c>
    </row>
    <row r="588" spans="2:65" s="11" customFormat="1" ht="29.85" customHeight="1">
      <c r="B588" s="177"/>
      <c r="C588" s="178"/>
      <c r="D588" s="191" t="s">
        <v>72</v>
      </c>
      <c r="E588" s="192" t="s">
        <v>277</v>
      </c>
      <c r="F588" s="192" t="s">
        <v>1516</v>
      </c>
      <c r="G588" s="178"/>
      <c r="H588" s="178"/>
      <c r="I588" s="181"/>
      <c r="J588" s="193">
        <f>BK588</f>
        <v>0</v>
      </c>
      <c r="K588" s="178"/>
      <c r="L588" s="183"/>
      <c r="M588" s="184"/>
      <c r="N588" s="185"/>
      <c r="O588" s="185"/>
      <c r="P588" s="186">
        <f>SUM(P589:P611)</f>
        <v>0</v>
      </c>
      <c r="Q588" s="185"/>
      <c r="R588" s="186">
        <f>SUM(R589:R611)</f>
        <v>24.842060219999997</v>
      </c>
      <c r="S588" s="185"/>
      <c r="T588" s="187">
        <f>SUM(T589:T611)</f>
        <v>0</v>
      </c>
      <c r="AR588" s="188" t="s">
        <v>22</v>
      </c>
      <c r="AT588" s="189" t="s">
        <v>72</v>
      </c>
      <c r="AU588" s="189" t="s">
        <v>22</v>
      </c>
      <c r="AY588" s="188" t="s">
        <v>238</v>
      </c>
      <c r="BK588" s="190">
        <f>SUM(BK589:BK611)</f>
        <v>0</v>
      </c>
    </row>
    <row r="589" spans="2:65" s="1" customFormat="1" ht="22.5" customHeight="1">
      <c r="B589" s="35"/>
      <c r="C589" s="194" t="s">
        <v>1127</v>
      </c>
      <c r="D589" s="194" t="s">
        <v>240</v>
      </c>
      <c r="E589" s="195" t="s">
        <v>2061</v>
      </c>
      <c r="F589" s="196" t="s">
        <v>2062</v>
      </c>
      <c r="G589" s="197" t="s">
        <v>243</v>
      </c>
      <c r="H589" s="198">
        <v>2.36</v>
      </c>
      <c r="I589" s="199"/>
      <c r="J589" s="200">
        <f>ROUND(I589*H589,2)</f>
        <v>0</v>
      </c>
      <c r="K589" s="196" t="s">
        <v>244</v>
      </c>
      <c r="L589" s="55"/>
      <c r="M589" s="201" t="s">
        <v>20</v>
      </c>
      <c r="N589" s="202" t="s">
        <v>44</v>
      </c>
      <c r="O589" s="36"/>
      <c r="P589" s="203">
        <f>O589*H589</f>
        <v>0</v>
      </c>
      <c r="Q589" s="203">
        <v>2.2563399999999998</v>
      </c>
      <c r="R589" s="203">
        <f>Q589*H589</f>
        <v>5.3249623999999995</v>
      </c>
      <c r="S589" s="203">
        <v>0</v>
      </c>
      <c r="T589" s="204">
        <f>S589*H589</f>
        <v>0</v>
      </c>
      <c r="AR589" s="18" t="s">
        <v>245</v>
      </c>
      <c r="AT589" s="18" t="s">
        <v>240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245</v>
      </c>
      <c r="BM589" s="18" t="s">
        <v>12101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11832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249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12102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12103</v>
      </c>
      <c r="G593" s="219"/>
      <c r="H593" s="223">
        <v>2.36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31.5" customHeight="1">
      <c r="B594" s="35"/>
      <c r="C594" s="194" t="s">
        <v>1135</v>
      </c>
      <c r="D594" s="194" t="s">
        <v>240</v>
      </c>
      <c r="E594" s="195" t="s">
        <v>2102</v>
      </c>
      <c r="F594" s="196" t="s">
        <v>2103</v>
      </c>
      <c r="G594" s="197" t="s">
        <v>243</v>
      </c>
      <c r="H594" s="198">
        <v>1.4079999999999999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2.2563399999999998</v>
      </c>
      <c r="R594" s="203">
        <f>Q594*H594</f>
        <v>3.1769267199999995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12104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11936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2" customFormat="1" ht="13.5">
      <c r="B597" s="206"/>
      <c r="C597" s="207"/>
      <c r="D597" s="208" t="s">
        <v>247</v>
      </c>
      <c r="E597" s="209" t="s">
        <v>20</v>
      </c>
      <c r="F597" s="210" t="s">
        <v>12105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3" customFormat="1" ht="13.5">
      <c r="B598" s="218"/>
      <c r="C598" s="219"/>
      <c r="D598" s="220" t="s">
        <v>247</v>
      </c>
      <c r="E598" s="221" t="s">
        <v>20</v>
      </c>
      <c r="F598" s="222" t="s">
        <v>12106</v>
      </c>
      <c r="G598" s="219"/>
      <c r="H598" s="223">
        <v>1.4079999999999999</v>
      </c>
      <c r="I598" s="224"/>
      <c r="J598" s="219"/>
      <c r="K598" s="219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247</v>
      </c>
      <c r="AU598" s="229" t="s">
        <v>81</v>
      </c>
      <c r="AV598" s="13" t="s">
        <v>81</v>
      </c>
      <c r="AW598" s="13" t="s">
        <v>37</v>
      </c>
      <c r="AX598" s="13" t="s">
        <v>22</v>
      </c>
      <c r="AY598" s="229" t="s">
        <v>238</v>
      </c>
    </row>
    <row r="599" spans="2:65" s="1" customFormat="1" ht="31.5" customHeight="1">
      <c r="B599" s="35"/>
      <c r="C599" s="194" t="s">
        <v>1141</v>
      </c>
      <c r="D599" s="194" t="s">
        <v>240</v>
      </c>
      <c r="E599" s="195" t="s">
        <v>12107</v>
      </c>
      <c r="F599" s="196" t="s">
        <v>12108</v>
      </c>
      <c r="G599" s="197" t="s">
        <v>243</v>
      </c>
      <c r="H599" s="198">
        <v>7.2149999999999999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16.2794931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12109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11832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11928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12110</v>
      </c>
      <c r="G603" s="219"/>
      <c r="H603" s="223">
        <v>7.2149999999999999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22.5" customHeight="1">
      <c r="B604" s="35"/>
      <c r="C604" s="194" t="s">
        <v>1145</v>
      </c>
      <c r="D604" s="194" t="s">
        <v>240</v>
      </c>
      <c r="E604" s="195" t="s">
        <v>12111</v>
      </c>
      <c r="F604" s="196" t="s">
        <v>12112</v>
      </c>
      <c r="G604" s="197" t="s">
        <v>375</v>
      </c>
      <c r="H604" s="198">
        <v>1.8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7.3499999999999998E-3</v>
      </c>
      <c r="R604" s="203">
        <f>Q604*H604</f>
        <v>1.323E-2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12113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11936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11978</v>
      </c>
      <c r="G607" s="219"/>
      <c r="H607" s="223">
        <v>1.8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1150</v>
      </c>
      <c r="D608" s="194" t="s">
        <v>240</v>
      </c>
      <c r="E608" s="195" t="s">
        <v>12114</v>
      </c>
      <c r="F608" s="196" t="s">
        <v>12115</v>
      </c>
      <c r="G608" s="197" t="s">
        <v>375</v>
      </c>
      <c r="H608" s="198">
        <v>1.8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2.6360000000000001E-2</v>
      </c>
      <c r="R608" s="203">
        <f>Q608*H608</f>
        <v>4.7448000000000004E-2</v>
      </c>
      <c r="S608" s="203">
        <v>0</v>
      </c>
      <c r="T608" s="204">
        <f>S608*H608</f>
        <v>0</v>
      </c>
      <c r="AR608" s="18" t="s">
        <v>245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245</v>
      </c>
      <c r="BM608" s="18" t="s">
        <v>12116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11936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81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249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08" t="s">
        <v>247</v>
      </c>
      <c r="E611" s="230" t="s">
        <v>20</v>
      </c>
      <c r="F611" s="231" t="s">
        <v>11978</v>
      </c>
      <c r="G611" s="219"/>
      <c r="H611" s="232">
        <v>1.8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81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1" customFormat="1" ht="29.85" customHeight="1">
      <c r="B612" s="177"/>
      <c r="C612" s="178"/>
      <c r="D612" s="191" t="s">
        <v>72</v>
      </c>
      <c r="E612" s="192" t="s">
        <v>304</v>
      </c>
      <c r="F612" s="192" t="s">
        <v>12117</v>
      </c>
      <c r="G612" s="178"/>
      <c r="H612" s="178"/>
      <c r="I612" s="181"/>
      <c r="J612" s="193">
        <f>BK612</f>
        <v>0</v>
      </c>
      <c r="K612" s="178"/>
      <c r="L612" s="183"/>
      <c r="M612" s="184"/>
      <c r="N612" s="185"/>
      <c r="O612" s="185"/>
      <c r="P612" s="186">
        <f>SUM(P613:P640)</f>
        <v>0</v>
      </c>
      <c r="Q612" s="185"/>
      <c r="R612" s="186">
        <f>SUM(R613:R640)</f>
        <v>129.93518000000003</v>
      </c>
      <c r="S612" s="185"/>
      <c r="T612" s="187">
        <f>SUM(T613:T640)</f>
        <v>0</v>
      </c>
      <c r="AR612" s="188" t="s">
        <v>22</v>
      </c>
      <c r="AT612" s="189" t="s">
        <v>72</v>
      </c>
      <c r="AU612" s="189" t="s">
        <v>22</v>
      </c>
      <c r="AY612" s="188" t="s">
        <v>238</v>
      </c>
      <c r="BK612" s="190">
        <f>SUM(BK613:BK640)</f>
        <v>0</v>
      </c>
    </row>
    <row r="613" spans="2:65" s="1" customFormat="1" ht="31.5" customHeight="1">
      <c r="B613" s="35"/>
      <c r="C613" s="194" t="s">
        <v>1154</v>
      </c>
      <c r="D613" s="194" t="s">
        <v>240</v>
      </c>
      <c r="E613" s="195" t="s">
        <v>12118</v>
      </c>
      <c r="F613" s="196" t="s">
        <v>12119</v>
      </c>
      <c r="G613" s="197" t="s">
        <v>243</v>
      </c>
      <c r="H613" s="198">
        <v>75.25</v>
      </c>
      <c r="I613" s="199"/>
      <c r="J613" s="200">
        <f>ROUND(I613*H613,2)</f>
        <v>0</v>
      </c>
      <c r="K613" s="196" t="s">
        <v>20</v>
      </c>
      <c r="L613" s="55"/>
      <c r="M613" s="201" t="s">
        <v>20</v>
      </c>
      <c r="N613" s="202" t="s">
        <v>44</v>
      </c>
      <c r="O613" s="36"/>
      <c r="P613" s="203">
        <f>O613*H613</f>
        <v>0</v>
      </c>
      <c r="Q613" s="203">
        <v>1.665</v>
      </c>
      <c r="R613" s="203">
        <f>Q613*H613</f>
        <v>125.29125000000001</v>
      </c>
      <c r="S613" s="203">
        <v>0</v>
      </c>
      <c r="T613" s="204">
        <f>S613*H613</f>
        <v>0</v>
      </c>
      <c r="AR613" s="18" t="s">
        <v>245</v>
      </c>
      <c r="AT613" s="18" t="s">
        <v>240</v>
      </c>
      <c r="AU613" s="18" t="s">
        <v>81</v>
      </c>
      <c r="AY613" s="18" t="s">
        <v>238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22</v>
      </c>
      <c r="BK613" s="205">
        <f>ROUND(I613*H613,2)</f>
        <v>0</v>
      </c>
      <c r="BL613" s="18" t="s">
        <v>245</v>
      </c>
      <c r="BM613" s="18" t="s">
        <v>12120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12121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249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3" customFormat="1" ht="13.5">
      <c r="B616" s="218"/>
      <c r="C616" s="219"/>
      <c r="D616" s="208" t="s">
        <v>247</v>
      </c>
      <c r="E616" s="230" t="s">
        <v>20</v>
      </c>
      <c r="F616" s="231" t="s">
        <v>12122</v>
      </c>
      <c r="G616" s="219"/>
      <c r="H616" s="232">
        <v>68.75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12123</v>
      </c>
      <c r="G617" s="219"/>
      <c r="H617" s="223">
        <v>6.5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73</v>
      </c>
      <c r="AY617" s="229" t="s">
        <v>238</v>
      </c>
    </row>
    <row r="618" spans="2:65" s="1" customFormat="1" ht="22.5" customHeight="1">
      <c r="B618" s="35"/>
      <c r="C618" s="194" t="s">
        <v>1162</v>
      </c>
      <c r="D618" s="194" t="s">
        <v>240</v>
      </c>
      <c r="E618" s="195" t="s">
        <v>12124</v>
      </c>
      <c r="F618" s="196" t="s">
        <v>12125</v>
      </c>
      <c r="G618" s="197" t="s">
        <v>517</v>
      </c>
      <c r="H618" s="198">
        <v>33</v>
      </c>
      <c r="I618" s="199"/>
      <c r="J618" s="200">
        <f>ROUND(I618*H618,2)</f>
        <v>0</v>
      </c>
      <c r="K618" s="196" t="s">
        <v>20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3.7799999999999999E-3</v>
      </c>
      <c r="R618" s="203">
        <f>Q618*H618</f>
        <v>0.12474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12126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12121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12127</v>
      </c>
      <c r="G621" s="219"/>
      <c r="H621" s="223">
        <v>33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22.5" customHeight="1">
      <c r="B622" s="35"/>
      <c r="C622" s="194" t="s">
        <v>1168</v>
      </c>
      <c r="D622" s="194" t="s">
        <v>240</v>
      </c>
      <c r="E622" s="195" t="s">
        <v>12128</v>
      </c>
      <c r="F622" s="196" t="s">
        <v>12129</v>
      </c>
      <c r="G622" s="197" t="s">
        <v>517</v>
      </c>
      <c r="H622" s="198">
        <v>16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3.7799999999999999E-3</v>
      </c>
      <c r="R622" s="203">
        <f>Q622*H622</f>
        <v>6.0479999999999999E-2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12130</v>
      </c>
    </row>
    <row r="623" spans="2:65" s="12" customFormat="1" ht="13.5">
      <c r="B623" s="206"/>
      <c r="C623" s="207"/>
      <c r="D623" s="208" t="s">
        <v>247</v>
      </c>
      <c r="E623" s="209" t="s">
        <v>20</v>
      </c>
      <c r="F623" s="210" t="s">
        <v>12121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247</v>
      </c>
      <c r="AU623" s="217" t="s">
        <v>81</v>
      </c>
      <c r="AV623" s="12" t="s">
        <v>22</v>
      </c>
      <c r="AW623" s="12" t="s">
        <v>37</v>
      </c>
      <c r="AX623" s="12" t="s">
        <v>73</v>
      </c>
      <c r="AY623" s="217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249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20" t="s">
        <v>247</v>
      </c>
      <c r="E625" s="221" t="s">
        <v>20</v>
      </c>
      <c r="F625" s="222" t="s">
        <v>12131</v>
      </c>
      <c r="G625" s="219"/>
      <c r="H625" s="223">
        <v>16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22</v>
      </c>
      <c r="AY625" s="229" t="s">
        <v>238</v>
      </c>
    </row>
    <row r="626" spans="2:65" s="1" customFormat="1" ht="22.5" customHeight="1">
      <c r="B626" s="35"/>
      <c r="C626" s="194" t="s">
        <v>1173</v>
      </c>
      <c r="D626" s="194" t="s">
        <v>240</v>
      </c>
      <c r="E626" s="195" t="s">
        <v>12132</v>
      </c>
      <c r="F626" s="196" t="s">
        <v>12133</v>
      </c>
      <c r="G626" s="197" t="s">
        <v>517</v>
      </c>
      <c r="H626" s="198">
        <v>65</v>
      </c>
      <c r="I626" s="199"/>
      <c r="J626" s="200">
        <f>ROUND(I626*H626,2)</f>
        <v>0</v>
      </c>
      <c r="K626" s="196" t="s">
        <v>244</v>
      </c>
      <c r="L626" s="55"/>
      <c r="M626" s="201" t="s">
        <v>20</v>
      </c>
      <c r="N626" s="202" t="s">
        <v>44</v>
      </c>
      <c r="O626" s="36"/>
      <c r="P626" s="203">
        <f>O626*H626</f>
        <v>0</v>
      </c>
      <c r="Q626" s="203">
        <v>4.8999999999999998E-4</v>
      </c>
      <c r="R626" s="203">
        <f>Q626*H626</f>
        <v>3.1849999999999996E-2</v>
      </c>
      <c r="S626" s="203">
        <v>0</v>
      </c>
      <c r="T626" s="204">
        <f>S626*H626</f>
        <v>0</v>
      </c>
      <c r="AR626" s="18" t="s">
        <v>245</v>
      </c>
      <c r="AT626" s="18" t="s">
        <v>240</v>
      </c>
      <c r="AU626" s="18" t="s">
        <v>81</v>
      </c>
      <c r="AY626" s="18" t="s">
        <v>238</v>
      </c>
      <c r="BE626" s="205">
        <f>IF(N626="základní",J626,0)</f>
        <v>0</v>
      </c>
      <c r="BF626" s="205">
        <f>IF(N626="snížená",J626,0)</f>
        <v>0</v>
      </c>
      <c r="BG626" s="205">
        <f>IF(N626="zákl. přenesená",J626,0)</f>
        <v>0</v>
      </c>
      <c r="BH626" s="205">
        <f>IF(N626="sníž. přenesená",J626,0)</f>
        <v>0</v>
      </c>
      <c r="BI626" s="205">
        <f>IF(N626="nulová",J626,0)</f>
        <v>0</v>
      </c>
      <c r="BJ626" s="18" t="s">
        <v>22</v>
      </c>
      <c r="BK626" s="205">
        <f>ROUND(I626*H626,2)</f>
        <v>0</v>
      </c>
      <c r="BL626" s="18" t="s">
        <v>245</v>
      </c>
      <c r="BM626" s="18" t="s">
        <v>12134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12135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249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81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11724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12136</v>
      </c>
      <c r="G630" s="219"/>
      <c r="H630" s="223">
        <v>65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81</v>
      </c>
      <c r="AV630" s="13" t="s">
        <v>81</v>
      </c>
      <c r="AW630" s="13" t="s">
        <v>37</v>
      </c>
      <c r="AX630" s="13" t="s">
        <v>73</v>
      </c>
      <c r="AY630" s="229" t="s">
        <v>238</v>
      </c>
    </row>
    <row r="631" spans="2:65" s="1" customFormat="1" ht="22.5" customHeight="1">
      <c r="B631" s="35"/>
      <c r="C631" s="194" t="s">
        <v>1188</v>
      </c>
      <c r="D631" s="194" t="s">
        <v>240</v>
      </c>
      <c r="E631" s="195" t="s">
        <v>12137</v>
      </c>
      <c r="F631" s="196" t="s">
        <v>12138</v>
      </c>
      <c r="G631" s="197" t="s">
        <v>375</v>
      </c>
      <c r="H631" s="198">
        <v>234</v>
      </c>
      <c r="I631" s="199"/>
      <c r="J631" s="200">
        <f>ROUND(I631*H631,2)</f>
        <v>0</v>
      </c>
      <c r="K631" s="196" t="s">
        <v>244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6.8999999999999997E-4</v>
      </c>
      <c r="R631" s="203">
        <f>Q631*H631</f>
        <v>0.16145999999999999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81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12139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12135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11724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12140</v>
      </c>
      <c r="G635" s="219"/>
      <c r="H635" s="223">
        <v>234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1222</v>
      </c>
      <c r="D636" s="194" t="s">
        <v>240</v>
      </c>
      <c r="E636" s="195" t="s">
        <v>12141</v>
      </c>
      <c r="F636" s="196" t="s">
        <v>12142</v>
      </c>
      <c r="G636" s="197" t="s">
        <v>651</v>
      </c>
      <c r="H636" s="198">
        <v>6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0.34089999999999998</v>
      </c>
      <c r="R636" s="203">
        <f>Q636*H636</f>
        <v>2.0453999999999999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12143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12144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20" t="s">
        <v>247</v>
      </c>
      <c r="E639" s="221" t="s">
        <v>20</v>
      </c>
      <c r="F639" s="222" t="s">
        <v>277</v>
      </c>
      <c r="G639" s="219"/>
      <c r="H639" s="223">
        <v>6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" customFormat="1" ht="31.5" customHeight="1">
      <c r="B640" s="35"/>
      <c r="C640" s="233" t="s">
        <v>1248</v>
      </c>
      <c r="D640" s="233" t="s">
        <v>478</v>
      </c>
      <c r="E640" s="234" t="s">
        <v>12145</v>
      </c>
      <c r="F640" s="235" t="s">
        <v>12146</v>
      </c>
      <c r="G640" s="236" t="s">
        <v>651</v>
      </c>
      <c r="H640" s="237">
        <v>6</v>
      </c>
      <c r="I640" s="238"/>
      <c r="J640" s="239">
        <f>ROUND(I640*H640,2)</f>
        <v>0</v>
      </c>
      <c r="K640" s="235" t="s">
        <v>20</v>
      </c>
      <c r="L640" s="240"/>
      <c r="M640" s="241" t="s">
        <v>20</v>
      </c>
      <c r="N640" s="242" t="s">
        <v>44</v>
      </c>
      <c r="O640" s="36"/>
      <c r="P640" s="203">
        <f>O640*H640</f>
        <v>0</v>
      </c>
      <c r="Q640" s="203">
        <v>0.37</v>
      </c>
      <c r="R640" s="203">
        <f>Q640*H640</f>
        <v>2.2199999999999998</v>
      </c>
      <c r="S640" s="203">
        <v>0</v>
      </c>
      <c r="T640" s="204">
        <f>S640*H640</f>
        <v>0</v>
      </c>
      <c r="AR640" s="18" t="s">
        <v>304</v>
      </c>
      <c r="AT640" s="18" t="s">
        <v>478</v>
      </c>
      <c r="AU640" s="18" t="s">
        <v>81</v>
      </c>
      <c r="AY640" s="18" t="s">
        <v>238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22</v>
      </c>
      <c r="BK640" s="205">
        <f>ROUND(I640*H640,2)</f>
        <v>0</v>
      </c>
      <c r="BL640" s="18" t="s">
        <v>245</v>
      </c>
      <c r="BM640" s="18" t="s">
        <v>12147</v>
      </c>
    </row>
    <row r="641" spans="2:65" s="11" customFormat="1" ht="29.85" customHeight="1">
      <c r="B641" s="177"/>
      <c r="C641" s="178"/>
      <c r="D641" s="191" t="s">
        <v>72</v>
      </c>
      <c r="E641" s="192" t="s">
        <v>1066</v>
      </c>
      <c r="F641" s="192" t="s">
        <v>12148</v>
      </c>
      <c r="G641" s="178"/>
      <c r="H641" s="178"/>
      <c r="I641" s="181"/>
      <c r="J641" s="193">
        <f>BK641</f>
        <v>0</v>
      </c>
      <c r="K641" s="178"/>
      <c r="L641" s="183"/>
      <c r="M641" s="184"/>
      <c r="N641" s="185"/>
      <c r="O641" s="185"/>
      <c r="P641" s="186">
        <f>SUM(P642:P747)</f>
        <v>0</v>
      </c>
      <c r="Q641" s="185"/>
      <c r="R641" s="186">
        <f>SUM(R642:R747)</f>
        <v>279.55464599999999</v>
      </c>
      <c r="S641" s="185"/>
      <c r="T641" s="187">
        <f>SUM(T642:T747)</f>
        <v>0</v>
      </c>
      <c r="AR641" s="188" t="s">
        <v>22</v>
      </c>
      <c r="AT641" s="189" t="s">
        <v>72</v>
      </c>
      <c r="AU641" s="189" t="s">
        <v>22</v>
      </c>
      <c r="AY641" s="188" t="s">
        <v>238</v>
      </c>
      <c r="BK641" s="190">
        <f>SUM(BK642:BK747)</f>
        <v>0</v>
      </c>
    </row>
    <row r="642" spans="2:65" s="1" customFormat="1" ht="22.5" customHeight="1">
      <c r="B642" s="35"/>
      <c r="C642" s="194" t="s">
        <v>1254</v>
      </c>
      <c r="D642" s="194" t="s">
        <v>240</v>
      </c>
      <c r="E642" s="195" t="s">
        <v>12149</v>
      </c>
      <c r="F642" s="196" t="s">
        <v>12150</v>
      </c>
      <c r="G642" s="197" t="s">
        <v>651</v>
      </c>
      <c r="H642" s="198">
        <v>128</v>
      </c>
      <c r="I642" s="199"/>
      <c r="J642" s="200">
        <f>ROUND(I642*H642,2)</f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>O642*H642</f>
        <v>0</v>
      </c>
      <c r="Q642" s="203">
        <v>0.113</v>
      </c>
      <c r="R642" s="203">
        <f>Q642*H642</f>
        <v>14.464</v>
      </c>
      <c r="S642" s="203">
        <v>0</v>
      </c>
      <c r="T642" s="204">
        <f>S642*H642</f>
        <v>0</v>
      </c>
      <c r="AR642" s="18" t="s">
        <v>245</v>
      </c>
      <c r="AT642" s="18" t="s">
        <v>240</v>
      </c>
      <c r="AU642" s="18" t="s">
        <v>81</v>
      </c>
      <c r="AY642" s="18" t="s">
        <v>238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22</v>
      </c>
      <c r="BK642" s="205">
        <f>ROUND(I642*H642,2)</f>
        <v>0</v>
      </c>
      <c r="BL642" s="18" t="s">
        <v>245</v>
      </c>
      <c r="BM642" s="18" t="s">
        <v>12151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11832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249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7852</v>
      </c>
      <c r="G645" s="219"/>
      <c r="H645" s="223">
        <v>128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73</v>
      </c>
      <c r="AY645" s="229" t="s">
        <v>238</v>
      </c>
    </row>
    <row r="646" spans="2:65" s="1" customFormat="1" ht="22.5" customHeight="1">
      <c r="B646" s="35"/>
      <c r="C646" s="194" t="s">
        <v>1261</v>
      </c>
      <c r="D646" s="194" t="s">
        <v>240</v>
      </c>
      <c r="E646" s="195" t="s">
        <v>12152</v>
      </c>
      <c r="F646" s="196" t="s">
        <v>12153</v>
      </c>
      <c r="G646" s="197" t="s">
        <v>651</v>
      </c>
      <c r="H646" s="198">
        <v>14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0.32500000000000001</v>
      </c>
      <c r="R646" s="203">
        <f>Q646*H646</f>
        <v>4.55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12154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11832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358</v>
      </c>
      <c r="G649" s="219"/>
      <c r="H649" s="223">
        <v>14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22.5" customHeight="1">
      <c r="B650" s="35"/>
      <c r="C650" s="194" t="s">
        <v>1320</v>
      </c>
      <c r="D650" s="194" t="s">
        <v>240</v>
      </c>
      <c r="E650" s="195" t="s">
        <v>12155</v>
      </c>
      <c r="F650" s="196" t="s">
        <v>12156</v>
      </c>
      <c r="G650" s="197" t="s">
        <v>651</v>
      </c>
      <c r="H650" s="198">
        <v>17</v>
      </c>
      <c r="I650" s="199"/>
      <c r="J650" s="200">
        <f>ROUND(I650*H650,2)</f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0.14399999999999999</v>
      </c>
      <c r="R650" s="203">
        <f>Q650*H650</f>
        <v>2.448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12157</v>
      </c>
    </row>
    <row r="651" spans="2:65" s="12" customFormat="1" ht="13.5">
      <c r="B651" s="206"/>
      <c r="C651" s="207"/>
      <c r="D651" s="208" t="s">
        <v>247</v>
      </c>
      <c r="E651" s="209" t="s">
        <v>20</v>
      </c>
      <c r="F651" s="210" t="s">
        <v>11832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249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3" customFormat="1" ht="13.5">
      <c r="B653" s="218"/>
      <c r="C653" s="219"/>
      <c r="D653" s="220" t="s">
        <v>247</v>
      </c>
      <c r="E653" s="221" t="s">
        <v>20</v>
      </c>
      <c r="F653" s="222" t="s">
        <v>379</v>
      </c>
      <c r="G653" s="219"/>
      <c r="H653" s="223">
        <v>17</v>
      </c>
      <c r="I653" s="224"/>
      <c r="J653" s="219"/>
      <c r="K653" s="219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247</v>
      </c>
      <c r="AU653" s="229" t="s">
        <v>81</v>
      </c>
      <c r="AV653" s="13" t="s">
        <v>81</v>
      </c>
      <c r="AW653" s="13" t="s">
        <v>37</v>
      </c>
      <c r="AX653" s="13" t="s">
        <v>73</v>
      </c>
      <c r="AY653" s="229" t="s">
        <v>238</v>
      </c>
    </row>
    <row r="654" spans="2:65" s="1" customFormat="1" ht="22.5" customHeight="1">
      <c r="B654" s="35"/>
      <c r="C654" s="194" t="s">
        <v>1326</v>
      </c>
      <c r="D654" s="194" t="s">
        <v>240</v>
      </c>
      <c r="E654" s="195" t="s">
        <v>12158</v>
      </c>
      <c r="F654" s="196" t="s">
        <v>12159</v>
      </c>
      <c r="G654" s="197" t="s">
        <v>651</v>
      </c>
      <c r="H654" s="198">
        <v>8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7.5999999999999998E-2</v>
      </c>
      <c r="R654" s="203">
        <f>Q654*H654</f>
        <v>0.60799999999999998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81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12160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11832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249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81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3" customFormat="1" ht="13.5">
      <c r="B657" s="218"/>
      <c r="C657" s="219"/>
      <c r="D657" s="220" t="s">
        <v>247</v>
      </c>
      <c r="E657" s="221" t="s">
        <v>20</v>
      </c>
      <c r="F657" s="222" t="s">
        <v>304</v>
      </c>
      <c r="G657" s="219"/>
      <c r="H657" s="223">
        <v>8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" customFormat="1" ht="22.5" customHeight="1">
      <c r="B658" s="35"/>
      <c r="C658" s="194" t="s">
        <v>1333</v>
      </c>
      <c r="D658" s="194" t="s">
        <v>240</v>
      </c>
      <c r="E658" s="195" t="s">
        <v>12161</v>
      </c>
      <c r="F658" s="196" t="s">
        <v>12162</v>
      </c>
      <c r="G658" s="197" t="s">
        <v>651</v>
      </c>
      <c r="H658" s="198">
        <v>14</v>
      </c>
      <c r="I658" s="199"/>
      <c r="J658" s="200">
        <f>ROUND(I658*H658,2)</f>
        <v>0</v>
      </c>
      <c r="K658" s="196" t="s">
        <v>20</v>
      </c>
      <c r="L658" s="55"/>
      <c r="M658" s="201" t="s">
        <v>20</v>
      </c>
      <c r="N658" s="202" t="s">
        <v>44</v>
      </c>
      <c r="O658" s="36"/>
      <c r="P658" s="203">
        <f>O658*H658</f>
        <v>0</v>
      </c>
      <c r="Q658" s="203">
        <v>0.2</v>
      </c>
      <c r="R658" s="203">
        <f>Q658*H658</f>
        <v>2.8000000000000003</v>
      </c>
      <c r="S658" s="203">
        <v>0</v>
      </c>
      <c r="T658" s="204">
        <f>S658*H658</f>
        <v>0</v>
      </c>
      <c r="AR658" s="18" t="s">
        <v>245</v>
      </c>
      <c r="AT658" s="18" t="s">
        <v>240</v>
      </c>
      <c r="AU658" s="18" t="s">
        <v>81</v>
      </c>
      <c r="AY658" s="18" t="s">
        <v>238</v>
      </c>
      <c r="BE658" s="205">
        <f>IF(N658="základní",J658,0)</f>
        <v>0</v>
      </c>
      <c r="BF658" s="205">
        <f>IF(N658="snížená",J658,0)</f>
        <v>0</v>
      </c>
      <c r="BG658" s="205">
        <f>IF(N658="zákl. přenesená",J658,0)</f>
        <v>0</v>
      </c>
      <c r="BH658" s="205">
        <f>IF(N658="sníž. přenesená",J658,0)</f>
        <v>0</v>
      </c>
      <c r="BI658" s="205">
        <f>IF(N658="nulová",J658,0)</f>
        <v>0</v>
      </c>
      <c r="BJ658" s="18" t="s">
        <v>22</v>
      </c>
      <c r="BK658" s="205">
        <f>ROUND(I658*H658,2)</f>
        <v>0</v>
      </c>
      <c r="BL658" s="18" t="s">
        <v>245</v>
      </c>
      <c r="BM658" s="18" t="s">
        <v>12163</v>
      </c>
    </row>
    <row r="659" spans="2:65" s="12" customFormat="1" ht="13.5">
      <c r="B659" s="206"/>
      <c r="C659" s="207"/>
      <c r="D659" s="208" t="s">
        <v>247</v>
      </c>
      <c r="E659" s="209" t="s">
        <v>20</v>
      </c>
      <c r="F659" s="210" t="s">
        <v>11832</v>
      </c>
      <c r="G659" s="207"/>
      <c r="H659" s="211" t="s">
        <v>20</v>
      </c>
      <c r="I659" s="212"/>
      <c r="J659" s="207"/>
      <c r="K659" s="207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247</v>
      </c>
      <c r="AU659" s="217" t="s">
        <v>81</v>
      </c>
      <c r="AV659" s="12" t="s">
        <v>22</v>
      </c>
      <c r="AW659" s="12" t="s">
        <v>37</v>
      </c>
      <c r="AX659" s="12" t="s">
        <v>73</v>
      </c>
      <c r="AY659" s="217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249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20" t="s">
        <v>247</v>
      </c>
      <c r="E661" s="221" t="s">
        <v>20</v>
      </c>
      <c r="F661" s="222" t="s">
        <v>358</v>
      </c>
      <c r="G661" s="219"/>
      <c r="H661" s="223">
        <v>14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" customFormat="1" ht="22.5" customHeight="1">
      <c r="B662" s="35"/>
      <c r="C662" s="194" t="s">
        <v>1345</v>
      </c>
      <c r="D662" s="194" t="s">
        <v>240</v>
      </c>
      <c r="E662" s="195" t="s">
        <v>12164</v>
      </c>
      <c r="F662" s="196" t="s">
        <v>12165</v>
      </c>
      <c r="G662" s="197" t="s">
        <v>651</v>
      </c>
      <c r="H662" s="198">
        <v>14</v>
      </c>
      <c r="I662" s="199"/>
      <c r="J662" s="200">
        <f>ROUND(I662*H662,2)</f>
        <v>0</v>
      </c>
      <c r="K662" s="196" t="s">
        <v>20</v>
      </c>
      <c r="L662" s="55"/>
      <c r="M662" s="201" t="s">
        <v>20</v>
      </c>
      <c r="N662" s="202" t="s">
        <v>44</v>
      </c>
      <c r="O662" s="36"/>
      <c r="P662" s="203">
        <f>O662*H662</f>
        <v>0</v>
      </c>
      <c r="Q662" s="203">
        <v>0.2</v>
      </c>
      <c r="R662" s="203">
        <f>Q662*H662</f>
        <v>2.8000000000000003</v>
      </c>
      <c r="S662" s="203">
        <v>0</v>
      </c>
      <c r="T662" s="204">
        <f>S662*H662</f>
        <v>0</v>
      </c>
      <c r="AR662" s="18" t="s">
        <v>245</v>
      </c>
      <c r="AT662" s="18" t="s">
        <v>240</v>
      </c>
      <c r="AU662" s="18" t="s">
        <v>81</v>
      </c>
      <c r="AY662" s="18" t="s">
        <v>238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22</v>
      </c>
      <c r="BK662" s="205">
        <f>ROUND(I662*H662,2)</f>
        <v>0</v>
      </c>
      <c r="BL662" s="18" t="s">
        <v>245</v>
      </c>
      <c r="BM662" s="18" t="s">
        <v>12166</v>
      </c>
    </row>
    <row r="663" spans="2:65" s="12" customFormat="1" ht="13.5">
      <c r="B663" s="206"/>
      <c r="C663" s="207"/>
      <c r="D663" s="208" t="s">
        <v>247</v>
      </c>
      <c r="E663" s="209" t="s">
        <v>20</v>
      </c>
      <c r="F663" s="210" t="s">
        <v>11832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247</v>
      </c>
      <c r="AU663" s="217" t="s">
        <v>81</v>
      </c>
      <c r="AV663" s="12" t="s">
        <v>22</v>
      </c>
      <c r="AW663" s="12" t="s">
        <v>37</v>
      </c>
      <c r="AX663" s="12" t="s">
        <v>73</v>
      </c>
      <c r="AY663" s="217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249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358</v>
      </c>
      <c r="G665" s="219"/>
      <c r="H665" s="223">
        <v>14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" customFormat="1" ht="22.5" customHeight="1">
      <c r="B666" s="35"/>
      <c r="C666" s="194" t="s">
        <v>1354</v>
      </c>
      <c r="D666" s="194" t="s">
        <v>240</v>
      </c>
      <c r="E666" s="195" t="s">
        <v>12167</v>
      </c>
      <c r="F666" s="196" t="s">
        <v>12168</v>
      </c>
      <c r="G666" s="197" t="s">
        <v>651</v>
      </c>
      <c r="H666" s="198">
        <v>14</v>
      </c>
      <c r="I666" s="199"/>
      <c r="J666" s="200">
        <f>ROUND(I666*H666,2)</f>
        <v>0</v>
      </c>
      <c r="K666" s="196" t="s">
        <v>20</v>
      </c>
      <c r="L666" s="55"/>
      <c r="M666" s="201" t="s">
        <v>20</v>
      </c>
      <c r="N666" s="202" t="s">
        <v>44</v>
      </c>
      <c r="O666" s="36"/>
      <c r="P666" s="203">
        <f>O666*H666</f>
        <v>0</v>
      </c>
      <c r="Q666" s="203">
        <v>0.2</v>
      </c>
      <c r="R666" s="203">
        <f>Q666*H666</f>
        <v>2.8000000000000003</v>
      </c>
      <c r="S666" s="203">
        <v>0</v>
      </c>
      <c r="T666" s="204">
        <f>S666*H666</f>
        <v>0</v>
      </c>
      <c r="AR666" s="18" t="s">
        <v>245</v>
      </c>
      <c r="AT666" s="18" t="s">
        <v>240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245</v>
      </c>
      <c r="BM666" s="18" t="s">
        <v>12169</v>
      </c>
    </row>
    <row r="667" spans="2:65" s="12" customFormat="1" ht="13.5">
      <c r="B667" s="206"/>
      <c r="C667" s="207"/>
      <c r="D667" s="208" t="s">
        <v>247</v>
      </c>
      <c r="E667" s="209" t="s">
        <v>20</v>
      </c>
      <c r="F667" s="210" t="s">
        <v>11832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247</v>
      </c>
      <c r="AU667" s="217" t="s">
        <v>81</v>
      </c>
      <c r="AV667" s="12" t="s">
        <v>22</v>
      </c>
      <c r="AW667" s="12" t="s">
        <v>37</v>
      </c>
      <c r="AX667" s="12" t="s">
        <v>73</v>
      </c>
      <c r="AY667" s="217" t="s">
        <v>238</v>
      </c>
    </row>
    <row r="668" spans="2:65" s="12" customFormat="1" ht="13.5">
      <c r="B668" s="206"/>
      <c r="C668" s="207"/>
      <c r="D668" s="208" t="s">
        <v>247</v>
      </c>
      <c r="E668" s="209" t="s">
        <v>20</v>
      </c>
      <c r="F668" s="210" t="s">
        <v>249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247</v>
      </c>
      <c r="AU668" s="217" t="s">
        <v>81</v>
      </c>
      <c r="AV668" s="12" t="s">
        <v>22</v>
      </c>
      <c r="AW668" s="12" t="s">
        <v>37</v>
      </c>
      <c r="AX668" s="12" t="s">
        <v>73</v>
      </c>
      <c r="AY668" s="217" t="s">
        <v>238</v>
      </c>
    </row>
    <row r="669" spans="2:65" s="13" customFormat="1" ht="13.5">
      <c r="B669" s="218"/>
      <c r="C669" s="219"/>
      <c r="D669" s="220" t="s">
        <v>247</v>
      </c>
      <c r="E669" s="221" t="s">
        <v>20</v>
      </c>
      <c r="F669" s="222" t="s">
        <v>358</v>
      </c>
      <c r="G669" s="219"/>
      <c r="H669" s="223">
        <v>14</v>
      </c>
      <c r="I669" s="224"/>
      <c r="J669" s="219"/>
      <c r="K669" s="219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247</v>
      </c>
      <c r="AU669" s="229" t="s">
        <v>81</v>
      </c>
      <c r="AV669" s="13" t="s">
        <v>81</v>
      </c>
      <c r="AW669" s="13" t="s">
        <v>37</v>
      </c>
      <c r="AX669" s="13" t="s">
        <v>73</v>
      </c>
      <c r="AY669" s="229" t="s">
        <v>238</v>
      </c>
    </row>
    <row r="670" spans="2:65" s="1" customFormat="1" ht="22.5" customHeight="1">
      <c r="B670" s="35"/>
      <c r="C670" s="194" t="s">
        <v>1374</v>
      </c>
      <c r="D670" s="194" t="s">
        <v>240</v>
      </c>
      <c r="E670" s="195" t="s">
        <v>12170</v>
      </c>
      <c r="F670" s="196" t="s">
        <v>12171</v>
      </c>
      <c r="G670" s="197" t="s">
        <v>651</v>
      </c>
      <c r="H670" s="198">
        <v>14</v>
      </c>
      <c r="I670" s="199"/>
      <c r="J670" s="200">
        <f>ROUND(I670*H670,2)</f>
        <v>0</v>
      </c>
      <c r="K670" s="196" t="s">
        <v>20</v>
      </c>
      <c r="L670" s="55"/>
      <c r="M670" s="201" t="s">
        <v>20</v>
      </c>
      <c r="N670" s="202" t="s">
        <v>44</v>
      </c>
      <c r="O670" s="36"/>
      <c r="P670" s="203">
        <f>O670*H670</f>
        <v>0</v>
      </c>
      <c r="Q670" s="203">
        <v>0.2</v>
      </c>
      <c r="R670" s="203">
        <f>Q670*H670</f>
        <v>2.8000000000000003</v>
      </c>
      <c r="S670" s="203">
        <v>0</v>
      </c>
      <c r="T670" s="204">
        <f>S670*H670</f>
        <v>0</v>
      </c>
      <c r="AR670" s="18" t="s">
        <v>245</v>
      </c>
      <c r="AT670" s="18" t="s">
        <v>240</v>
      </c>
      <c r="AU670" s="18" t="s">
        <v>81</v>
      </c>
      <c r="AY670" s="18" t="s">
        <v>238</v>
      </c>
      <c r="BE670" s="205">
        <f>IF(N670="základní",J670,0)</f>
        <v>0</v>
      </c>
      <c r="BF670" s="205">
        <f>IF(N670="snížená",J670,0)</f>
        <v>0</v>
      </c>
      <c r="BG670" s="205">
        <f>IF(N670="zákl. přenesená",J670,0)</f>
        <v>0</v>
      </c>
      <c r="BH670" s="205">
        <f>IF(N670="sníž. přenesená",J670,0)</f>
        <v>0</v>
      </c>
      <c r="BI670" s="205">
        <f>IF(N670="nulová",J670,0)</f>
        <v>0</v>
      </c>
      <c r="BJ670" s="18" t="s">
        <v>22</v>
      </c>
      <c r="BK670" s="205">
        <f>ROUND(I670*H670,2)</f>
        <v>0</v>
      </c>
      <c r="BL670" s="18" t="s">
        <v>245</v>
      </c>
      <c r="BM670" s="18" t="s">
        <v>12172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11832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249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20" t="s">
        <v>247</v>
      </c>
      <c r="E673" s="221" t="s">
        <v>20</v>
      </c>
      <c r="F673" s="222" t="s">
        <v>358</v>
      </c>
      <c r="G673" s="219"/>
      <c r="H673" s="223">
        <v>14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" customFormat="1" ht="22.5" customHeight="1">
      <c r="B674" s="35"/>
      <c r="C674" s="194" t="s">
        <v>1384</v>
      </c>
      <c r="D674" s="194" t="s">
        <v>240</v>
      </c>
      <c r="E674" s="195" t="s">
        <v>12173</v>
      </c>
      <c r="F674" s="196" t="s">
        <v>12174</v>
      </c>
      <c r="G674" s="197" t="s">
        <v>651</v>
      </c>
      <c r="H674" s="198">
        <v>1</v>
      </c>
      <c r="I674" s="199"/>
      <c r="J674" s="200">
        <f>ROUND(I674*H674,2)</f>
        <v>0</v>
      </c>
      <c r="K674" s="196" t="s">
        <v>20</v>
      </c>
      <c r="L674" s="55"/>
      <c r="M674" s="201" t="s">
        <v>20</v>
      </c>
      <c r="N674" s="202" t="s">
        <v>44</v>
      </c>
      <c r="O674" s="36"/>
      <c r="P674" s="203">
        <f>O674*H674</f>
        <v>0</v>
      </c>
      <c r="Q674" s="203">
        <v>0</v>
      </c>
      <c r="R674" s="203">
        <f>Q674*H674</f>
        <v>0</v>
      </c>
      <c r="S674" s="203">
        <v>0</v>
      </c>
      <c r="T674" s="204">
        <f>S674*H674</f>
        <v>0</v>
      </c>
      <c r="AR674" s="18" t="s">
        <v>245</v>
      </c>
      <c r="AT674" s="18" t="s">
        <v>240</v>
      </c>
      <c r="AU674" s="18" t="s">
        <v>81</v>
      </c>
      <c r="AY674" s="18" t="s">
        <v>238</v>
      </c>
      <c r="BE674" s="205">
        <f>IF(N674="základní",J674,0)</f>
        <v>0</v>
      </c>
      <c r="BF674" s="205">
        <f>IF(N674="snížená",J674,0)</f>
        <v>0</v>
      </c>
      <c r="BG674" s="205">
        <f>IF(N674="zákl. přenesená",J674,0)</f>
        <v>0</v>
      </c>
      <c r="BH674" s="205">
        <f>IF(N674="sníž. přenesená",J674,0)</f>
        <v>0</v>
      </c>
      <c r="BI674" s="205">
        <f>IF(N674="nulová",J674,0)</f>
        <v>0</v>
      </c>
      <c r="BJ674" s="18" t="s">
        <v>22</v>
      </c>
      <c r="BK674" s="205">
        <f>ROUND(I674*H674,2)</f>
        <v>0</v>
      </c>
      <c r="BL674" s="18" t="s">
        <v>245</v>
      </c>
      <c r="BM674" s="18" t="s">
        <v>12175</v>
      </c>
    </row>
    <row r="675" spans="2:65" s="12" customFormat="1" ht="13.5">
      <c r="B675" s="206"/>
      <c r="C675" s="207"/>
      <c r="D675" s="208" t="s">
        <v>247</v>
      </c>
      <c r="E675" s="209" t="s">
        <v>20</v>
      </c>
      <c r="F675" s="210" t="s">
        <v>11832</v>
      </c>
      <c r="G675" s="207"/>
      <c r="H675" s="211" t="s">
        <v>20</v>
      </c>
      <c r="I675" s="212"/>
      <c r="J675" s="207"/>
      <c r="K675" s="207"/>
      <c r="L675" s="213"/>
      <c r="M675" s="214"/>
      <c r="N675" s="215"/>
      <c r="O675" s="215"/>
      <c r="P675" s="215"/>
      <c r="Q675" s="215"/>
      <c r="R675" s="215"/>
      <c r="S675" s="215"/>
      <c r="T675" s="216"/>
      <c r="AT675" s="217" t="s">
        <v>247</v>
      </c>
      <c r="AU675" s="217" t="s">
        <v>81</v>
      </c>
      <c r="AV675" s="12" t="s">
        <v>22</v>
      </c>
      <c r="AW675" s="12" t="s">
        <v>37</v>
      </c>
      <c r="AX675" s="12" t="s">
        <v>73</v>
      </c>
      <c r="AY675" s="217" t="s">
        <v>238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249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81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22</v>
      </c>
      <c r="G677" s="219"/>
      <c r="H677" s="223">
        <v>1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" customFormat="1" ht="22.5" customHeight="1">
      <c r="B678" s="35"/>
      <c r="C678" s="194" t="s">
        <v>1388</v>
      </c>
      <c r="D678" s="194" t="s">
        <v>240</v>
      </c>
      <c r="E678" s="195" t="s">
        <v>12176</v>
      </c>
      <c r="F678" s="196" t="s">
        <v>12177</v>
      </c>
      <c r="G678" s="197" t="s">
        <v>651</v>
      </c>
      <c r="H678" s="198">
        <v>4</v>
      </c>
      <c r="I678" s="199"/>
      <c r="J678" s="200">
        <f>ROUND(I678*H678,2)</f>
        <v>0</v>
      </c>
      <c r="K678" s="196" t="s">
        <v>244</v>
      </c>
      <c r="L678" s="55"/>
      <c r="M678" s="201" t="s">
        <v>20</v>
      </c>
      <c r="N678" s="202" t="s">
        <v>44</v>
      </c>
      <c r="O678" s="36"/>
      <c r="P678" s="203">
        <f>O678*H678</f>
        <v>0</v>
      </c>
      <c r="Q678" s="203">
        <v>6.9999999999999999E-4</v>
      </c>
      <c r="R678" s="203">
        <f>Q678*H678</f>
        <v>2.8E-3</v>
      </c>
      <c r="S678" s="203">
        <v>0</v>
      </c>
      <c r="T678" s="204">
        <f>S678*H678</f>
        <v>0</v>
      </c>
      <c r="AR678" s="18" t="s">
        <v>245</v>
      </c>
      <c r="AT678" s="18" t="s">
        <v>240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245</v>
      </c>
      <c r="BM678" s="18" t="s">
        <v>12178</v>
      </c>
    </row>
    <row r="679" spans="2:65" s="1" customFormat="1" ht="22.5" customHeight="1">
      <c r="B679" s="35"/>
      <c r="C679" s="233" t="s">
        <v>1392</v>
      </c>
      <c r="D679" s="233" t="s">
        <v>478</v>
      </c>
      <c r="E679" s="234" t="s">
        <v>12179</v>
      </c>
      <c r="F679" s="235" t="s">
        <v>12180</v>
      </c>
      <c r="G679" s="236" t="s">
        <v>651</v>
      </c>
      <c r="H679" s="237">
        <v>1</v>
      </c>
      <c r="I679" s="238"/>
      <c r="J679" s="239">
        <f>ROUND(I679*H679,2)</f>
        <v>0</v>
      </c>
      <c r="K679" s="235" t="s">
        <v>244</v>
      </c>
      <c r="L679" s="240"/>
      <c r="M679" s="241" t="s">
        <v>20</v>
      </c>
      <c r="N679" s="242" t="s">
        <v>44</v>
      </c>
      <c r="O679" s="36"/>
      <c r="P679" s="203">
        <f>O679*H679</f>
        <v>0</v>
      </c>
      <c r="Q679" s="203">
        <v>2E-3</v>
      </c>
      <c r="R679" s="203">
        <f>Q679*H679</f>
        <v>2E-3</v>
      </c>
      <c r="S679" s="203">
        <v>0</v>
      </c>
      <c r="T679" s="204">
        <f>S679*H679</f>
        <v>0</v>
      </c>
      <c r="AR679" s="18" t="s">
        <v>304</v>
      </c>
      <c r="AT679" s="18" t="s">
        <v>478</v>
      </c>
      <c r="AU679" s="18" t="s">
        <v>81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12181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11683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81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12182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81</v>
      </c>
      <c r="AV682" s="13" t="s">
        <v>81</v>
      </c>
      <c r="AW682" s="13" t="s">
        <v>37</v>
      </c>
      <c r="AX682" s="13" t="s">
        <v>73</v>
      </c>
      <c r="AY682" s="229" t="s">
        <v>238</v>
      </c>
    </row>
    <row r="683" spans="2:65" s="1" customFormat="1" ht="22.5" customHeight="1">
      <c r="B683" s="35"/>
      <c r="C683" s="233" t="s">
        <v>1396</v>
      </c>
      <c r="D683" s="233" t="s">
        <v>478</v>
      </c>
      <c r="E683" s="234" t="s">
        <v>12183</v>
      </c>
      <c r="F683" s="235" t="s">
        <v>12184</v>
      </c>
      <c r="G683" s="236" t="s">
        <v>651</v>
      </c>
      <c r="H683" s="237">
        <v>1</v>
      </c>
      <c r="I683" s="238"/>
      <c r="J683" s="239">
        <f>ROUND(I683*H683,2)</f>
        <v>0</v>
      </c>
      <c r="K683" s="235" t="s">
        <v>244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4.0000000000000001E-3</v>
      </c>
      <c r="R683" s="203">
        <f>Q683*H683</f>
        <v>4.0000000000000001E-3</v>
      </c>
      <c r="S683" s="203">
        <v>0</v>
      </c>
      <c r="T683" s="204">
        <f>S683*H683</f>
        <v>0</v>
      </c>
      <c r="AR683" s="18" t="s">
        <v>304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12185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11683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249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20" t="s">
        <v>247</v>
      </c>
      <c r="E686" s="221" t="s">
        <v>20</v>
      </c>
      <c r="F686" s="222" t="s">
        <v>12186</v>
      </c>
      <c r="G686" s="219"/>
      <c r="H686" s="223">
        <v>1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" customFormat="1" ht="22.5" customHeight="1">
      <c r="B687" s="35"/>
      <c r="C687" s="233" t="s">
        <v>1400</v>
      </c>
      <c r="D687" s="233" t="s">
        <v>478</v>
      </c>
      <c r="E687" s="234" t="s">
        <v>12187</v>
      </c>
      <c r="F687" s="235" t="s">
        <v>12188</v>
      </c>
      <c r="G687" s="236" t="s">
        <v>651</v>
      </c>
      <c r="H687" s="237">
        <v>1</v>
      </c>
      <c r="I687" s="238"/>
      <c r="J687" s="239">
        <f>ROUND(I687*H687,2)</f>
        <v>0</v>
      </c>
      <c r="K687" s="235" t="s">
        <v>244</v>
      </c>
      <c r="L687" s="240"/>
      <c r="M687" s="241" t="s">
        <v>20</v>
      </c>
      <c r="N687" s="242" t="s">
        <v>44</v>
      </c>
      <c r="O687" s="36"/>
      <c r="P687" s="203">
        <f>O687*H687</f>
        <v>0</v>
      </c>
      <c r="Q687" s="203">
        <v>3.0000000000000001E-3</v>
      </c>
      <c r="R687" s="203">
        <f>Q687*H687</f>
        <v>3.0000000000000001E-3</v>
      </c>
      <c r="S687" s="203">
        <v>0</v>
      </c>
      <c r="T687" s="204">
        <f>S687*H687</f>
        <v>0</v>
      </c>
      <c r="AR687" s="18" t="s">
        <v>304</v>
      </c>
      <c r="AT687" s="18" t="s">
        <v>478</v>
      </c>
      <c r="AU687" s="18" t="s">
        <v>81</v>
      </c>
      <c r="AY687" s="18" t="s">
        <v>238</v>
      </c>
      <c r="BE687" s="205">
        <f>IF(N687="základní",J687,0)</f>
        <v>0</v>
      </c>
      <c r="BF687" s="205">
        <f>IF(N687="snížená",J687,0)</f>
        <v>0</v>
      </c>
      <c r="BG687" s="205">
        <f>IF(N687="zákl. přenesená",J687,0)</f>
        <v>0</v>
      </c>
      <c r="BH687" s="205">
        <f>IF(N687="sníž. přenesená",J687,0)</f>
        <v>0</v>
      </c>
      <c r="BI687" s="205">
        <f>IF(N687="nulová",J687,0)</f>
        <v>0</v>
      </c>
      <c r="BJ687" s="18" t="s">
        <v>22</v>
      </c>
      <c r="BK687" s="205">
        <f>ROUND(I687*H687,2)</f>
        <v>0</v>
      </c>
      <c r="BL687" s="18" t="s">
        <v>245</v>
      </c>
      <c r="BM687" s="18" t="s">
        <v>12189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11683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81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13.5">
      <c r="B689" s="206"/>
      <c r="C689" s="207"/>
      <c r="D689" s="208" t="s">
        <v>247</v>
      </c>
      <c r="E689" s="209" t="s">
        <v>20</v>
      </c>
      <c r="F689" s="210" t="s">
        <v>249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81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3" customFormat="1" ht="13.5">
      <c r="B690" s="218"/>
      <c r="C690" s="219"/>
      <c r="D690" s="220" t="s">
        <v>247</v>
      </c>
      <c r="E690" s="221" t="s">
        <v>20</v>
      </c>
      <c r="F690" s="222" t="s">
        <v>12190</v>
      </c>
      <c r="G690" s="219"/>
      <c r="H690" s="223">
        <v>1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22</v>
      </c>
      <c r="AY690" s="229" t="s">
        <v>238</v>
      </c>
    </row>
    <row r="691" spans="2:65" s="1" customFormat="1" ht="22.5" customHeight="1">
      <c r="B691" s="35"/>
      <c r="C691" s="233" t="s">
        <v>1404</v>
      </c>
      <c r="D691" s="233" t="s">
        <v>478</v>
      </c>
      <c r="E691" s="234" t="s">
        <v>12191</v>
      </c>
      <c r="F691" s="235" t="s">
        <v>12192</v>
      </c>
      <c r="G691" s="236" t="s">
        <v>651</v>
      </c>
      <c r="H691" s="237">
        <v>1</v>
      </c>
      <c r="I691" s="238"/>
      <c r="J691" s="239">
        <f>ROUND(I691*H691,2)</f>
        <v>0</v>
      </c>
      <c r="K691" s="235" t="s">
        <v>244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4.0000000000000001E-3</v>
      </c>
      <c r="R691" s="203">
        <f>Q691*H691</f>
        <v>4.0000000000000001E-3</v>
      </c>
      <c r="S691" s="203">
        <v>0</v>
      </c>
      <c r="T691" s="204">
        <f>S691*H691</f>
        <v>0</v>
      </c>
      <c r="AR691" s="18" t="s">
        <v>304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245</v>
      </c>
      <c r="BM691" s="18" t="s">
        <v>12193</v>
      </c>
    </row>
    <row r="692" spans="2:65" s="12" customFormat="1" ht="13.5">
      <c r="B692" s="206"/>
      <c r="C692" s="207"/>
      <c r="D692" s="208" t="s">
        <v>247</v>
      </c>
      <c r="E692" s="209" t="s">
        <v>20</v>
      </c>
      <c r="F692" s="210" t="s">
        <v>11683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13.5">
      <c r="B693" s="206"/>
      <c r="C693" s="207"/>
      <c r="D693" s="208" t="s">
        <v>247</v>
      </c>
      <c r="E693" s="209" t="s">
        <v>20</v>
      </c>
      <c r="F693" s="210" t="s">
        <v>249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81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3" customFormat="1" ht="13.5">
      <c r="B694" s="218"/>
      <c r="C694" s="219"/>
      <c r="D694" s="220" t="s">
        <v>247</v>
      </c>
      <c r="E694" s="221" t="s">
        <v>20</v>
      </c>
      <c r="F694" s="222" t="s">
        <v>12194</v>
      </c>
      <c r="G694" s="219"/>
      <c r="H694" s="223">
        <v>1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22</v>
      </c>
      <c r="AY694" s="229" t="s">
        <v>238</v>
      </c>
    </row>
    <row r="695" spans="2:65" s="1" customFormat="1" ht="22.5" customHeight="1">
      <c r="B695" s="35"/>
      <c r="C695" s="233" t="s">
        <v>1409</v>
      </c>
      <c r="D695" s="233" t="s">
        <v>478</v>
      </c>
      <c r="E695" s="234" t="s">
        <v>12195</v>
      </c>
      <c r="F695" s="235" t="s">
        <v>12196</v>
      </c>
      <c r="G695" s="236" t="s">
        <v>651</v>
      </c>
      <c r="H695" s="237">
        <v>8</v>
      </c>
      <c r="I695" s="238"/>
      <c r="J695" s="239">
        <f>ROUND(I695*H695,2)</f>
        <v>0</v>
      </c>
      <c r="K695" s="235" t="s">
        <v>244</v>
      </c>
      <c r="L695" s="240"/>
      <c r="M695" s="241" t="s">
        <v>20</v>
      </c>
      <c r="N695" s="242" t="s">
        <v>44</v>
      </c>
      <c r="O695" s="36"/>
      <c r="P695" s="203">
        <f>O695*H695</f>
        <v>0</v>
      </c>
      <c r="Q695" s="203">
        <v>3.5E-4</v>
      </c>
      <c r="R695" s="203">
        <f>Q695*H695</f>
        <v>2.8E-3</v>
      </c>
      <c r="S695" s="203">
        <v>0</v>
      </c>
      <c r="T695" s="204">
        <f>S695*H695</f>
        <v>0</v>
      </c>
      <c r="AR695" s="18" t="s">
        <v>304</v>
      </c>
      <c r="AT695" s="18" t="s">
        <v>478</v>
      </c>
      <c r="AU695" s="18" t="s">
        <v>81</v>
      </c>
      <c r="AY695" s="18" t="s">
        <v>238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22</v>
      </c>
      <c r="BK695" s="205">
        <f>ROUND(I695*H695,2)</f>
        <v>0</v>
      </c>
      <c r="BL695" s="18" t="s">
        <v>245</v>
      </c>
      <c r="BM695" s="18" t="s">
        <v>12197</v>
      </c>
    </row>
    <row r="696" spans="2:65" s="12" customFormat="1" ht="13.5">
      <c r="B696" s="206"/>
      <c r="C696" s="207"/>
      <c r="D696" s="208" t="s">
        <v>247</v>
      </c>
      <c r="E696" s="209" t="s">
        <v>20</v>
      </c>
      <c r="F696" s="210" t="s">
        <v>11683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81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13.5">
      <c r="B697" s="206"/>
      <c r="C697" s="207"/>
      <c r="D697" s="208" t="s">
        <v>247</v>
      </c>
      <c r="E697" s="209" t="s">
        <v>20</v>
      </c>
      <c r="F697" s="210" t="s">
        <v>249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3" customFormat="1" ht="13.5">
      <c r="B698" s="218"/>
      <c r="C698" s="219"/>
      <c r="D698" s="220" t="s">
        <v>247</v>
      </c>
      <c r="E698" s="221" t="s">
        <v>20</v>
      </c>
      <c r="F698" s="222" t="s">
        <v>304</v>
      </c>
      <c r="G698" s="219"/>
      <c r="H698" s="223">
        <v>8</v>
      </c>
      <c r="I698" s="224"/>
      <c r="J698" s="219"/>
      <c r="K698" s="219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247</v>
      </c>
      <c r="AU698" s="229" t="s">
        <v>81</v>
      </c>
      <c r="AV698" s="13" t="s">
        <v>81</v>
      </c>
      <c r="AW698" s="13" t="s">
        <v>37</v>
      </c>
      <c r="AX698" s="13" t="s">
        <v>73</v>
      </c>
      <c r="AY698" s="229" t="s">
        <v>238</v>
      </c>
    </row>
    <row r="699" spans="2:65" s="1" customFormat="1" ht="22.5" customHeight="1">
      <c r="B699" s="35"/>
      <c r="C699" s="194" t="s">
        <v>1420</v>
      </c>
      <c r="D699" s="194" t="s">
        <v>240</v>
      </c>
      <c r="E699" s="195" t="s">
        <v>12198</v>
      </c>
      <c r="F699" s="196" t="s">
        <v>12199</v>
      </c>
      <c r="G699" s="197" t="s">
        <v>651</v>
      </c>
      <c r="H699" s="198">
        <v>3</v>
      </c>
      <c r="I699" s="199"/>
      <c r="J699" s="200">
        <f>ROUND(I699*H699,2)</f>
        <v>0</v>
      </c>
      <c r="K699" s="196" t="s">
        <v>244</v>
      </c>
      <c r="L699" s="55"/>
      <c r="M699" s="201" t="s">
        <v>20</v>
      </c>
      <c r="N699" s="202" t="s">
        <v>44</v>
      </c>
      <c r="O699" s="36"/>
      <c r="P699" s="203">
        <f>O699*H699</f>
        <v>0</v>
      </c>
      <c r="Q699" s="203">
        <v>0.10940999999999999</v>
      </c>
      <c r="R699" s="203">
        <f>Q699*H699</f>
        <v>0.32822999999999997</v>
      </c>
      <c r="S699" s="203">
        <v>0</v>
      </c>
      <c r="T699" s="204">
        <f>S699*H699</f>
        <v>0</v>
      </c>
      <c r="AR699" s="18" t="s">
        <v>245</v>
      </c>
      <c r="AT699" s="18" t="s">
        <v>240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245</v>
      </c>
      <c r="BM699" s="18" t="s">
        <v>12200</v>
      </c>
    </row>
    <row r="700" spans="2:65" s="12" customFormat="1" ht="13.5">
      <c r="B700" s="206"/>
      <c r="C700" s="207"/>
      <c r="D700" s="208" t="s">
        <v>247</v>
      </c>
      <c r="E700" s="209" t="s">
        <v>20</v>
      </c>
      <c r="F700" s="210" t="s">
        <v>11683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81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249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12201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3" customFormat="1" ht="13.5">
      <c r="B703" s="218"/>
      <c r="C703" s="219"/>
      <c r="D703" s="220" t="s">
        <v>247</v>
      </c>
      <c r="E703" s="221" t="s">
        <v>20</v>
      </c>
      <c r="F703" s="222" t="s">
        <v>261</v>
      </c>
      <c r="G703" s="219"/>
      <c r="H703" s="223">
        <v>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65" s="1" customFormat="1" ht="22.5" customHeight="1">
      <c r="B704" s="35"/>
      <c r="C704" s="233" t="s">
        <v>1427</v>
      </c>
      <c r="D704" s="233" t="s">
        <v>478</v>
      </c>
      <c r="E704" s="234" t="s">
        <v>12202</v>
      </c>
      <c r="F704" s="235" t="s">
        <v>12203</v>
      </c>
      <c r="G704" s="236" t="s">
        <v>651</v>
      </c>
      <c r="H704" s="237">
        <v>3</v>
      </c>
      <c r="I704" s="238"/>
      <c r="J704" s="239">
        <f>ROUND(I704*H704,2)</f>
        <v>0</v>
      </c>
      <c r="K704" s="235" t="s">
        <v>244</v>
      </c>
      <c r="L704" s="240"/>
      <c r="M704" s="241" t="s">
        <v>20</v>
      </c>
      <c r="N704" s="242" t="s">
        <v>44</v>
      </c>
      <c r="O704" s="36"/>
      <c r="P704" s="203">
        <f>O704*H704</f>
        <v>0</v>
      </c>
      <c r="Q704" s="203">
        <v>6.1000000000000004E-3</v>
      </c>
      <c r="R704" s="203">
        <f>Q704*H704</f>
        <v>1.83E-2</v>
      </c>
      <c r="S704" s="203">
        <v>0</v>
      </c>
      <c r="T704" s="204">
        <f>S704*H704</f>
        <v>0</v>
      </c>
      <c r="AR704" s="18" t="s">
        <v>304</v>
      </c>
      <c r="AT704" s="18" t="s">
        <v>478</v>
      </c>
      <c r="AU704" s="18" t="s">
        <v>81</v>
      </c>
      <c r="AY704" s="18" t="s">
        <v>238</v>
      </c>
      <c r="BE704" s="205">
        <f>IF(N704="základní",J704,0)</f>
        <v>0</v>
      </c>
      <c r="BF704" s="205">
        <f>IF(N704="snížená",J704,0)</f>
        <v>0</v>
      </c>
      <c r="BG704" s="205">
        <f>IF(N704="zákl. přenesená",J704,0)</f>
        <v>0</v>
      </c>
      <c r="BH704" s="205">
        <f>IF(N704="sníž. přenesená",J704,0)</f>
        <v>0</v>
      </c>
      <c r="BI704" s="205">
        <f>IF(N704="nulová",J704,0)</f>
        <v>0</v>
      </c>
      <c r="BJ704" s="18" t="s">
        <v>22</v>
      </c>
      <c r="BK704" s="205">
        <f>ROUND(I704*H704,2)</f>
        <v>0</v>
      </c>
      <c r="BL704" s="18" t="s">
        <v>245</v>
      </c>
      <c r="BM704" s="18" t="s">
        <v>12204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11683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81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249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12205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261</v>
      </c>
      <c r="G708" s="219"/>
      <c r="H708" s="223">
        <v>3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233" t="s">
        <v>1431</v>
      </c>
      <c r="D709" s="233" t="s">
        <v>478</v>
      </c>
      <c r="E709" s="234" t="s">
        <v>12206</v>
      </c>
      <c r="F709" s="235" t="s">
        <v>12207</v>
      </c>
      <c r="G709" s="236" t="s">
        <v>651</v>
      </c>
      <c r="H709" s="237">
        <v>3</v>
      </c>
      <c r="I709" s="238"/>
      <c r="J709" s="239">
        <f>ROUND(I709*H709,2)</f>
        <v>0</v>
      </c>
      <c r="K709" s="235" t="s">
        <v>244</v>
      </c>
      <c r="L709" s="240"/>
      <c r="M709" s="241" t="s">
        <v>20</v>
      </c>
      <c r="N709" s="242" t="s">
        <v>44</v>
      </c>
      <c r="O709" s="36"/>
      <c r="P709" s="203">
        <f>O709*H709</f>
        <v>0</v>
      </c>
      <c r="Q709" s="203">
        <v>3.0000000000000001E-3</v>
      </c>
      <c r="R709" s="203">
        <f>Q709*H709</f>
        <v>9.0000000000000011E-3</v>
      </c>
      <c r="S709" s="203">
        <v>0</v>
      </c>
      <c r="T709" s="204">
        <f>S709*H709</f>
        <v>0</v>
      </c>
      <c r="AR709" s="18" t="s">
        <v>304</v>
      </c>
      <c r="AT709" s="18" t="s">
        <v>478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12208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11683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12209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194" t="s">
        <v>1439</v>
      </c>
      <c r="D714" s="194" t="s">
        <v>240</v>
      </c>
      <c r="E714" s="195" t="s">
        <v>12210</v>
      </c>
      <c r="F714" s="196" t="s">
        <v>12211</v>
      </c>
      <c r="G714" s="197" t="s">
        <v>651</v>
      </c>
      <c r="H714" s="198">
        <v>2</v>
      </c>
      <c r="I714" s="199"/>
      <c r="J714" s="200">
        <f>ROUND(I714*H714,2)</f>
        <v>0</v>
      </c>
      <c r="K714" s="196" t="s">
        <v>244</v>
      </c>
      <c r="L714" s="55"/>
      <c r="M714" s="201" t="s">
        <v>20</v>
      </c>
      <c r="N714" s="202" t="s">
        <v>44</v>
      </c>
      <c r="O714" s="36"/>
      <c r="P714" s="203">
        <f>O714*H714</f>
        <v>0</v>
      </c>
      <c r="Q714" s="203">
        <v>1.1259999999999999E-2</v>
      </c>
      <c r="R714" s="203">
        <f>Q714*H714</f>
        <v>2.2519999999999998E-2</v>
      </c>
      <c r="S714" s="203">
        <v>0</v>
      </c>
      <c r="T714" s="204">
        <f>S714*H714</f>
        <v>0</v>
      </c>
      <c r="AR714" s="18" t="s">
        <v>245</v>
      </c>
      <c r="AT714" s="18" t="s">
        <v>240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12212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11683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12213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2" customFormat="1" ht="13.5">
      <c r="B718" s="206"/>
      <c r="C718" s="207"/>
      <c r="D718" s="208" t="s">
        <v>247</v>
      </c>
      <c r="E718" s="209" t="s">
        <v>20</v>
      </c>
      <c r="F718" s="210" t="s">
        <v>12214</v>
      </c>
      <c r="G718" s="207"/>
      <c r="H718" s="211" t="s">
        <v>20</v>
      </c>
      <c r="I718" s="212"/>
      <c r="J718" s="207"/>
      <c r="K718" s="207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247</v>
      </c>
      <c r="AU718" s="217" t="s">
        <v>81</v>
      </c>
      <c r="AV718" s="12" t="s">
        <v>22</v>
      </c>
      <c r="AW718" s="12" t="s">
        <v>37</v>
      </c>
      <c r="AX718" s="12" t="s">
        <v>73</v>
      </c>
      <c r="AY718" s="217" t="s">
        <v>238</v>
      </c>
    </row>
    <row r="719" spans="2:65" s="12" customFormat="1" ht="13.5">
      <c r="B719" s="206"/>
      <c r="C719" s="207"/>
      <c r="D719" s="208" t="s">
        <v>247</v>
      </c>
      <c r="E719" s="209" t="s">
        <v>20</v>
      </c>
      <c r="F719" s="210" t="s">
        <v>12215</v>
      </c>
      <c r="G719" s="207"/>
      <c r="H719" s="211" t="s">
        <v>20</v>
      </c>
      <c r="I719" s="212"/>
      <c r="J719" s="207"/>
      <c r="K719" s="207"/>
      <c r="L719" s="213"/>
      <c r="M719" s="214"/>
      <c r="N719" s="215"/>
      <c r="O719" s="215"/>
      <c r="P719" s="215"/>
      <c r="Q719" s="215"/>
      <c r="R719" s="215"/>
      <c r="S719" s="215"/>
      <c r="T719" s="216"/>
      <c r="AT719" s="217" t="s">
        <v>247</v>
      </c>
      <c r="AU719" s="217" t="s">
        <v>81</v>
      </c>
      <c r="AV719" s="12" t="s">
        <v>22</v>
      </c>
      <c r="AW719" s="12" t="s">
        <v>37</v>
      </c>
      <c r="AX719" s="12" t="s">
        <v>73</v>
      </c>
      <c r="AY719" s="217" t="s">
        <v>238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1118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3" customFormat="1" ht="13.5">
      <c r="B721" s="218"/>
      <c r="C721" s="219"/>
      <c r="D721" s="220" t="s">
        <v>247</v>
      </c>
      <c r="E721" s="221" t="s">
        <v>20</v>
      </c>
      <c r="F721" s="222" t="s">
        <v>81</v>
      </c>
      <c r="G721" s="219"/>
      <c r="H721" s="223">
        <v>2</v>
      </c>
      <c r="I721" s="224"/>
      <c r="J721" s="219"/>
      <c r="K721" s="219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247</v>
      </c>
      <c r="AU721" s="229" t="s">
        <v>81</v>
      </c>
      <c r="AV721" s="13" t="s">
        <v>81</v>
      </c>
      <c r="AW721" s="13" t="s">
        <v>37</v>
      </c>
      <c r="AX721" s="13" t="s">
        <v>22</v>
      </c>
      <c r="AY721" s="229" t="s">
        <v>238</v>
      </c>
    </row>
    <row r="722" spans="2:65" s="1" customFormat="1" ht="31.5" customHeight="1">
      <c r="B722" s="35"/>
      <c r="C722" s="194" t="s">
        <v>1443</v>
      </c>
      <c r="D722" s="194" t="s">
        <v>240</v>
      </c>
      <c r="E722" s="195" t="s">
        <v>12216</v>
      </c>
      <c r="F722" s="196" t="s">
        <v>12217</v>
      </c>
      <c r="G722" s="197" t="s">
        <v>517</v>
      </c>
      <c r="H722" s="198">
        <v>244</v>
      </c>
      <c r="I722" s="199"/>
      <c r="J722" s="200">
        <f>ROUND(I722*H722,2)</f>
        <v>0</v>
      </c>
      <c r="K722" s="196" t="s">
        <v>244</v>
      </c>
      <c r="L722" s="55"/>
      <c r="M722" s="201" t="s">
        <v>20</v>
      </c>
      <c r="N722" s="202" t="s">
        <v>44</v>
      </c>
      <c r="O722" s="36"/>
      <c r="P722" s="203">
        <f>O722*H722</f>
        <v>0</v>
      </c>
      <c r="Q722" s="203">
        <v>8.0879999999999994E-2</v>
      </c>
      <c r="R722" s="203">
        <f>Q722*H722</f>
        <v>19.734719999999999</v>
      </c>
      <c r="S722" s="203">
        <v>0</v>
      </c>
      <c r="T722" s="204">
        <f>S722*H722</f>
        <v>0</v>
      </c>
      <c r="AR722" s="18" t="s">
        <v>245</v>
      </c>
      <c r="AT722" s="18" t="s">
        <v>240</v>
      </c>
      <c r="AU722" s="18" t="s">
        <v>81</v>
      </c>
      <c r="AY722" s="18" t="s">
        <v>238</v>
      </c>
      <c r="BE722" s="205">
        <f>IF(N722="základní",J722,0)</f>
        <v>0</v>
      </c>
      <c r="BF722" s="205">
        <f>IF(N722="snížená",J722,0)</f>
        <v>0</v>
      </c>
      <c r="BG722" s="205">
        <f>IF(N722="zákl. přenesená",J722,0)</f>
        <v>0</v>
      </c>
      <c r="BH722" s="205">
        <f>IF(N722="sníž. přenesená",J722,0)</f>
        <v>0</v>
      </c>
      <c r="BI722" s="205">
        <f>IF(N722="nulová",J722,0)</f>
        <v>0</v>
      </c>
      <c r="BJ722" s="18" t="s">
        <v>22</v>
      </c>
      <c r="BK722" s="205">
        <f>ROUND(I722*H722,2)</f>
        <v>0</v>
      </c>
      <c r="BL722" s="18" t="s">
        <v>245</v>
      </c>
      <c r="BM722" s="18" t="s">
        <v>12218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11832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20" t="s">
        <v>247</v>
      </c>
      <c r="E725" s="221" t="s">
        <v>20</v>
      </c>
      <c r="F725" s="222" t="s">
        <v>12219</v>
      </c>
      <c r="G725" s="219"/>
      <c r="H725" s="223">
        <v>244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" customFormat="1" ht="22.5" customHeight="1">
      <c r="B726" s="35"/>
      <c r="C726" s="233" t="s">
        <v>1447</v>
      </c>
      <c r="D726" s="233" t="s">
        <v>478</v>
      </c>
      <c r="E726" s="234" t="s">
        <v>12220</v>
      </c>
      <c r="F726" s="235" t="s">
        <v>12221</v>
      </c>
      <c r="G726" s="236" t="s">
        <v>651</v>
      </c>
      <c r="H726" s="237">
        <v>492.88</v>
      </c>
      <c r="I726" s="238"/>
      <c r="J726" s="239">
        <f>ROUND(I726*H726,2)</f>
        <v>0</v>
      </c>
      <c r="K726" s="235" t="s">
        <v>20</v>
      </c>
      <c r="L726" s="240"/>
      <c r="M726" s="241" t="s">
        <v>20</v>
      </c>
      <c r="N726" s="242" t="s">
        <v>44</v>
      </c>
      <c r="O726" s="36"/>
      <c r="P726" s="203">
        <f>O726*H726</f>
        <v>0</v>
      </c>
      <c r="Q726" s="203">
        <v>2.2200000000000001E-2</v>
      </c>
      <c r="R726" s="203">
        <f>Q726*H726</f>
        <v>10.941936</v>
      </c>
      <c r="S726" s="203">
        <v>0</v>
      </c>
      <c r="T726" s="204">
        <f>S726*H726</f>
        <v>0</v>
      </c>
      <c r="AR726" s="18" t="s">
        <v>304</v>
      </c>
      <c r="AT726" s="18" t="s">
        <v>478</v>
      </c>
      <c r="AU726" s="18" t="s">
        <v>81</v>
      </c>
      <c r="AY726" s="18" t="s">
        <v>238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22</v>
      </c>
      <c r="BK726" s="205">
        <f>ROUND(I726*H726,2)</f>
        <v>0</v>
      </c>
      <c r="BL726" s="18" t="s">
        <v>245</v>
      </c>
      <c r="BM726" s="18" t="s">
        <v>12222</v>
      </c>
    </row>
    <row r="727" spans="2:65" s="13" customFormat="1" ht="13.5">
      <c r="B727" s="218"/>
      <c r="C727" s="219"/>
      <c r="D727" s="220" t="s">
        <v>247</v>
      </c>
      <c r="E727" s="219"/>
      <c r="F727" s="222" t="s">
        <v>12223</v>
      </c>
      <c r="G727" s="219"/>
      <c r="H727" s="223">
        <v>492.88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4</v>
      </c>
      <c r="AX727" s="13" t="s">
        <v>22</v>
      </c>
      <c r="AY727" s="229" t="s">
        <v>238</v>
      </c>
    </row>
    <row r="728" spans="2:65" s="1" customFormat="1" ht="31.5" customHeight="1">
      <c r="B728" s="35"/>
      <c r="C728" s="194" t="s">
        <v>1451</v>
      </c>
      <c r="D728" s="194" t="s">
        <v>240</v>
      </c>
      <c r="E728" s="195" t="s">
        <v>12224</v>
      </c>
      <c r="F728" s="196" t="s">
        <v>12225</v>
      </c>
      <c r="G728" s="197" t="s">
        <v>517</v>
      </c>
      <c r="H728" s="198">
        <v>1211</v>
      </c>
      <c r="I728" s="199"/>
      <c r="J728" s="200">
        <f>ROUND(I728*H728,2)</f>
        <v>0</v>
      </c>
      <c r="K728" s="196" t="s">
        <v>244</v>
      </c>
      <c r="L728" s="55"/>
      <c r="M728" s="201" t="s">
        <v>20</v>
      </c>
      <c r="N728" s="202" t="s">
        <v>44</v>
      </c>
      <c r="O728" s="36"/>
      <c r="P728" s="203">
        <f>O728*H728</f>
        <v>0</v>
      </c>
      <c r="Q728" s="203">
        <v>0.1295</v>
      </c>
      <c r="R728" s="203">
        <f>Q728*H728</f>
        <v>156.8245</v>
      </c>
      <c r="S728" s="203">
        <v>0</v>
      </c>
      <c r="T728" s="204">
        <f>S728*H728</f>
        <v>0</v>
      </c>
      <c r="AR728" s="18" t="s">
        <v>245</v>
      </c>
      <c r="AT728" s="18" t="s">
        <v>240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245</v>
      </c>
      <c r="BM728" s="18" t="s">
        <v>12226</v>
      </c>
    </row>
    <row r="729" spans="2:65" s="1" customFormat="1" ht="22.5" customHeight="1">
      <c r="B729" s="35"/>
      <c r="C729" s="233" t="s">
        <v>1460</v>
      </c>
      <c r="D729" s="233" t="s">
        <v>478</v>
      </c>
      <c r="E729" s="234" t="s">
        <v>12227</v>
      </c>
      <c r="F729" s="235" t="s">
        <v>12228</v>
      </c>
      <c r="G729" s="236" t="s">
        <v>651</v>
      </c>
      <c r="H729" s="237">
        <v>195.84</v>
      </c>
      <c r="I729" s="238"/>
      <c r="J729" s="239">
        <f>ROUND(I729*H729,2)</f>
        <v>0</v>
      </c>
      <c r="K729" s="235" t="s">
        <v>20</v>
      </c>
      <c r="L729" s="240"/>
      <c r="M729" s="241" t="s">
        <v>20</v>
      </c>
      <c r="N729" s="242" t="s">
        <v>44</v>
      </c>
      <c r="O729" s="36"/>
      <c r="P729" s="203">
        <f>O729*H729</f>
        <v>0</v>
      </c>
      <c r="Q729" s="203">
        <v>5.3999999999999999E-2</v>
      </c>
      <c r="R729" s="203">
        <f>Q729*H729</f>
        <v>10.57536</v>
      </c>
      <c r="S729" s="203">
        <v>0</v>
      </c>
      <c r="T729" s="204">
        <f>S729*H729</f>
        <v>0</v>
      </c>
      <c r="AR729" s="18" t="s">
        <v>304</v>
      </c>
      <c r="AT729" s="18" t="s">
        <v>478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12229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11832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3" customFormat="1" ht="13.5">
      <c r="B732" s="218"/>
      <c r="C732" s="219"/>
      <c r="D732" s="208" t="s">
        <v>247</v>
      </c>
      <c r="E732" s="230" t="s">
        <v>20</v>
      </c>
      <c r="F732" s="231" t="s">
        <v>12230</v>
      </c>
      <c r="G732" s="219"/>
      <c r="H732" s="232">
        <v>192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73</v>
      </c>
      <c r="AY732" s="229" t="s">
        <v>238</v>
      </c>
    </row>
    <row r="733" spans="2:65" s="13" customFormat="1" ht="13.5">
      <c r="B733" s="218"/>
      <c r="C733" s="219"/>
      <c r="D733" s="220" t="s">
        <v>247</v>
      </c>
      <c r="E733" s="219"/>
      <c r="F733" s="222" t="s">
        <v>12231</v>
      </c>
      <c r="G733" s="219"/>
      <c r="H733" s="223">
        <v>195.84</v>
      </c>
      <c r="I733" s="224"/>
      <c r="J733" s="219"/>
      <c r="K733" s="219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247</v>
      </c>
      <c r="AU733" s="229" t="s">
        <v>81</v>
      </c>
      <c r="AV733" s="13" t="s">
        <v>81</v>
      </c>
      <c r="AW733" s="13" t="s">
        <v>4</v>
      </c>
      <c r="AX733" s="13" t="s">
        <v>22</v>
      </c>
      <c r="AY733" s="229" t="s">
        <v>238</v>
      </c>
    </row>
    <row r="734" spans="2:65" s="1" customFormat="1" ht="22.5" customHeight="1">
      <c r="B734" s="35"/>
      <c r="C734" s="233" t="s">
        <v>1463</v>
      </c>
      <c r="D734" s="233" t="s">
        <v>478</v>
      </c>
      <c r="E734" s="234" t="s">
        <v>12232</v>
      </c>
      <c r="F734" s="235" t="s">
        <v>12233</v>
      </c>
      <c r="G734" s="236" t="s">
        <v>651</v>
      </c>
      <c r="H734" s="237">
        <v>1039.3800000000001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4.5999999999999999E-2</v>
      </c>
      <c r="R734" s="203">
        <f>Q734*H734</f>
        <v>47.811480000000003</v>
      </c>
      <c r="S734" s="203">
        <v>0</v>
      </c>
      <c r="T734" s="204">
        <f>S734*H734</f>
        <v>0</v>
      </c>
      <c r="AR734" s="18" t="s">
        <v>304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245</v>
      </c>
      <c r="BM734" s="18" t="s">
        <v>12234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11832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81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2" customFormat="1" ht="13.5">
      <c r="B736" s="206"/>
      <c r="C736" s="207"/>
      <c r="D736" s="208" t="s">
        <v>247</v>
      </c>
      <c r="E736" s="209" t="s">
        <v>20</v>
      </c>
      <c r="F736" s="210" t="s">
        <v>249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65" s="13" customFormat="1" ht="13.5">
      <c r="B737" s="218"/>
      <c r="C737" s="219"/>
      <c r="D737" s="208" t="s">
        <v>247</v>
      </c>
      <c r="E737" s="230" t="s">
        <v>20</v>
      </c>
      <c r="F737" s="231" t="s">
        <v>12235</v>
      </c>
      <c r="G737" s="219"/>
      <c r="H737" s="232">
        <v>1019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73</v>
      </c>
      <c r="AY737" s="229" t="s">
        <v>238</v>
      </c>
    </row>
    <row r="738" spans="2:65" s="13" customFormat="1" ht="13.5">
      <c r="B738" s="218"/>
      <c r="C738" s="219"/>
      <c r="D738" s="220" t="s">
        <v>247</v>
      </c>
      <c r="E738" s="219"/>
      <c r="F738" s="222" t="s">
        <v>12236</v>
      </c>
      <c r="G738" s="219"/>
      <c r="H738" s="223">
        <v>1039.3800000000001</v>
      </c>
      <c r="I738" s="224"/>
      <c r="J738" s="219"/>
      <c r="K738" s="219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247</v>
      </c>
      <c r="AU738" s="229" t="s">
        <v>81</v>
      </c>
      <c r="AV738" s="13" t="s">
        <v>81</v>
      </c>
      <c r="AW738" s="13" t="s">
        <v>4</v>
      </c>
      <c r="AX738" s="13" t="s">
        <v>22</v>
      </c>
      <c r="AY738" s="229" t="s">
        <v>238</v>
      </c>
    </row>
    <row r="739" spans="2:65" s="1" customFormat="1" ht="22.5" customHeight="1">
      <c r="B739" s="35"/>
      <c r="C739" s="194" t="s">
        <v>1470</v>
      </c>
      <c r="D739" s="194" t="s">
        <v>240</v>
      </c>
      <c r="E739" s="195" t="s">
        <v>12237</v>
      </c>
      <c r="F739" s="196" t="s">
        <v>12238</v>
      </c>
      <c r="G739" s="197" t="s">
        <v>517</v>
      </c>
      <c r="H739" s="198">
        <v>74.5</v>
      </c>
      <c r="I739" s="199"/>
      <c r="J739" s="200">
        <f>ROUND(I739*H739,2)</f>
        <v>0</v>
      </c>
      <c r="K739" s="196" t="s">
        <v>20</v>
      </c>
      <c r="L739" s="55"/>
      <c r="M739" s="201" t="s">
        <v>20</v>
      </c>
      <c r="N739" s="202" t="s">
        <v>44</v>
      </c>
      <c r="O739" s="36"/>
      <c r="P739" s="203">
        <f>O739*H739</f>
        <v>0</v>
      </c>
      <c r="Q739" s="203">
        <v>0</v>
      </c>
      <c r="R739" s="203">
        <f>Q739*H739</f>
        <v>0</v>
      </c>
      <c r="S739" s="203">
        <v>0</v>
      </c>
      <c r="T739" s="204">
        <f>S739*H739</f>
        <v>0</v>
      </c>
      <c r="AR739" s="18" t="s">
        <v>245</v>
      </c>
      <c r="AT739" s="18" t="s">
        <v>240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12239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11832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12240</v>
      </c>
      <c r="G742" s="219"/>
      <c r="H742" s="232">
        <v>22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11876</v>
      </c>
      <c r="G743" s="219"/>
      <c r="H743" s="223">
        <v>52.5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65" s="1" customFormat="1" ht="31.5" customHeight="1">
      <c r="B744" s="35"/>
      <c r="C744" s="194" t="s">
        <v>1476</v>
      </c>
      <c r="D744" s="194" t="s">
        <v>240</v>
      </c>
      <c r="E744" s="195" t="s">
        <v>12241</v>
      </c>
      <c r="F744" s="196" t="s">
        <v>12242</v>
      </c>
      <c r="G744" s="197" t="s">
        <v>651</v>
      </c>
      <c r="H744" s="198">
        <v>3</v>
      </c>
      <c r="I744" s="199"/>
      <c r="J744" s="200">
        <f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>O744*H744</f>
        <v>0</v>
      </c>
      <c r="Q744" s="203">
        <v>0</v>
      </c>
      <c r="R744" s="203">
        <f>Q744*H744</f>
        <v>0</v>
      </c>
      <c r="S744" s="203">
        <v>0</v>
      </c>
      <c r="T744" s="204">
        <f>S744*H744</f>
        <v>0</v>
      </c>
      <c r="AR744" s="18" t="s">
        <v>245</v>
      </c>
      <c r="AT744" s="18" t="s">
        <v>240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12243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11832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261</v>
      </c>
      <c r="G747" s="219"/>
      <c r="H747" s="232">
        <v>3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1" customFormat="1" ht="29.85" customHeight="1">
      <c r="B748" s="177"/>
      <c r="C748" s="178"/>
      <c r="D748" s="191" t="s">
        <v>72</v>
      </c>
      <c r="E748" s="192" t="s">
        <v>1093</v>
      </c>
      <c r="F748" s="192" t="s">
        <v>2527</v>
      </c>
      <c r="G748" s="178"/>
      <c r="H748" s="178"/>
      <c r="I748" s="181"/>
      <c r="J748" s="193">
        <f>BK748</f>
        <v>0</v>
      </c>
      <c r="K748" s="178"/>
      <c r="L748" s="183"/>
      <c r="M748" s="184"/>
      <c r="N748" s="185"/>
      <c r="O748" s="185"/>
      <c r="P748" s="186">
        <f>SUM(P749:P774)</f>
        <v>0</v>
      </c>
      <c r="Q748" s="185"/>
      <c r="R748" s="186">
        <f>SUM(R749:R774)</f>
        <v>9.6000000000000013E-4</v>
      </c>
      <c r="S748" s="185"/>
      <c r="T748" s="187">
        <f>SUM(T749:T774)</f>
        <v>8.2040000000000006</v>
      </c>
      <c r="AR748" s="188" t="s">
        <v>22</v>
      </c>
      <c r="AT748" s="189" t="s">
        <v>72</v>
      </c>
      <c r="AU748" s="189" t="s">
        <v>22</v>
      </c>
      <c r="AY748" s="188" t="s">
        <v>238</v>
      </c>
      <c r="BK748" s="190">
        <f>SUM(BK749:BK774)</f>
        <v>0</v>
      </c>
    </row>
    <row r="749" spans="2:65" s="1" customFormat="1" ht="22.5" customHeight="1">
      <c r="B749" s="35"/>
      <c r="C749" s="194" t="s">
        <v>1481</v>
      </c>
      <c r="D749" s="194" t="s">
        <v>240</v>
      </c>
      <c r="E749" s="195" t="s">
        <v>12244</v>
      </c>
      <c r="F749" s="196" t="s">
        <v>12245</v>
      </c>
      <c r="G749" s="197" t="s">
        <v>651</v>
      </c>
      <c r="H749" s="198">
        <v>1</v>
      </c>
      <c r="I749" s="199"/>
      <c r="J749" s="200">
        <f>ROUND(I749*H749,2)</f>
        <v>0</v>
      </c>
      <c r="K749" s="196" t="s">
        <v>244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0.4</v>
      </c>
      <c r="T749" s="204">
        <f>S749*H749</f>
        <v>0.4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12246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11683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2" customFormat="1" ht="13.5">
      <c r="B752" s="206"/>
      <c r="C752" s="207"/>
      <c r="D752" s="208" t="s">
        <v>247</v>
      </c>
      <c r="E752" s="209" t="s">
        <v>20</v>
      </c>
      <c r="F752" s="210" t="s">
        <v>12247</v>
      </c>
      <c r="G752" s="207"/>
      <c r="H752" s="211" t="s">
        <v>20</v>
      </c>
      <c r="I752" s="212"/>
      <c r="J752" s="207"/>
      <c r="K752" s="207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247</v>
      </c>
      <c r="AU752" s="217" t="s">
        <v>81</v>
      </c>
      <c r="AV752" s="12" t="s">
        <v>22</v>
      </c>
      <c r="AW752" s="12" t="s">
        <v>37</v>
      </c>
      <c r="AX752" s="12" t="s">
        <v>73</v>
      </c>
      <c r="AY752" s="217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22</v>
      </c>
      <c r="G753" s="219"/>
      <c r="H753" s="223">
        <v>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22.5" customHeight="1">
      <c r="B754" s="35"/>
      <c r="C754" s="194" t="s">
        <v>1488</v>
      </c>
      <c r="D754" s="194" t="s">
        <v>240</v>
      </c>
      <c r="E754" s="195" t="s">
        <v>12248</v>
      </c>
      <c r="F754" s="196" t="s">
        <v>12249</v>
      </c>
      <c r="G754" s="197" t="s">
        <v>651</v>
      </c>
      <c r="H754" s="198">
        <v>1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1</v>
      </c>
      <c r="T754" s="204">
        <f>S754*H754</f>
        <v>1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12250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11683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12251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1492</v>
      </c>
      <c r="D759" s="194" t="s">
        <v>240</v>
      </c>
      <c r="E759" s="195" t="s">
        <v>12252</v>
      </c>
      <c r="F759" s="196" t="s">
        <v>12253</v>
      </c>
      <c r="G759" s="197" t="s">
        <v>243</v>
      </c>
      <c r="H759" s="198">
        <v>1.296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2</v>
      </c>
      <c r="T759" s="204">
        <f>S759*H759</f>
        <v>2.5920000000000001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12254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11683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12255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12256</v>
      </c>
      <c r="G763" s="219"/>
      <c r="H763" s="223">
        <v>1.296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1496</v>
      </c>
      <c r="D764" s="194" t="s">
        <v>240</v>
      </c>
      <c r="E764" s="195" t="s">
        <v>12257</v>
      </c>
      <c r="F764" s="196" t="s">
        <v>12258</v>
      </c>
      <c r="G764" s="197" t="s">
        <v>243</v>
      </c>
      <c r="H764" s="198">
        <v>2.16</v>
      </c>
      <c r="I764" s="199"/>
      <c r="J764" s="200">
        <f>ROUND(I764*H764,2)</f>
        <v>0</v>
      </c>
      <c r="K764" s="196" t="s">
        <v>244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1.95</v>
      </c>
      <c r="T764" s="204">
        <f>S764*H764</f>
        <v>4.2119999999999997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12259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11683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12255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12260</v>
      </c>
      <c r="G768" s="219"/>
      <c r="H768" s="223">
        <v>2.16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1502</v>
      </c>
      <c r="D769" s="194" t="s">
        <v>240</v>
      </c>
      <c r="E769" s="195" t="s">
        <v>12261</v>
      </c>
      <c r="F769" s="196" t="s">
        <v>12262</v>
      </c>
      <c r="G769" s="197" t="s">
        <v>517</v>
      </c>
      <c r="H769" s="198">
        <v>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1.6000000000000001E-4</v>
      </c>
      <c r="R769" s="203">
        <f>Q769*H769</f>
        <v>9.6000000000000013E-4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12263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11683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12264</v>
      </c>
      <c r="G772" s="219"/>
      <c r="H772" s="223">
        <v>6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1507</v>
      </c>
      <c r="D773" s="194" t="s">
        <v>240</v>
      </c>
      <c r="E773" s="195" t="s">
        <v>11877</v>
      </c>
      <c r="F773" s="196" t="s">
        <v>2613</v>
      </c>
      <c r="G773" s="197" t="s">
        <v>444</v>
      </c>
      <c r="H773" s="198">
        <v>8.2040000000000006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12265</v>
      </c>
    </row>
    <row r="774" spans="2:65" s="1" customFormat="1" ht="22.5" customHeight="1">
      <c r="B774" s="35"/>
      <c r="C774" s="194" t="s">
        <v>1518</v>
      </c>
      <c r="D774" s="194" t="s">
        <v>240</v>
      </c>
      <c r="E774" s="195" t="s">
        <v>12266</v>
      </c>
      <c r="F774" s="196" t="s">
        <v>12267</v>
      </c>
      <c r="G774" s="197" t="s">
        <v>444</v>
      </c>
      <c r="H774" s="198">
        <v>8.2040000000000006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12268</v>
      </c>
    </row>
    <row r="775" spans="2:65" s="11" customFormat="1" ht="29.85" customHeight="1">
      <c r="B775" s="177"/>
      <c r="C775" s="178"/>
      <c r="D775" s="191" t="s">
        <v>72</v>
      </c>
      <c r="E775" s="192" t="s">
        <v>12269</v>
      </c>
      <c r="F775" s="192" t="s">
        <v>12270</v>
      </c>
      <c r="G775" s="178"/>
      <c r="H775" s="178"/>
      <c r="I775" s="181"/>
      <c r="J775" s="193">
        <f>BK775</f>
        <v>0</v>
      </c>
      <c r="K775" s="178"/>
      <c r="L775" s="183"/>
      <c r="M775" s="184"/>
      <c r="N775" s="185"/>
      <c r="O775" s="185"/>
      <c r="P775" s="186">
        <f>SUM(P776:P779)</f>
        <v>0</v>
      </c>
      <c r="Q775" s="185"/>
      <c r="R775" s="186">
        <f>SUM(R776:R779)</f>
        <v>0</v>
      </c>
      <c r="S775" s="185"/>
      <c r="T775" s="187">
        <f>SUM(T776:T779)</f>
        <v>0</v>
      </c>
      <c r="AR775" s="188" t="s">
        <v>22</v>
      </c>
      <c r="AT775" s="189" t="s">
        <v>72</v>
      </c>
      <c r="AU775" s="189" t="s">
        <v>22</v>
      </c>
      <c r="AY775" s="188" t="s">
        <v>238</v>
      </c>
      <c r="BK775" s="190">
        <f>SUM(BK776:BK779)</f>
        <v>0</v>
      </c>
    </row>
    <row r="776" spans="2:65" s="1" customFormat="1" ht="22.5" customHeight="1">
      <c r="B776" s="35"/>
      <c r="C776" s="194" t="s">
        <v>1534</v>
      </c>
      <c r="D776" s="194" t="s">
        <v>240</v>
      </c>
      <c r="E776" s="195" t="s">
        <v>12271</v>
      </c>
      <c r="F776" s="196" t="s">
        <v>12272</v>
      </c>
      <c r="G776" s="197" t="s">
        <v>444</v>
      </c>
      <c r="H776" s="198">
        <v>4680.1220000000003</v>
      </c>
      <c r="I776" s="199"/>
      <c r="J776" s="200">
        <f>ROUND(I776*H776,2)</f>
        <v>0</v>
      </c>
      <c r="K776" s="196" t="s">
        <v>244</v>
      </c>
      <c r="L776" s="55"/>
      <c r="M776" s="201" t="s">
        <v>20</v>
      </c>
      <c r="N776" s="202" t="s">
        <v>44</v>
      </c>
      <c r="O776" s="36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AR776" s="18" t="s">
        <v>245</v>
      </c>
      <c r="AT776" s="18" t="s">
        <v>240</v>
      </c>
      <c r="AU776" s="18" t="s">
        <v>81</v>
      </c>
      <c r="AY776" s="18" t="s">
        <v>238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22</v>
      </c>
      <c r="BK776" s="205">
        <f>ROUND(I776*H776,2)</f>
        <v>0</v>
      </c>
      <c r="BL776" s="18" t="s">
        <v>245</v>
      </c>
      <c r="BM776" s="18" t="s">
        <v>12273</v>
      </c>
    </row>
    <row r="777" spans="2:65" s="13" customFormat="1" ht="13.5">
      <c r="B777" s="218"/>
      <c r="C777" s="219"/>
      <c r="D777" s="220" t="s">
        <v>247</v>
      </c>
      <c r="E777" s="219"/>
      <c r="F777" s="222" t="s">
        <v>12274</v>
      </c>
      <c r="G777" s="219"/>
      <c r="H777" s="223">
        <v>4680.1220000000003</v>
      </c>
      <c r="I777" s="224"/>
      <c r="J777" s="219"/>
      <c r="K777" s="219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247</v>
      </c>
      <c r="AU777" s="229" t="s">
        <v>81</v>
      </c>
      <c r="AV777" s="13" t="s">
        <v>81</v>
      </c>
      <c r="AW777" s="13" t="s">
        <v>4</v>
      </c>
      <c r="AX777" s="13" t="s">
        <v>22</v>
      </c>
      <c r="AY777" s="229" t="s">
        <v>238</v>
      </c>
    </row>
    <row r="778" spans="2:65" s="1" customFormat="1" ht="31.5" customHeight="1">
      <c r="B778" s="35"/>
      <c r="C778" s="194" t="s">
        <v>1541</v>
      </c>
      <c r="D778" s="194" t="s">
        <v>240</v>
      </c>
      <c r="E778" s="195" t="s">
        <v>12275</v>
      </c>
      <c r="F778" s="196" t="s">
        <v>12276</v>
      </c>
      <c r="G778" s="197" t="s">
        <v>444</v>
      </c>
      <c r="H778" s="198">
        <v>4680.1220000000003</v>
      </c>
      <c r="I778" s="199"/>
      <c r="J778" s="200">
        <f>ROUND(I778*H778,2)</f>
        <v>0</v>
      </c>
      <c r="K778" s="196" t="s">
        <v>244</v>
      </c>
      <c r="L778" s="55"/>
      <c r="M778" s="201" t="s">
        <v>20</v>
      </c>
      <c r="N778" s="20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245</v>
      </c>
      <c r="AT778" s="18" t="s">
        <v>240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245</v>
      </c>
      <c r="BM778" s="18" t="s">
        <v>12277</v>
      </c>
    </row>
    <row r="779" spans="2:65" s="13" customFormat="1" ht="13.5">
      <c r="B779" s="218"/>
      <c r="C779" s="219"/>
      <c r="D779" s="208" t="s">
        <v>247</v>
      </c>
      <c r="E779" s="219"/>
      <c r="F779" s="231" t="s">
        <v>12274</v>
      </c>
      <c r="G779" s="219"/>
      <c r="H779" s="232">
        <v>4680.1220000000003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4</v>
      </c>
      <c r="AX779" s="13" t="s">
        <v>22</v>
      </c>
      <c r="AY779" s="229" t="s">
        <v>238</v>
      </c>
    </row>
    <row r="780" spans="2:65" s="11" customFormat="1" ht="37.35" customHeight="1">
      <c r="B780" s="177"/>
      <c r="C780" s="178"/>
      <c r="D780" s="179" t="s">
        <v>72</v>
      </c>
      <c r="E780" s="180" t="s">
        <v>2633</v>
      </c>
      <c r="F780" s="180" t="s">
        <v>2634</v>
      </c>
      <c r="G780" s="178"/>
      <c r="H780" s="178"/>
      <c r="I780" s="181"/>
      <c r="J780" s="182">
        <f>BK780</f>
        <v>0</v>
      </c>
      <c r="K780" s="178"/>
      <c r="L780" s="183"/>
      <c r="M780" s="184"/>
      <c r="N780" s="185"/>
      <c r="O780" s="185"/>
      <c r="P780" s="186">
        <f>P781</f>
        <v>0</v>
      </c>
      <c r="Q780" s="185"/>
      <c r="R780" s="186">
        <f>R781</f>
        <v>0.71003839999999996</v>
      </c>
      <c r="S780" s="185"/>
      <c r="T780" s="187">
        <f>T781</f>
        <v>0</v>
      </c>
      <c r="AR780" s="188" t="s">
        <v>81</v>
      </c>
      <c r="AT780" s="189" t="s">
        <v>72</v>
      </c>
      <c r="AU780" s="189" t="s">
        <v>73</v>
      </c>
      <c r="AY780" s="188" t="s">
        <v>238</v>
      </c>
      <c r="BK780" s="190">
        <f>BK781</f>
        <v>0</v>
      </c>
    </row>
    <row r="781" spans="2:65" s="11" customFormat="1" ht="19.899999999999999" customHeight="1">
      <c r="B781" s="177"/>
      <c r="C781" s="178"/>
      <c r="D781" s="191" t="s">
        <v>72</v>
      </c>
      <c r="E781" s="192" t="s">
        <v>3759</v>
      </c>
      <c r="F781" s="192" t="s">
        <v>3760</v>
      </c>
      <c r="G781" s="178"/>
      <c r="H781" s="178"/>
      <c r="I781" s="181"/>
      <c r="J781" s="193">
        <f>BK781</f>
        <v>0</v>
      </c>
      <c r="K781" s="178"/>
      <c r="L781" s="183"/>
      <c r="M781" s="184"/>
      <c r="N781" s="185"/>
      <c r="O781" s="185"/>
      <c r="P781" s="186">
        <f>SUM(P782:P809)</f>
        <v>0</v>
      </c>
      <c r="Q781" s="185"/>
      <c r="R781" s="186">
        <f>SUM(R782:R809)</f>
        <v>0.71003839999999996</v>
      </c>
      <c r="S781" s="185"/>
      <c r="T781" s="187">
        <f>SUM(T782:T809)</f>
        <v>0</v>
      </c>
      <c r="AR781" s="188" t="s">
        <v>81</v>
      </c>
      <c r="AT781" s="189" t="s">
        <v>72</v>
      </c>
      <c r="AU781" s="189" t="s">
        <v>22</v>
      </c>
      <c r="AY781" s="188" t="s">
        <v>238</v>
      </c>
      <c r="BK781" s="190">
        <f>SUM(BK782:BK809)</f>
        <v>0</v>
      </c>
    </row>
    <row r="782" spans="2:65" s="1" customFormat="1" ht="22.5" customHeight="1">
      <c r="B782" s="35"/>
      <c r="C782" s="194" t="s">
        <v>1548</v>
      </c>
      <c r="D782" s="194" t="s">
        <v>240</v>
      </c>
      <c r="E782" s="195" t="s">
        <v>12278</v>
      </c>
      <c r="F782" s="196" t="s">
        <v>12279</v>
      </c>
      <c r="G782" s="197" t="s">
        <v>651</v>
      </c>
      <c r="H782" s="198">
        <v>2</v>
      </c>
      <c r="I782" s="199"/>
      <c r="J782" s="200">
        <f>ROUND(I782*H782,2)</f>
        <v>0</v>
      </c>
      <c r="K782" s="196" t="s">
        <v>20</v>
      </c>
      <c r="L782" s="55"/>
      <c r="M782" s="201" t="s">
        <v>20</v>
      </c>
      <c r="N782" s="202" t="s">
        <v>44</v>
      </c>
      <c r="O782" s="36"/>
      <c r="P782" s="203">
        <f>O782*H782</f>
        <v>0</v>
      </c>
      <c r="Q782" s="203">
        <v>0.05</v>
      </c>
      <c r="R782" s="203">
        <f>Q782*H782</f>
        <v>0.1</v>
      </c>
      <c r="S782" s="203">
        <v>0</v>
      </c>
      <c r="T782" s="204">
        <f>S782*H782</f>
        <v>0</v>
      </c>
      <c r="AR782" s="18" t="s">
        <v>372</v>
      </c>
      <c r="AT782" s="18" t="s">
        <v>240</v>
      </c>
      <c r="AU782" s="18" t="s">
        <v>81</v>
      </c>
      <c r="AY782" s="18" t="s">
        <v>238</v>
      </c>
      <c r="BE782" s="205">
        <f>IF(N782="základní",J782,0)</f>
        <v>0</v>
      </c>
      <c r="BF782" s="205">
        <f>IF(N782="snížená",J782,0)</f>
        <v>0</v>
      </c>
      <c r="BG782" s="205">
        <f>IF(N782="zákl. přenesená",J782,0)</f>
        <v>0</v>
      </c>
      <c r="BH782" s="205">
        <f>IF(N782="sníž. přenesená",J782,0)</f>
        <v>0</v>
      </c>
      <c r="BI782" s="205">
        <f>IF(N782="nulová",J782,0)</f>
        <v>0</v>
      </c>
      <c r="BJ782" s="18" t="s">
        <v>22</v>
      </c>
      <c r="BK782" s="205">
        <f>ROUND(I782*H782,2)</f>
        <v>0</v>
      </c>
      <c r="BL782" s="18" t="s">
        <v>372</v>
      </c>
      <c r="BM782" s="18" t="s">
        <v>12280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11683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81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2" customFormat="1" ht="13.5">
      <c r="B784" s="206"/>
      <c r="C784" s="207"/>
      <c r="D784" s="208" t="s">
        <v>247</v>
      </c>
      <c r="E784" s="209" t="s">
        <v>20</v>
      </c>
      <c r="F784" s="210" t="s">
        <v>249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65" s="12" customFormat="1" ht="13.5">
      <c r="B785" s="206"/>
      <c r="C785" s="207"/>
      <c r="D785" s="208" t="s">
        <v>247</v>
      </c>
      <c r="E785" s="209" t="s">
        <v>20</v>
      </c>
      <c r="F785" s="210" t="s">
        <v>12281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247</v>
      </c>
      <c r="AU785" s="217" t="s">
        <v>81</v>
      </c>
      <c r="AV785" s="12" t="s">
        <v>22</v>
      </c>
      <c r="AW785" s="12" t="s">
        <v>37</v>
      </c>
      <c r="AX785" s="12" t="s">
        <v>73</v>
      </c>
      <c r="AY785" s="217" t="s">
        <v>238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3553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81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12282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12283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2" customFormat="1" ht="13.5">
      <c r="B789" s="206"/>
      <c r="C789" s="207"/>
      <c r="D789" s="208" t="s">
        <v>247</v>
      </c>
      <c r="E789" s="209" t="s">
        <v>20</v>
      </c>
      <c r="F789" s="210" t="s">
        <v>12284</v>
      </c>
      <c r="G789" s="207"/>
      <c r="H789" s="211" t="s">
        <v>20</v>
      </c>
      <c r="I789" s="212"/>
      <c r="J789" s="207"/>
      <c r="K789" s="207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247</v>
      </c>
      <c r="AU789" s="217" t="s">
        <v>81</v>
      </c>
      <c r="AV789" s="12" t="s">
        <v>22</v>
      </c>
      <c r="AW789" s="12" t="s">
        <v>37</v>
      </c>
      <c r="AX789" s="12" t="s">
        <v>73</v>
      </c>
      <c r="AY789" s="217" t="s">
        <v>238</v>
      </c>
    </row>
    <row r="790" spans="2:65" s="12" customFormat="1" ht="13.5">
      <c r="B790" s="206"/>
      <c r="C790" s="207"/>
      <c r="D790" s="208" t="s">
        <v>247</v>
      </c>
      <c r="E790" s="209" t="s">
        <v>20</v>
      </c>
      <c r="F790" s="210" t="s">
        <v>12285</v>
      </c>
      <c r="G790" s="207"/>
      <c r="H790" s="211" t="s">
        <v>20</v>
      </c>
      <c r="I790" s="212"/>
      <c r="J790" s="207"/>
      <c r="K790" s="207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247</v>
      </c>
      <c r="AU790" s="217" t="s">
        <v>81</v>
      </c>
      <c r="AV790" s="12" t="s">
        <v>22</v>
      </c>
      <c r="AW790" s="12" t="s">
        <v>37</v>
      </c>
      <c r="AX790" s="12" t="s">
        <v>73</v>
      </c>
      <c r="AY790" s="217" t="s">
        <v>238</v>
      </c>
    </row>
    <row r="791" spans="2:65" s="13" customFormat="1" ht="13.5">
      <c r="B791" s="218"/>
      <c r="C791" s="219"/>
      <c r="D791" s="220" t="s">
        <v>247</v>
      </c>
      <c r="E791" s="221" t="s">
        <v>20</v>
      </c>
      <c r="F791" s="222" t="s">
        <v>81</v>
      </c>
      <c r="G791" s="219"/>
      <c r="H791" s="223">
        <v>2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65" s="1" customFormat="1" ht="31.5" customHeight="1">
      <c r="B792" s="35"/>
      <c r="C792" s="194" t="s">
        <v>1561</v>
      </c>
      <c r="D792" s="194" t="s">
        <v>240</v>
      </c>
      <c r="E792" s="195" t="s">
        <v>12286</v>
      </c>
      <c r="F792" s="196" t="s">
        <v>12287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0.2</v>
      </c>
      <c r="R792" s="203">
        <f>Q792*H792</f>
        <v>0.4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12288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11683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12289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12281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3553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12290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73</v>
      </c>
      <c r="AY799" s="229" t="s">
        <v>238</v>
      </c>
    </row>
    <row r="800" spans="2:65" s="1" customFormat="1" ht="22.5" customHeight="1">
      <c r="B800" s="35"/>
      <c r="C800" s="194" t="s">
        <v>1565</v>
      </c>
      <c r="D800" s="194" t="s">
        <v>240</v>
      </c>
      <c r="E800" s="195" t="s">
        <v>12291</v>
      </c>
      <c r="F800" s="196" t="s">
        <v>12292</v>
      </c>
      <c r="G800" s="197" t="s">
        <v>517</v>
      </c>
      <c r="H800" s="198">
        <v>15.84</v>
      </c>
      <c r="I800" s="199"/>
      <c r="J800" s="200">
        <f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1.3259999999999999E-2</v>
      </c>
      <c r="R800" s="203">
        <f>Q800*H800</f>
        <v>0.21003839999999999</v>
      </c>
      <c r="S800" s="203">
        <v>0</v>
      </c>
      <c r="T800" s="204">
        <f>S800*H800</f>
        <v>0</v>
      </c>
      <c r="AR800" s="18" t="s">
        <v>372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372</v>
      </c>
      <c r="BM800" s="18" t="s">
        <v>12293</v>
      </c>
    </row>
    <row r="801" spans="2:65" s="12" customFormat="1" ht="13.5">
      <c r="B801" s="206"/>
      <c r="C801" s="207"/>
      <c r="D801" s="208" t="s">
        <v>247</v>
      </c>
      <c r="E801" s="209" t="s">
        <v>20</v>
      </c>
      <c r="F801" s="210" t="s">
        <v>11683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65" s="12" customFormat="1" ht="13.5">
      <c r="B802" s="206"/>
      <c r="C802" s="207"/>
      <c r="D802" s="208" t="s">
        <v>247</v>
      </c>
      <c r="E802" s="209" t="s">
        <v>20</v>
      </c>
      <c r="F802" s="210" t="s">
        <v>249</v>
      </c>
      <c r="G802" s="207"/>
      <c r="H802" s="211" t="s">
        <v>20</v>
      </c>
      <c r="I802" s="212"/>
      <c r="J802" s="207"/>
      <c r="K802" s="207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247</v>
      </c>
      <c r="AU802" s="217" t="s">
        <v>81</v>
      </c>
      <c r="AV802" s="12" t="s">
        <v>22</v>
      </c>
      <c r="AW802" s="12" t="s">
        <v>37</v>
      </c>
      <c r="AX802" s="12" t="s">
        <v>73</v>
      </c>
      <c r="AY802" s="217" t="s">
        <v>238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12281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1118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12294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12295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12296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3" customFormat="1" ht="13.5">
      <c r="B808" s="218"/>
      <c r="C808" s="219"/>
      <c r="D808" s="220" t="s">
        <v>247</v>
      </c>
      <c r="E808" s="221" t="s">
        <v>20</v>
      </c>
      <c r="F808" s="222" t="s">
        <v>12297</v>
      </c>
      <c r="G808" s="219"/>
      <c r="H808" s="223">
        <v>15.84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65" s="1" customFormat="1" ht="22.5" customHeight="1">
      <c r="B809" s="35"/>
      <c r="C809" s="194" t="s">
        <v>1667</v>
      </c>
      <c r="D809" s="194" t="s">
        <v>240</v>
      </c>
      <c r="E809" s="195" t="s">
        <v>12298</v>
      </c>
      <c r="F809" s="196" t="s">
        <v>12299</v>
      </c>
      <c r="G809" s="197" t="s">
        <v>2797</v>
      </c>
      <c r="H809" s="245"/>
      <c r="I809" s="199"/>
      <c r="J809" s="200">
        <f>ROUND(I809*H809,2)</f>
        <v>0</v>
      </c>
      <c r="K809" s="196" t="s">
        <v>244</v>
      </c>
      <c r="L809" s="55"/>
      <c r="M809" s="201" t="s">
        <v>20</v>
      </c>
      <c r="N809" s="257" t="s">
        <v>44</v>
      </c>
      <c r="O809" s="258"/>
      <c r="P809" s="259">
        <f>O809*H809</f>
        <v>0</v>
      </c>
      <c r="Q809" s="259">
        <v>0</v>
      </c>
      <c r="R809" s="259">
        <f>Q809*H809</f>
        <v>0</v>
      </c>
      <c r="S809" s="259">
        <v>0</v>
      </c>
      <c r="T809" s="260">
        <f>S809*H809</f>
        <v>0</v>
      </c>
      <c r="AR809" s="18" t="s">
        <v>372</v>
      </c>
      <c r="AT809" s="18" t="s">
        <v>240</v>
      </c>
      <c r="AU809" s="18" t="s">
        <v>81</v>
      </c>
      <c r="AY809" s="18" t="s">
        <v>238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8" t="s">
        <v>22</v>
      </c>
      <c r="BK809" s="205">
        <f>ROUND(I809*H809,2)</f>
        <v>0</v>
      </c>
      <c r="BL809" s="18" t="s">
        <v>372</v>
      </c>
      <c r="BM809" s="18" t="s">
        <v>12300</v>
      </c>
    </row>
    <row r="810" spans="2:65" s="1" customFormat="1" ht="6.95" customHeight="1">
      <c r="B810" s="50"/>
      <c r="C810" s="51"/>
      <c r="D810" s="51"/>
      <c r="E810" s="51"/>
      <c r="F810" s="51"/>
      <c r="G810" s="51"/>
      <c r="H810" s="51"/>
      <c r="I810" s="138"/>
      <c r="J810" s="51"/>
      <c r="K810" s="51"/>
      <c r="L81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12301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11671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11673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12302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12303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11676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12304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12305</v>
      </c>
      <c r="F91" s="196" t="s">
        <v>12306</v>
      </c>
      <c r="G91" s="197" t="s">
        <v>5866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12307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11683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12308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12309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12310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12311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12312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12313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12314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12315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12316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12317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12318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12319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12320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11699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12321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12322</v>
      </c>
      <c r="F110" s="196" t="s">
        <v>12323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12324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12310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12311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12312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12325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12314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12326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12316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12327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12318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12328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11742</v>
      </c>
      <c r="F123" s="196" t="s">
        <v>11743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12329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11712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12330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12331</v>
      </c>
      <c r="F126" s="196" t="s">
        <v>12332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12333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12334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12335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12336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12337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11699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12339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12340</v>
      </c>
      <c r="F136" s="196" t="s">
        <v>12341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12342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12334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12335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12343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12344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12345</v>
      </c>
      <c r="F143" s="196" t="s">
        <v>12346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12347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11712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12348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12349</v>
      </c>
      <c r="F146" s="196" t="s">
        <v>12350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12351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12310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12311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12312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12352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12314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12353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12316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12354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12318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12355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12356</v>
      </c>
      <c r="F159" s="196" t="s">
        <v>12357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12358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12334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12335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12359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12360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12361</v>
      </c>
      <c r="F166" s="196" t="s">
        <v>12362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12363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12334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12364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12365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12366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12367</v>
      </c>
      <c r="F172" s="196" t="s">
        <v>12368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12369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12370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12334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12371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12372</v>
      </c>
      <c r="F177" s="196" t="s">
        <v>12373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12374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12375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12376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12314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12377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12378</v>
      </c>
      <c r="F184" s="196" t="s">
        <v>12379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12380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12381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12382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12383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12312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12384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12318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12385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12386</v>
      </c>
      <c r="F194" s="196" t="s">
        <v>12387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12388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12389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12316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12390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12391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12334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12392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12393</v>
      </c>
      <c r="F203" s="196" t="s">
        <v>12394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12395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12375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12396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12314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12353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12397</v>
      </c>
      <c r="F210" s="196" t="s">
        <v>12398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12399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12381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12400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12401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12312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12402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12318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12355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12403</v>
      </c>
      <c r="F220" s="196" t="s">
        <v>12404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12405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12389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12316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12406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12407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12408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12409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12410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11808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12411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12412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12413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12414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12415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12316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12416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12312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12417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12418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12419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11818</v>
      </c>
      <c r="F243" s="235" t="s">
        <v>11819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12420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12421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11822</v>
      </c>
      <c r="F245" s="196" t="s">
        <v>11823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12422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12423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12424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12425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12316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12426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12427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12428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12430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12312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12431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12316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12432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11828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12433</v>
      </c>
      <c r="F264" s="196" t="s">
        <v>12434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12435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12436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12437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12438</v>
      </c>
      <c r="F269" s="196" t="s">
        <v>12439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12440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11683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12441</v>
      </c>
      <c r="F272" s="196" t="s">
        <v>12442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12443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12444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12445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11877</v>
      </c>
      <c r="F277" s="196" t="s">
        <v>2613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12446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12447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11932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12448</v>
      </c>
      <c r="F280" s="196" t="s">
        <v>12449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12450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12451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12312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12452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12453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12451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12454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12455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12456</v>
      </c>
      <c r="F290" s="196" t="s">
        <v>12457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12458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12451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12459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12460</v>
      </c>
      <c r="F294" s="196" t="s">
        <v>12461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12462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12451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12463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12464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12465</v>
      </c>
      <c r="F300" s="196" t="s">
        <v>12466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12467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12468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12469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12470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12471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12472</v>
      </c>
      <c r="F306" s="196" t="s">
        <v>12473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12474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12468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12281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12475</v>
      </c>
      <c r="F311" s="196" t="s">
        <v>12476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12477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12478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12479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12480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12481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12482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12483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1508</v>
      </c>
      <c r="F320" s="196" t="s">
        <v>1509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12484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12423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12485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12486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12316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6043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1516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2071</v>
      </c>
      <c r="F329" s="196" t="s">
        <v>2072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12487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12468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12312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12488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12107</v>
      </c>
      <c r="F334" s="196" t="s">
        <v>12108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12489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12478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12316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12105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12490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12491</v>
      </c>
      <c r="F340" s="196" t="s">
        <v>12492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12493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12478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12494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12495</v>
      </c>
      <c r="F343" s="196" t="s">
        <v>12496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12497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12468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12498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12499</v>
      </c>
      <c r="F346" s="196" t="s">
        <v>12500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12501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12468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12312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12502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12117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12503</v>
      </c>
      <c r="F352" s="196" t="s">
        <v>12504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12505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12423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12506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12507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12316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12508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12509</v>
      </c>
      <c r="F359" s="196" t="s">
        <v>12510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12511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12478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12512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12316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12513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12514</v>
      </c>
      <c r="F365" s="235" t="s">
        <v>12515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12516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12517</v>
      </c>
      <c r="F366" s="196" t="s">
        <v>12518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12519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12423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12506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6416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12316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12520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12521</v>
      </c>
      <c r="F373" s="196" t="s">
        <v>12522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12523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12334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12506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12524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12525</v>
      </c>
      <c r="F378" s="235" t="s">
        <v>12526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12527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12528</v>
      </c>
      <c r="F379" s="196" t="s">
        <v>12529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12530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12334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12531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6611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12532</v>
      </c>
      <c r="F384" s="196" t="s">
        <v>12533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12534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12334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12531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12535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12536</v>
      </c>
      <c r="F389" s="235" t="s">
        <v>12537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12538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12539</v>
      </c>
      <c r="F390" s="196" t="s">
        <v>12540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12541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12542</v>
      </c>
      <c r="F391" s="235" t="s">
        <v>12543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12544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12478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12316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12545</v>
      </c>
      <c r="F395" s="235" t="s">
        <v>12546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12547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12478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12316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12548</v>
      </c>
      <c r="F399" s="196" t="s">
        <v>12549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12550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12551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12552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12553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12554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12555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12556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12557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12558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12559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12560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12561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12562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12563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12564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12565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12566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12567</v>
      </c>
      <c r="F417" s="235" t="s">
        <v>12568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12569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12551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12570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12571</v>
      </c>
      <c r="F421" s="235" t="s">
        <v>12572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12573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12551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12574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12575</v>
      </c>
      <c r="F425" s="235" t="s">
        <v>12576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12577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12551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12578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12579</v>
      </c>
      <c r="F429" s="235" t="s">
        <v>12580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12581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12551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12582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12566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12583</v>
      </c>
      <c r="F434" s="235" t="s">
        <v>12584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12585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12551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12586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12566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12587</v>
      </c>
      <c r="F439" s="235" t="s">
        <v>12588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12589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12551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12590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12591</v>
      </c>
      <c r="F443" s="235" t="s">
        <v>12592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12593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12551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12594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12595</v>
      </c>
      <c r="F447" s="235" t="s">
        <v>12596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12597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12551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12598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12566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12599</v>
      </c>
      <c r="F452" s="235" t="s">
        <v>12600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12601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12551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12602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12603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12604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12605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12606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12607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12560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12608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12609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12610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12611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12612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12613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12614</v>
      </c>
      <c r="F468" s="196" t="s">
        <v>12615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12616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12551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12617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12618</v>
      </c>
      <c r="F473" s="196" t="s">
        <v>12619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12620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12621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12622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12623</v>
      </c>
      <c r="F476" s="196" t="s">
        <v>12624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12625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12626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12627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12628</v>
      </c>
      <c r="F479" s="196" t="s">
        <v>12629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12630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12551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12586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12566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12631</v>
      </c>
      <c r="F484" s="235" t="s">
        <v>12632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12633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12270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12634</v>
      </c>
      <c r="F486" s="196" t="s">
        <v>12635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12636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12637</v>
      </c>
      <c r="F487" s="196" t="s">
        <v>12638</v>
      </c>
      <c r="G487" s="197" t="s">
        <v>5866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12639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12640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12281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12641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2633</v>
      </c>
      <c r="F493" s="180" t="s">
        <v>2634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2635</v>
      </c>
      <c r="F494" s="192" t="s">
        <v>2636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2638</v>
      </c>
      <c r="F495" s="196" t="s">
        <v>2639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12642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12468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12312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12643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12644</v>
      </c>
      <c r="F500" s="235" t="s">
        <v>12645</v>
      </c>
      <c r="G500" s="236" t="s">
        <v>2735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12646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12647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12648</v>
      </c>
      <c r="F502" s="196" t="s">
        <v>12649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12650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12551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12312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12643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12651</v>
      </c>
      <c r="F507" s="235" t="s">
        <v>12652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12653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12654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12655</v>
      </c>
      <c r="F509" s="196" t="s">
        <v>12656</v>
      </c>
      <c r="G509" s="197" t="s">
        <v>2797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12657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12658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11673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12303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11676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12304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12659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12331</v>
      </c>
      <c r="F86" s="196" t="s">
        <v>12332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12660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12661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12335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12662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12663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12664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12665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12666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11699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12667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12340</v>
      </c>
      <c r="F98" s="196" t="s">
        <v>12341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12668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12661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12335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12662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12663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12664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12669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12345</v>
      </c>
      <c r="F107" s="196" t="s">
        <v>12346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12670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11712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12671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12356</v>
      </c>
      <c r="F110" s="196" t="s">
        <v>12357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12672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12661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12335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12664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12673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12361</v>
      </c>
      <c r="F117" s="196" t="s">
        <v>12362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12674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12661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12364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12675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12367</v>
      </c>
      <c r="F122" s="196" t="s">
        <v>12368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12676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12677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12661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12678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12679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12372</v>
      </c>
      <c r="F128" s="196" t="s">
        <v>12373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12680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12661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12664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12681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12682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12661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12678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12683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12393</v>
      </c>
      <c r="F138" s="196" t="s">
        <v>12394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12684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12661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12664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12673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12685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12686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12687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12688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11808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12689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12690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12661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12691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11818</v>
      </c>
      <c r="F153" s="235" t="s">
        <v>11819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12692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12693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11822</v>
      </c>
      <c r="F155" s="196" t="s">
        <v>11823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12694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12661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12424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12695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12696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12697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11932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11953</v>
      </c>
      <c r="F164" s="196" t="s">
        <v>11954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12698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12661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12699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12700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11963</v>
      </c>
      <c r="F169" s="196" t="s">
        <v>11964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12701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12661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12702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11967</v>
      </c>
      <c r="F173" s="196" t="s">
        <v>11968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12703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12483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1508</v>
      </c>
      <c r="F175" s="196" t="s">
        <v>1509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12704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12661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12485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12705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12117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12706</v>
      </c>
      <c r="F181" s="196" t="s">
        <v>12707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12708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11683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12709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12710</v>
      </c>
      <c r="F185" s="196" t="s">
        <v>12711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12712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11683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12713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12714</v>
      </c>
      <c r="F189" s="196" t="s">
        <v>12715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12716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11683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12717</v>
      </c>
      <c r="F192" s="196" t="s">
        <v>12718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12719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12661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12720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12721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12722</v>
      </c>
      <c r="F197" s="235" t="s">
        <v>12723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12724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12725</v>
      </c>
      <c r="F198" s="196" t="s">
        <v>12726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12727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12661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12506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12728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12729</v>
      </c>
      <c r="F203" s="235" t="s">
        <v>12730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12731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12732</v>
      </c>
      <c r="F204" s="196" t="s">
        <v>12733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12734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12661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12735</v>
      </c>
      <c r="F207" s="196" t="s">
        <v>12736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12737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12661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12738</v>
      </c>
      <c r="F210" s="196" t="s">
        <v>12739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12740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12661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12741</v>
      </c>
      <c r="F213" s="196" t="s">
        <v>12742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12743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12661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12744</v>
      </c>
      <c r="F216" s="196" t="s">
        <v>12745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12746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12661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12747</v>
      </c>
      <c r="F219" s="196" t="s">
        <v>12748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12749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12661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12750</v>
      </c>
      <c r="F222" s="196" t="s">
        <v>12751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12752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12661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12753</v>
      </c>
      <c r="F225" s="196" t="s">
        <v>12754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12755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12661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12756</v>
      </c>
      <c r="F228" s="196" t="s">
        <v>12757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12758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12661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12759</v>
      </c>
      <c r="F231" s="196" t="s">
        <v>12760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12761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12661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12762</v>
      </c>
      <c r="F234" s="196" t="s">
        <v>12763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12764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12661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12765</v>
      </c>
      <c r="F237" s="196" t="s">
        <v>12766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12767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12661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12768</v>
      </c>
      <c r="F240" s="196" t="s">
        <v>12769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12770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12661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12771</v>
      </c>
      <c r="F243" s="196" t="s">
        <v>12772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12773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12661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12721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12774</v>
      </c>
      <c r="F246" s="196" t="s">
        <v>12775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12776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12661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12728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12777</v>
      </c>
      <c r="F249" s="196" t="s">
        <v>12778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12779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12661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12780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12781</v>
      </c>
      <c r="F252" s="196" t="s">
        <v>12782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12783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12661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12780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12784</v>
      </c>
      <c r="F255" s="196" t="s">
        <v>12785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12786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12661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12787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12270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12634</v>
      </c>
      <c r="F259" s="196" t="s">
        <v>12635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12788</v>
      </c>
    </row>
    <row r="260" spans="2:65" s="11" customFormat="1" ht="29.85" customHeight="1">
      <c r="B260" s="177"/>
      <c r="C260" s="178"/>
      <c r="D260" s="191" t="s">
        <v>72</v>
      </c>
      <c r="E260" s="192" t="s">
        <v>12789</v>
      </c>
      <c r="F260" s="192" t="s">
        <v>12790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11877</v>
      </c>
      <c r="F261" s="196" t="s">
        <v>2613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12791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12792</v>
      </c>
      <c r="F262" s="196" t="s">
        <v>12793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12794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12795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12796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12797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12798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6561</v>
      </c>
      <c r="F80" s="255" t="s">
        <v>12799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12800</v>
      </c>
      <c r="G81" s="236" t="s">
        <v>5416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12801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12802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12803</v>
      </c>
      <c r="G86" s="236" t="s">
        <v>5416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12801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12804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12805</v>
      </c>
      <c r="G91" s="236" t="s">
        <v>5416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12801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12804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12806</v>
      </c>
      <c r="G96" s="236" t="s">
        <v>5416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12801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12804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12807</v>
      </c>
      <c r="G101" s="236" t="s">
        <v>5416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12801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12808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12809</v>
      </c>
      <c r="G106" s="236" t="s">
        <v>5416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12801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12808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12810</v>
      </c>
      <c r="G111" s="236" t="s">
        <v>5416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12801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12811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12812</v>
      </c>
      <c r="G116" s="236" t="s">
        <v>5416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12801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12813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4075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12814</v>
      </c>
      <c r="G121" s="236" t="s">
        <v>5416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12801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12815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12816</v>
      </c>
      <c r="G126" s="236" t="s">
        <v>5416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12801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12813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10572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12817</v>
      </c>
      <c r="G131" s="236" t="s">
        <v>5416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12801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12818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10672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12819</v>
      </c>
      <c r="G136" s="236" t="s">
        <v>5416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12801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12820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12821</v>
      </c>
      <c r="G141" s="236" t="s">
        <v>5416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12801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12820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12822</v>
      </c>
      <c r="G146" s="236" t="s">
        <v>5416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12801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12823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12824</v>
      </c>
      <c r="G151" s="236" t="s">
        <v>5416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12801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12813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12825</v>
      </c>
      <c r="G156" s="236" t="s">
        <v>5416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12801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12813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2362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12826</v>
      </c>
      <c r="G161" s="236" t="s">
        <v>5416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12801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12813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12827</v>
      </c>
      <c r="G166" s="236" t="s">
        <v>5416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12801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12828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12829</v>
      </c>
      <c r="G171" s="236" t="s">
        <v>5416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12801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12823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1384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12830</v>
      </c>
      <c r="G176" s="236" t="s">
        <v>5416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12801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12823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1173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12831</v>
      </c>
      <c r="G181" s="236" t="s">
        <v>5416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12801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12823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12832</v>
      </c>
      <c r="G186" s="236" t="s">
        <v>5416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12801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12828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2296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12833</v>
      </c>
      <c r="G191" s="236" t="s">
        <v>5416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12801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12828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1481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12834</v>
      </c>
      <c r="G196" s="236" t="s">
        <v>5416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12801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12828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1776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12835</v>
      </c>
      <c r="G201" s="236" t="s">
        <v>5416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12801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12828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12836</v>
      </c>
      <c r="G206" s="236" t="s">
        <v>5416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12801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12828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1470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12837</v>
      </c>
      <c r="G211" s="236" t="s">
        <v>5416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12801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12828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3869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12838</v>
      </c>
      <c r="G216" s="236" t="s">
        <v>5416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12801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12828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12839</v>
      </c>
      <c r="G221" s="236" t="s">
        <v>5416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12801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12828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2662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12840</v>
      </c>
      <c r="G226" s="236" t="s">
        <v>5416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12801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12828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1481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12841</v>
      </c>
      <c r="G231" s="236" t="s">
        <v>5416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12801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12828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12842</v>
      </c>
      <c r="G236" s="236" t="s">
        <v>5416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12801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12828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12843</v>
      </c>
      <c r="G241" s="236" t="s">
        <v>5416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12801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12844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12845</v>
      </c>
      <c r="G246" s="236" t="s">
        <v>5416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12801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12846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6663</v>
      </c>
      <c r="F251" s="255" t="s">
        <v>12847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1122</v>
      </c>
      <c r="F252" s="235" t="s">
        <v>12848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12801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1795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1127</v>
      </c>
      <c r="F255" s="235" t="s">
        <v>12849</v>
      </c>
      <c r="G255" s="236" t="s">
        <v>2735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12801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1135</v>
      </c>
      <c r="F258" s="235" t="s">
        <v>12850</v>
      </c>
      <c r="G258" s="236" t="s">
        <v>5416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12801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1141</v>
      </c>
      <c r="F261" s="235" t="s">
        <v>12851</v>
      </c>
      <c r="G261" s="236" t="s">
        <v>5416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12801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1145</v>
      </c>
      <c r="F264" s="235" t="s">
        <v>12852</v>
      </c>
      <c r="G264" s="236" t="s">
        <v>6609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12801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1150</v>
      </c>
      <c r="F267" s="235" t="s">
        <v>12853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12801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1154</v>
      </c>
      <c r="F270" s="235" t="s">
        <v>12854</v>
      </c>
      <c r="G270" s="236" t="s">
        <v>12855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12801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1162</v>
      </c>
      <c r="F273" s="235" t="s">
        <v>12856</v>
      </c>
      <c r="G273" s="236" t="s">
        <v>2735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12801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1326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6715</v>
      </c>
      <c r="F276" s="255" t="s">
        <v>12857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12858</v>
      </c>
      <c r="F277" s="196" t="s">
        <v>12859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12860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2362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12861</v>
      </c>
      <c r="F280" s="196" t="s">
        <v>12862</v>
      </c>
      <c r="G280" s="197" t="s">
        <v>5416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12860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12863</v>
      </c>
      <c r="F283" s="196" t="s">
        <v>12864</v>
      </c>
      <c r="G283" s="197" t="s">
        <v>5416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12860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12865</v>
      </c>
      <c r="F286" s="196" t="s">
        <v>12866</v>
      </c>
      <c r="G286" s="197" t="s">
        <v>5416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12860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12867</v>
      </c>
      <c r="F289" s="196" t="s">
        <v>12868</v>
      </c>
      <c r="G289" s="197" t="s">
        <v>5416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12860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12869</v>
      </c>
      <c r="F292" s="196" t="s">
        <v>12870</v>
      </c>
      <c r="G292" s="197" t="s">
        <v>5416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12860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12871</v>
      </c>
      <c r="F295" s="196" t="s">
        <v>12872</v>
      </c>
      <c r="G295" s="197" t="s">
        <v>5416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12860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12873</v>
      </c>
      <c r="F298" s="196" t="s">
        <v>12874</v>
      </c>
      <c r="G298" s="197" t="s">
        <v>5416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12860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12875</v>
      </c>
      <c r="F301" s="196" t="s">
        <v>12876</v>
      </c>
      <c r="G301" s="197" t="s">
        <v>5416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12860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12877</v>
      </c>
      <c r="F304" s="196" t="s">
        <v>12878</v>
      </c>
      <c r="G304" s="197" t="s">
        <v>5416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12860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12879</v>
      </c>
      <c r="F307" s="196" t="s">
        <v>12880</v>
      </c>
      <c r="G307" s="197" t="s">
        <v>5416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12860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12881</v>
      </c>
      <c r="F310" s="196" t="s">
        <v>12882</v>
      </c>
      <c r="G310" s="197" t="s">
        <v>5416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12860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12883</v>
      </c>
      <c r="F313" s="196" t="s">
        <v>12884</v>
      </c>
      <c r="G313" s="197" t="s">
        <v>5416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12860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12885</v>
      </c>
      <c r="F316" s="196" t="s">
        <v>12886</v>
      </c>
      <c r="G316" s="197" t="s">
        <v>5416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12860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12887</v>
      </c>
      <c r="F319" s="196" t="s">
        <v>12888</v>
      </c>
      <c r="G319" s="197" t="s">
        <v>5416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12860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12889</v>
      </c>
      <c r="F322" s="196" t="s">
        <v>12890</v>
      </c>
      <c r="G322" s="197" t="s">
        <v>5416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12860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12891</v>
      </c>
      <c r="F325" s="196" t="s">
        <v>12892</v>
      </c>
      <c r="G325" s="197" t="s">
        <v>5416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12860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12893</v>
      </c>
      <c r="F328" s="196" t="s">
        <v>12894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12860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12895</v>
      </c>
      <c r="F331" s="196" t="s">
        <v>12896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12860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12897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12898</v>
      </c>
      <c r="F334" s="196" t="s">
        <v>12899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12860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12900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12901</v>
      </c>
      <c r="F337" s="196" t="s">
        <v>12902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12860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12903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12904</v>
      </c>
      <c r="F340" s="196" t="s">
        <v>12899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12860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12905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12906</v>
      </c>
      <c r="F343" s="196" t="s">
        <v>12907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12860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2637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12904</v>
      </c>
      <c r="F346" s="196" t="s">
        <v>12899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12860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10680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12908</v>
      </c>
      <c r="F349" s="196" t="s">
        <v>12909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12860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12910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12911</v>
      </c>
      <c r="F352" s="196" t="s">
        <v>12912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12860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12913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12914</v>
      </c>
      <c r="F355" s="196" t="s">
        <v>12915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12860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12903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12916</v>
      </c>
      <c r="F358" s="196" t="s">
        <v>12899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12860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12905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12917</v>
      </c>
      <c r="F361" s="196" t="s">
        <v>12918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12801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12919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12920</v>
      </c>
      <c r="F364" s="196" t="s">
        <v>12899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12801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12921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12922</v>
      </c>
      <c r="F367" s="196" t="s">
        <v>12923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12801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12924</v>
      </c>
      <c r="F370" s="196" t="s">
        <v>12925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12801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12926</v>
      </c>
      <c r="F373" s="196" t="s">
        <v>12899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12801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12927</v>
      </c>
      <c r="F376" s="196" t="s">
        <v>12928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12801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12919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12929</v>
      </c>
      <c r="F379" s="196" t="s">
        <v>12930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12801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12921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12931</v>
      </c>
      <c r="F382" s="196" t="s">
        <v>12932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12801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12933</v>
      </c>
      <c r="F385" s="196" t="s">
        <v>12934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12801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12935</v>
      </c>
      <c r="F388" s="196" t="s">
        <v>12936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12801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12937</v>
      </c>
      <c r="F391" s="196" t="s">
        <v>12938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12801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2637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12939</v>
      </c>
      <c r="F394" s="196" t="s">
        <v>12940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12801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10680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12941</v>
      </c>
      <c r="F397" s="196" t="s">
        <v>12942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12801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12903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12943</v>
      </c>
      <c r="F400" s="196" t="s">
        <v>12940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12801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12905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12944</v>
      </c>
      <c r="F403" s="196" t="s">
        <v>12945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12801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12946</v>
      </c>
      <c r="F406" s="196" t="s">
        <v>12947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12801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12948</v>
      </c>
      <c r="F409" s="196" t="s">
        <v>12949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12801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12950</v>
      </c>
      <c r="F412" s="196" t="s">
        <v>12951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12801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12952</v>
      </c>
      <c r="F415" s="196" t="s">
        <v>12953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12801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12897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12954</v>
      </c>
      <c r="F418" s="196" t="s">
        <v>12955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12801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12900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12956</v>
      </c>
      <c r="F421" s="196" t="s">
        <v>12957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12801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12958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12959</v>
      </c>
      <c r="F424" s="196" t="s">
        <v>12960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12801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2637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12961</v>
      </c>
      <c r="F427" s="196" t="s">
        <v>12940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12801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10680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12962</v>
      </c>
      <c r="F430" s="196" t="s">
        <v>12963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12801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1673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12964</v>
      </c>
      <c r="F433" s="196" t="s">
        <v>12965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12801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1673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12966</v>
      </c>
      <c r="F436" s="196" t="s">
        <v>12967</v>
      </c>
      <c r="G436" s="197" t="s">
        <v>12968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12801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12969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12969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12970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12971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10805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12972</v>
      </c>
      <c r="F82" s="192" t="s">
        <v>12973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12974</v>
      </c>
      <c r="F83" s="235" t="s">
        <v>12975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1409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1409</v>
      </c>
      <c r="BM83" s="18" t="s">
        <v>12976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3694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12977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12978</v>
      </c>
      <c r="F86" s="235" t="s">
        <v>12979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1409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1409</v>
      </c>
      <c r="BM86" s="18" t="s">
        <v>12980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12977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12981</v>
      </c>
      <c r="F89" s="235" t="s">
        <v>12982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1409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1409</v>
      </c>
      <c r="BM89" s="18" t="s">
        <v>12983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12977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12984</v>
      </c>
      <c r="F92" s="235" t="s">
        <v>12985</v>
      </c>
      <c r="G92" s="236" t="s">
        <v>5416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1409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1409</v>
      </c>
      <c r="BM92" s="18" t="s">
        <v>12986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12977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12987</v>
      </c>
      <c r="F95" s="235" t="s">
        <v>12988</v>
      </c>
      <c r="G95" s="236" t="s">
        <v>5416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1409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1409</v>
      </c>
      <c r="BM95" s="18" t="s">
        <v>12989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12977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12990</v>
      </c>
      <c r="F98" s="235" t="s">
        <v>12991</v>
      </c>
      <c r="G98" s="236" t="s">
        <v>5416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1409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1409</v>
      </c>
      <c r="BM98" s="18" t="s">
        <v>12992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12977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12993</v>
      </c>
      <c r="F101" s="196" t="s">
        <v>12994</v>
      </c>
      <c r="G101" s="197" t="s">
        <v>5416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12995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12977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12996</v>
      </c>
      <c r="F104" s="235" t="s">
        <v>12997</v>
      </c>
      <c r="G104" s="236" t="s">
        <v>5416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2560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12998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12977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12999</v>
      </c>
      <c r="F107" s="196" t="s">
        <v>13000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13001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10105</v>
      </c>
      <c r="F108" s="235" t="s">
        <v>10106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1409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1409</v>
      </c>
      <c r="BM108" s="18" t="s">
        <v>13002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1354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12977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13003</v>
      </c>
      <c r="F111" s="196" t="s">
        <v>13004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13005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13006</v>
      </c>
      <c r="F112" s="235" t="s">
        <v>13007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1409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1409</v>
      </c>
      <c r="BM112" s="18" t="s">
        <v>13008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3409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12977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13009</v>
      </c>
      <c r="F115" s="196" t="s">
        <v>13010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13011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13012</v>
      </c>
      <c r="F116" s="235" t="s">
        <v>13013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1409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1409</v>
      </c>
      <c r="BM116" s="18" t="s">
        <v>13014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1561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12977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13015</v>
      </c>
      <c r="F119" s="196" t="s">
        <v>13016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13017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13018</v>
      </c>
      <c r="F120" s="235" t="s">
        <v>13019</v>
      </c>
      <c r="G120" s="236" t="s">
        <v>2735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1409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1409</v>
      </c>
      <c r="BM120" s="18" t="s">
        <v>13020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13021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12977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9698</v>
      </c>
      <c r="F123" s="196" t="s">
        <v>9699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13022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13023</v>
      </c>
      <c r="F124" s="235" t="s">
        <v>13024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1409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1409</v>
      </c>
      <c r="BM124" s="18" t="s">
        <v>13025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12977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13026</v>
      </c>
      <c r="F127" s="196" t="s">
        <v>13027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13028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12977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13029</v>
      </c>
      <c r="F130" s="196" t="s">
        <v>13030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13031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1451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12977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13032</v>
      </c>
      <c r="F133" s="196" t="s">
        <v>13033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13034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12977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13035</v>
      </c>
      <c r="F136" s="196" t="s">
        <v>13036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13037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13038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9891</v>
      </c>
      <c r="F139" s="196" t="s">
        <v>9892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13039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13038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9905</v>
      </c>
      <c r="F142" s="196" t="s">
        <v>9906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13040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13038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13041</v>
      </c>
      <c r="F145" s="196" t="s">
        <v>13042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13043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13044</v>
      </c>
      <c r="F146" s="235" t="s">
        <v>13045</v>
      </c>
      <c r="G146" s="236" t="s">
        <v>5416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1409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1409</v>
      </c>
      <c r="BM146" s="18" t="s">
        <v>13046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13047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13048</v>
      </c>
      <c r="F149" s="196" t="s">
        <v>13049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13050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13051</v>
      </c>
      <c r="F150" s="235" t="s">
        <v>13052</v>
      </c>
      <c r="G150" s="236" t="s">
        <v>5416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1409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1409</v>
      </c>
      <c r="BM150" s="18" t="s">
        <v>13053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13047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13054</v>
      </c>
      <c r="F153" s="196" t="s">
        <v>13055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13056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13057</v>
      </c>
      <c r="F154" s="235" t="s">
        <v>13058</v>
      </c>
      <c r="G154" s="236" t="s">
        <v>5416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1409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1409</v>
      </c>
      <c r="BM154" s="18" t="s">
        <v>13059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13047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8602</v>
      </c>
      <c r="F157" s="196" t="s">
        <v>8603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13060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13061</v>
      </c>
      <c r="F158" s="235" t="s">
        <v>13062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1409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13063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13047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13064</v>
      </c>
      <c r="F161" s="196" t="s">
        <v>13065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13066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13047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13067</v>
      </c>
      <c r="F164" s="235" t="s">
        <v>13068</v>
      </c>
      <c r="G164" s="236" t="s">
        <v>5416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13069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13047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13070</v>
      </c>
      <c r="F167" s="235" t="s">
        <v>13071</v>
      </c>
      <c r="G167" s="236" t="s">
        <v>5416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13072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13047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13073</v>
      </c>
      <c r="F170" s="235" t="s">
        <v>13074</v>
      </c>
      <c r="G170" s="236" t="s">
        <v>5416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13075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13047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13076</v>
      </c>
      <c r="F173" s="235" t="s">
        <v>13077</v>
      </c>
      <c r="G173" s="236" t="s">
        <v>5416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1409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1409</v>
      </c>
      <c r="BM173" s="18" t="s">
        <v>13078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13047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13079</v>
      </c>
      <c r="F176" s="235" t="s">
        <v>13080</v>
      </c>
      <c r="G176" s="236" t="s">
        <v>5416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1409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1409</v>
      </c>
      <c r="BM176" s="18" t="s">
        <v>13081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13047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13082</v>
      </c>
      <c r="F179" s="235" t="s">
        <v>13083</v>
      </c>
      <c r="G179" s="236" t="s">
        <v>5416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1409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1409</v>
      </c>
      <c r="BM179" s="18" t="s">
        <v>13084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13047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13085</v>
      </c>
      <c r="F182" s="235" t="s">
        <v>13086</v>
      </c>
      <c r="G182" s="236" t="s">
        <v>5416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1409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1409</v>
      </c>
      <c r="BM182" s="18" t="s">
        <v>13087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13047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13088</v>
      </c>
      <c r="F185" s="235" t="s">
        <v>13089</v>
      </c>
      <c r="G185" s="236" t="s">
        <v>5416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1409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1409</v>
      </c>
      <c r="BM185" s="18" t="s">
        <v>13090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13047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13091</v>
      </c>
      <c r="F188" s="235" t="s">
        <v>13092</v>
      </c>
      <c r="G188" s="236" t="s">
        <v>5416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1409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1409</v>
      </c>
      <c r="BM188" s="18" t="s">
        <v>13093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13047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13094</v>
      </c>
      <c r="F191" s="235" t="s">
        <v>13095</v>
      </c>
      <c r="G191" s="236" t="s">
        <v>5416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1409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1409</v>
      </c>
      <c r="BM191" s="18" t="s">
        <v>13096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13047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10757</v>
      </c>
      <c r="F194" s="196" t="s">
        <v>11028</v>
      </c>
      <c r="G194" s="197" t="s">
        <v>5866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1409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1409</v>
      </c>
      <c r="BM194" s="18" t="s">
        <v>13097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12977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10761</v>
      </c>
      <c r="F197" s="196" t="s">
        <v>13098</v>
      </c>
      <c r="G197" s="197" t="s">
        <v>5866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1409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1409</v>
      </c>
      <c r="BM197" s="18" t="s">
        <v>13099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12977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10765</v>
      </c>
      <c r="F200" s="196" t="s">
        <v>11030</v>
      </c>
      <c r="G200" s="197" t="s">
        <v>5866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1409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1409</v>
      </c>
      <c r="BM200" s="18" t="s">
        <v>13100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12977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10773</v>
      </c>
      <c r="F203" s="196" t="s">
        <v>10770</v>
      </c>
      <c r="G203" s="197" t="s">
        <v>5866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1409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1409</v>
      </c>
      <c r="BM203" s="18" t="s">
        <v>13101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12977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11032</v>
      </c>
      <c r="F206" s="196" t="s">
        <v>11033</v>
      </c>
      <c r="G206" s="197" t="s">
        <v>5866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1409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1409</v>
      </c>
      <c r="BM206" s="18" t="s">
        <v>13102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12977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13103</v>
      </c>
      <c r="F209" s="192" t="s">
        <v>13104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13105</v>
      </c>
      <c r="F210" s="196" t="s">
        <v>13106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13107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13108</v>
      </c>
      <c r="F211" s="235" t="s">
        <v>13109</v>
      </c>
      <c r="G211" s="236" t="s">
        <v>5416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1409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1409</v>
      </c>
      <c r="BM211" s="18" t="s">
        <v>13110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13111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13112</v>
      </c>
      <c r="F214" s="235" t="s">
        <v>13113</v>
      </c>
      <c r="G214" s="236" t="s">
        <v>5416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1409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1409</v>
      </c>
      <c r="BM214" s="18" t="s">
        <v>13114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13111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8675</v>
      </c>
      <c r="F217" s="196" t="s">
        <v>8676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13115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13116</v>
      </c>
      <c r="F218" s="235" t="s">
        <v>13117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1409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1409</v>
      </c>
      <c r="BM218" s="18" t="s">
        <v>13118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13111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13119</v>
      </c>
      <c r="F221" s="235" t="s">
        <v>13120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13121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13111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8861</v>
      </c>
      <c r="F224" s="196" t="s">
        <v>8862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13122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13123</v>
      </c>
      <c r="F225" s="235" t="s">
        <v>13124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1409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1409</v>
      </c>
      <c r="BM225" s="18" t="s">
        <v>13125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13111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13126</v>
      </c>
      <c r="F228" s="235" t="s">
        <v>13127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13128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13111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9698</v>
      </c>
      <c r="F231" s="196" t="s">
        <v>9699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13129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13130</v>
      </c>
      <c r="F232" s="235" t="s">
        <v>13131</v>
      </c>
      <c r="G232" s="236" t="s">
        <v>5416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13132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13111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13133</v>
      </c>
      <c r="F235" s="196" t="s">
        <v>13134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13135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8786</v>
      </c>
      <c r="F236" s="235" t="s">
        <v>8787</v>
      </c>
      <c r="G236" s="236" t="s">
        <v>5416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1409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1409</v>
      </c>
      <c r="BM236" s="18" t="s">
        <v>13136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13111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13137</v>
      </c>
      <c r="F239" s="196" t="s">
        <v>13138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13139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13111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8780</v>
      </c>
      <c r="F242" s="235" t="s">
        <v>13140</v>
      </c>
      <c r="G242" s="236" t="s">
        <v>5416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1409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1409</v>
      </c>
      <c r="BM242" s="18" t="s">
        <v>13141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13111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13142</v>
      </c>
      <c r="F245" s="196" t="s">
        <v>13143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13144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13145</v>
      </c>
      <c r="F246" s="235" t="s">
        <v>13146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1409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1409</v>
      </c>
      <c r="BM246" s="18" t="s">
        <v>13147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13111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13148</v>
      </c>
      <c r="F249" s="235" t="s">
        <v>13149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13150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13111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10757</v>
      </c>
      <c r="F252" s="196" t="s">
        <v>11028</v>
      </c>
      <c r="G252" s="197" t="s">
        <v>5866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1409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1409</v>
      </c>
      <c r="BM252" s="18" t="s">
        <v>13151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13111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11014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13152</v>
      </c>
      <c r="F256" s="196" t="s">
        <v>13153</v>
      </c>
      <c r="G256" s="197" t="s">
        <v>12968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13154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13155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12977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13156</v>
      </c>
      <c r="F259" s="196" t="s">
        <v>13157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13158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12977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13159</v>
      </c>
      <c r="F262" s="196" t="s">
        <v>13160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13161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12977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13162</v>
      </c>
      <c r="F265" s="196" t="s">
        <v>13163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13164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13165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13166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13167</v>
      </c>
      <c r="F268" s="196" t="s">
        <v>13168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13169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13170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13166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13171</v>
      </c>
      <c r="F271" s="196" t="s">
        <v>13172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13173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13174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13166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13175</v>
      </c>
      <c r="F274" s="196" t="s">
        <v>13176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13177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13178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12977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13179</v>
      </c>
      <c r="F277" s="196" t="s">
        <v>13180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13181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12977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13182</v>
      </c>
      <c r="F280" s="196" t="s">
        <v>13183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13184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12977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13185</v>
      </c>
      <c r="F283" s="196" t="s">
        <v>13186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13187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2468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13188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13189</v>
      </c>
      <c r="F286" s="196" t="s">
        <v>13190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13191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13188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13192</v>
      </c>
      <c r="F289" s="196" t="s">
        <v>13193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13194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13195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13196</v>
      </c>
      <c r="F292" s="196" t="s">
        <v>13197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13198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13195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13199</v>
      </c>
      <c r="F295" s="196" t="s">
        <v>13200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13201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2579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13202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13203</v>
      </c>
      <c r="F298" s="196" t="s">
        <v>13204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13205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3761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13188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13206</v>
      </c>
      <c r="F301" s="196" t="s">
        <v>13207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13208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13195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13209</v>
      </c>
      <c r="F304" s="196" t="s">
        <v>13210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13211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13166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13212</v>
      </c>
      <c r="F307" s="196" t="s">
        <v>13213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13214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13166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13215</v>
      </c>
      <c r="F310" s="196" t="s">
        <v>13216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13217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13166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13218</v>
      </c>
      <c r="F313" s="196" t="s">
        <v>13219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13220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2468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13188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13221</v>
      </c>
      <c r="F316" s="196" t="s">
        <v>13222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13223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13188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13224</v>
      </c>
      <c r="F319" s="196" t="s">
        <v>13225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13226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13195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13175</v>
      </c>
      <c r="F322" s="196" t="s">
        <v>13176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13227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13228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12977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11023</v>
      </c>
      <c r="F325" s="196" t="s">
        <v>11024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13229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1682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12977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13230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13231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12970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10805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13232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12972</v>
      </c>
      <c r="F81" s="192" t="s">
        <v>12973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13233</v>
      </c>
      <c r="F82" s="235" t="s">
        <v>13234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1409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1409</v>
      </c>
      <c r="BM82" s="18" t="s">
        <v>13235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13236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10024</v>
      </c>
      <c r="F85" s="196" t="s">
        <v>10025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13237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13238</v>
      </c>
      <c r="F86" s="235" t="s">
        <v>13239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1409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1409</v>
      </c>
      <c r="BM86" s="18" t="s">
        <v>13240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13236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10050</v>
      </c>
      <c r="F89" s="196" t="s">
        <v>10051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13241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13242</v>
      </c>
      <c r="F90" s="235" t="s">
        <v>13243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1409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1409</v>
      </c>
      <c r="BM90" s="18" t="s">
        <v>13244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13236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13245</v>
      </c>
      <c r="F93" s="196" t="s">
        <v>13246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13247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13248</v>
      </c>
      <c r="F94" s="235" t="s">
        <v>13249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1409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1409</v>
      </c>
      <c r="BM94" s="18" t="s">
        <v>13250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4367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13236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13026</v>
      </c>
      <c r="F97" s="196" t="s">
        <v>13027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13251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13236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9858</v>
      </c>
      <c r="F100" s="196" t="s">
        <v>9859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13252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13236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9871</v>
      </c>
      <c r="F103" s="196" t="s">
        <v>9872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13253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13236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13041</v>
      </c>
      <c r="F106" s="196" t="s">
        <v>13042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13254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13044</v>
      </c>
      <c r="F107" s="235" t="s">
        <v>13045</v>
      </c>
      <c r="G107" s="236" t="s">
        <v>5416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1409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1409</v>
      </c>
      <c r="BM107" s="18" t="s">
        <v>13255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13236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13256</v>
      </c>
      <c r="F110" s="196" t="s">
        <v>13257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13258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13259</v>
      </c>
      <c r="F111" s="235" t="s">
        <v>13260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1409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1409</v>
      </c>
      <c r="BM111" s="18" t="s">
        <v>13261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13236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13262</v>
      </c>
      <c r="F114" s="196" t="s">
        <v>13263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13264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13265</v>
      </c>
      <c r="F115" s="235" t="s">
        <v>13266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1409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13267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13236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13268</v>
      </c>
      <c r="F118" s="235" t="s">
        <v>13269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13270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13236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13271</v>
      </c>
      <c r="F121" s="196" t="s">
        <v>13272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13273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13274</v>
      </c>
      <c r="F122" s="235" t="s">
        <v>13275</v>
      </c>
      <c r="G122" s="236" t="s">
        <v>5416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1409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1409</v>
      </c>
      <c r="BM122" s="18" t="s">
        <v>13276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13236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13277</v>
      </c>
      <c r="F125" s="235" t="s">
        <v>13278</v>
      </c>
      <c r="G125" s="236" t="s">
        <v>5416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1409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1409</v>
      </c>
      <c r="BM125" s="18" t="s">
        <v>13279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13236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13280</v>
      </c>
      <c r="F128" s="196" t="s">
        <v>13281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13282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13283</v>
      </c>
      <c r="F129" s="235" t="s">
        <v>13284</v>
      </c>
      <c r="G129" s="236" t="s">
        <v>5416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1409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1409</v>
      </c>
      <c r="BM129" s="18" t="s">
        <v>13285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13236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13286</v>
      </c>
      <c r="F132" s="196" t="s">
        <v>13287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13288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13289</v>
      </c>
      <c r="F133" s="235" t="s">
        <v>13290</v>
      </c>
      <c r="G133" s="236" t="s">
        <v>2735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1409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1409</v>
      </c>
      <c r="BM133" s="18" t="s">
        <v>13291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3598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13236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13292</v>
      </c>
      <c r="F136" s="196" t="s">
        <v>13293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13294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13018</v>
      </c>
      <c r="F137" s="235" t="s">
        <v>13019</v>
      </c>
      <c r="G137" s="236" t="s">
        <v>2735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1409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1409</v>
      </c>
      <c r="BM137" s="18" t="s">
        <v>13295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13296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12977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9698</v>
      </c>
      <c r="F140" s="196" t="s">
        <v>9699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13297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13023</v>
      </c>
      <c r="F141" s="235" t="s">
        <v>13024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1409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1409</v>
      </c>
      <c r="BM141" s="18" t="s">
        <v>13298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13236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10843</v>
      </c>
      <c r="F144" s="196" t="s">
        <v>10844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13299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13300</v>
      </c>
      <c r="F145" s="235" t="s">
        <v>13301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1409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1409</v>
      </c>
      <c r="BM145" s="18" t="s">
        <v>13302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13236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13303</v>
      </c>
      <c r="F148" s="196" t="s">
        <v>13304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13305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13306</v>
      </c>
      <c r="F149" s="235" t="s">
        <v>13307</v>
      </c>
      <c r="G149" s="236" t="s">
        <v>5416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13308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13236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13309</v>
      </c>
      <c r="F152" s="235" t="s">
        <v>13310</v>
      </c>
      <c r="G152" s="236" t="s">
        <v>5416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13311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13236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13312</v>
      </c>
      <c r="F155" s="235" t="s">
        <v>13313</v>
      </c>
      <c r="G155" s="236" t="s">
        <v>5416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13314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13236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10757</v>
      </c>
      <c r="F158" s="196" t="s">
        <v>11028</v>
      </c>
      <c r="G158" s="197" t="s">
        <v>5866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1409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13315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13236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10761</v>
      </c>
      <c r="F161" s="196" t="s">
        <v>13316</v>
      </c>
      <c r="G161" s="197" t="s">
        <v>5866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1409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1409</v>
      </c>
      <c r="BM161" s="18" t="s">
        <v>13317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13236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10765</v>
      </c>
      <c r="F164" s="196" t="s">
        <v>11030</v>
      </c>
      <c r="G164" s="197" t="s">
        <v>5866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13318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13236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11032</v>
      </c>
      <c r="F167" s="196" t="s">
        <v>11033</v>
      </c>
      <c r="G167" s="197" t="s">
        <v>5866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13319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13236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11014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13152</v>
      </c>
      <c r="F171" s="196" t="s">
        <v>13153</v>
      </c>
      <c r="G171" s="197" t="s">
        <v>12968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13320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13321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13236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13159</v>
      </c>
      <c r="F174" s="196" t="s">
        <v>13160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13322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13236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13156</v>
      </c>
      <c r="F177" s="196" t="s">
        <v>13157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13323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13236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13324</v>
      </c>
      <c r="F180" s="196" t="s">
        <v>13325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13326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13327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13328</v>
      </c>
      <c r="F183" s="196" t="s">
        <v>13329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13330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13331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13236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13332</v>
      </c>
      <c r="F186" s="196" t="s">
        <v>13333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13334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13021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13327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13335</v>
      </c>
      <c r="F189" s="196" t="s">
        <v>13336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13337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13338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13185</v>
      </c>
      <c r="F192" s="196" t="s">
        <v>13186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13339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3224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13338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13189</v>
      </c>
      <c r="F195" s="196" t="s">
        <v>13190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13340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13338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13199</v>
      </c>
      <c r="F198" s="196" t="s">
        <v>13200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13341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3722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13338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13203</v>
      </c>
      <c r="F201" s="196" t="s">
        <v>13204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13342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13338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13343</v>
      </c>
      <c r="F204" s="196" t="s">
        <v>13344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13345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13338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13218</v>
      </c>
      <c r="F207" s="196" t="s">
        <v>13219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13346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3224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13338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13221</v>
      </c>
      <c r="F210" s="196" t="s">
        <v>13222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13347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13338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11023</v>
      </c>
      <c r="F213" s="196" t="s">
        <v>11024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13348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2029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13236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13175</v>
      </c>
      <c r="F216" s="196" t="s">
        <v>13176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13349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13236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13350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11036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11037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11038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11039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11040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11037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11038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11039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13351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11037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11038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11039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13352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11037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11038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11039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6561</v>
      </c>
      <c r="F93" s="180" t="s">
        <v>11045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6663</v>
      </c>
      <c r="F94" s="192" t="s">
        <v>11046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11047</v>
      </c>
      <c r="F95" s="196" t="s">
        <v>13353</v>
      </c>
      <c r="G95" s="197" t="s">
        <v>5416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13354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11050</v>
      </c>
      <c r="F98" s="196" t="s">
        <v>11051</v>
      </c>
      <c r="G98" s="197" t="s">
        <v>5416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13354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11052</v>
      </c>
      <c r="F101" s="196" t="s">
        <v>13355</v>
      </c>
      <c r="G101" s="197" t="s">
        <v>5416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13354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11054</v>
      </c>
      <c r="F104" s="196" t="s">
        <v>11055</v>
      </c>
      <c r="G104" s="197" t="s">
        <v>5416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13354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11056</v>
      </c>
      <c r="F107" s="196" t="s">
        <v>13356</v>
      </c>
      <c r="G107" s="197" t="s">
        <v>5416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13354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11058</v>
      </c>
      <c r="F110" s="196" t="s">
        <v>11059</v>
      </c>
      <c r="G110" s="197" t="s">
        <v>5416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13354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11060</v>
      </c>
      <c r="F113" s="196" t="s">
        <v>11061</v>
      </c>
      <c r="G113" s="197" t="s">
        <v>5416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13354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6715</v>
      </c>
      <c r="F116" s="192" t="s">
        <v>11066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11079</v>
      </c>
      <c r="F117" s="196" t="s">
        <v>11080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13354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6758</v>
      </c>
      <c r="F120" s="192" t="s">
        <v>11082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11083</v>
      </c>
      <c r="F121" s="196" t="s">
        <v>11084</v>
      </c>
      <c r="G121" s="197" t="s">
        <v>5416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11087</v>
      </c>
      <c r="F123" s="196" t="s">
        <v>11088</v>
      </c>
      <c r="G123" s="197" t="s">
        <v>5416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11089</v>
      </c>
      <c r="F125" s="196" t="s">
        <v>11090</v>
      </c>
      <c r="G125" s="197" t="s">
        <v>5416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13357</v>
      </c>
      <c r="F127" s="196" t="s">
        <v>11096</v>
      </c>
      <c r="G127" s="197" t="s">
        <v>5416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13358</v>
      </c>
      <c r="F129" s="196" t="s">
        <v>11098</v>
      </c>
      <c r="G129" s="197" t="s">
        <v>5416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11095</v>
      </c>
      <c r="F131" s="196" t="s">
        <v>6653</v>
      </c>
      <c r="G131" s="197" t="s">
        <v>5416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6833</v>
      </c>
      <c r="F133" s="180" t="s">
        <v>11100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6663</v>
      </c>
      <c r="F134" s="192" t="s">
        <v>11046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11101</v>
      </c>
      <c r="F135" s="196" t="s">
        <v>11102</v>
      </c>
      <c r="G135" s="197" t="s">
        <v>5416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13354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13359</v>
      </c>
      <c r="F138" s="196" t="s">
        <v>13360</v>
      </c>
      <c r="G138" s="197" t="s">
        <v>5416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13354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11118</v>
      </c>
      <c r="F141" s="196" t="s">
        <v>13361</v>
      </c>
      <c r="G141" s="197" t="s">
        <v>5416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13354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6715</v>
      </c>
      <c r="F144" s="192" t="s">
        <v>11066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11119</v>
      </c>
      <c r="F145" s="196" t="s">
        <v>13362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13354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11120</v>
      </c>
      <c r="F148" s="196" t="s">
        <v>13363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13354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1561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6758</v>
      </c>
      <c r="F151" s="192" t="s">
        <v>11082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11121</v>
      </c>
      <c r="F152" s="196" t="s">
        <v>11084</v>
      </c>
      <c r="G152" s="197" t="s">
        <v>5416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11122</v>
      </c>
      <c r="F154" s="196" t="s">
        <v>11088</v>
      </c>
      <c r="G154" s="197" t="s">
        <v>5416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11123</v>
      </c>
      <c r="F156" s="196" t="s">
        <v>11090</v>
      </c>
      <c r="G156" s="197" t="s">
        <v>5416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11124</v>
      </c>
      <c r="F158" s="196" t="s">
        <v>11096</v>
      </c>
      <c r="G158" s="197" t="s">
        <v>5416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11125</v>
      </c>
      <c r="F160" s="196" t="s">
        <v>11098</v>
      </c>
      <c r="G160" s="197" t="s">
        <v>5416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11126</v>
      </c>
      <c r="F162" s="196" t="s">
        <v>6653</v>
      </c>
      <c r="G162" s="197" t="s">
        <v>5416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6888</v>
      </c>
      <c r="F164" s="180" t="s">
        <v>11201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6663</v>
      </c>
      <c r="F165" s="192" t="s">
        <v>11046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13364</v>
      </c>
      <c r="F166" s="196" t="s">
        <v>11221</v>
      </c>
      <c r="G166" s="197" t="s">
        <v>5416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13354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11062</v>
      </c>
      <c r="F169" s="196" t="s">
        <v>11063</v>
      </c>
      <c r="G169" s="197" t="s">
        <v>5416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13354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13365</v>
      </c>
      <c r="F172" s="196" t="s">
        <v>11115</v>
      </c>
      <c r="G172" s="197" t="s">
        <v>5416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13354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13366</v>
      </c>
      <c r="F175" s="196" t="s">
        <v>13367</v>
      </c>
      <c r="G175" s="197" t="s">
        <v>5416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13354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11363</v>
      </c>
      <c r="F178" s="196" t="s">
        <v>11364</v>
      </c>
      <c r="G178" s="197" t="s">
        <v>5416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13354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11258</v>
      </c>
      <c r="F181" s="196" t="s">
        <v>13368</v>
      </c>
      <c r="G181" s="197" t="s">
        <v>5416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13354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11263</v>
      </c>
      <c r="F184" s="196" t="s">
        <v>13369</v>
      </c>
      <c r="G184" s="197" t="s">
        <v>5416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13354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11277</v>
      </c>
      <c r="F187" s="196" t="s">
        <v>13370</v>
      </c>
      <c r="G187" s="197" t="s">
        <v>5416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13354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13371</v>
      </c>
      <c r="F190" s="196" t="s">
        <v>13372</v>
      </c>
      <c r="G190" s="197" t="s">
        <v>5416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13354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6715</v>
      </c>
      <c r="F193" s="192" t="s">
        <v>11066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11383</v>
      </c>
      <c r="F194" s="196" t="s">
        <v>11384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13354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3922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11279</v>
      </c>
      <c r="F197" s="196" t="s">
        <v>13373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13354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1561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11396</v>
      </c>
      <c r="F200" s="196" t="s">
        <v>11397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13354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1561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13374</v>
      </c>
      <c r="F203" s="196" t="s">
        <v>13375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13354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1561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6758</v>
      </c>
      <c r="F206" s="192" t="s">
        <v>11082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11281</v>
      </c>
      <c r="F207" s="196" t="s">
        <v>11084</v>
      </c>
      <c r="G207" s="197" t="s">
        <v>5416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11283</v>
      </c>
      <c r="F209" s="196" t="s">
        <v>11289</v>
      </c>
      <c r="G209" s="197" t="s">
        <v>5416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11285</v>
      </c>
      <c r="F211" s="196" t="s">
        <v>11291</v>
      </c>
      <c r="G211" s="197" t="s">
        <v>5416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11287</v>
      </c>
      <c r="F213" s="196" t="s">
        <v>11088</v>
      </c>
      <c r="G213" s="197" t="s">
        <v>5416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11288</v>
      </c>
      <c r="F215" s="196" t="s">
        <v>11090</v>
      </c>
      <c r="G215" s="197" t="s">
        <v>5416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11290</v>
      </c>
      <c r="F217" s="196" t="s">
        <v>11096</v>
      </c>
      <c r="G217" s="197" t="s">
        <v>5416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11292</v>
      </c>
      <c r="F219" s="196" t="s">
        <v>11098</v>
      </c>
      <c r="G219" s="197" t="s">
        <v>5416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11293</v>
      </c>
      <c r="F221" s="196" t="s">
        <v>13376</v>
      </c>
      <c r="G221" s="197" t="s">
        <v>5416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13354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11294</v>
      </c>
      <c r="F224" s="196" t="s">
        <v>11418</v>
      </c>
      <c r="G224" s="197" t="s">
        <v>5866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13354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11295</v>
      </c>
      <c r="F227" s="196" t="s">
        <v>13377</v>
      </c>
      <c r="G227" s="197" t="s">
        <v>5416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13354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11296</v>
      </c>
      <c r="F230" s="196" t="s">
        <v>13378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13354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1561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11297</v>
      </c>
      <c r="F233" s="196" t="s">
        <v>13379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13354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1561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6979</v>
      </c>
      <c r="F236" s="180" t="s">
        <v>11299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6663</v>
      </c>
      <c r="F237" s="192" t="s">
        <v>11046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13380</v>
      </c>
      <c r="F238" s="196" t="s">
        <v>13381</v>
      </c>
      <c r="G238" s="197" t="s">
        <v>5416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13354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11302</v>
      </c>
      <c r="F241" s="196" t="s">
        <v>11303</v>
      </c>
      <c r="G241" s="197" t="s">
        <v>5416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13354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13382</v>
      </c>
      <c r="F244" s="196" t="s">
        <v>13383</v>
      </c>
      <c r="G244" s="197" t="s">
        <v>5416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13354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11304</v>
      </c>
      <c r="F247" s="196" t="s">
        <v>13384</v>
      </c>
      <c r="G247" s="197" t="s">
        <v>5416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13354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13385</v>
      </c>
      <c r="F250" s="196" t="s">
        <v>13386</v>
      </c>
      <c r="G250" s="197" t="s">
        <v>5416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13354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6715</v>
      </c>
      <c r="F253" s="192" t="s">
        <v>11066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13387</v>
      </c>
      <c r="F254" s="196" t="s">
        <v>13388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13354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13389</v>
      </c>
      <c r="F257" s="196" t="s">
        <v>13390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13354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6758</v>
      </c>
      <c r="F260" s="192" t="s">
        <v>11082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11305</v>
      </c>
      <c r="F261" s="196" t="s">
        <v>11084</v>
      </c>
      <c r="G261" s="197" t="s">
        <v>5416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11306</v>
      </c>
      <c r="F263" s="196" t="s">
        <v>11088</v>
      </c>
      <c r="G263" s="197" t="s">
        <v>5416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11307</v>
      </c>
      <c r="F265" s="196" t="s">
        <v>11090</v>
      </c>
      <c r="G265" s="197" t="s">
        <v>5416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11308</v>
      </c>
      <c r="F267" s="196" t="s">
        <v>11096</v>
      </c>
      <c r="G267" s="197" t="s">
        <v>5416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11309</v>
      </c>
      <c r="F269" s="196" t="s">
        <v>11098</v>
      </c>
      <c r="G269" s="197" t="s">
        <v>5416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11310</v>
      </c>
      <c r="F271" s="196" t="s">
        <v>6653</v>
      </c>
      <c r="G271" s="197" t="s">
        <v>5416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11311</v>
      </c>
      <c r="F273" s="196" t="s">
        <v>13391</v>
      </c>
      <c r="G273" s="197" t="s">
        <v>5416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13354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11312</v>
      </c>
      <c r="F276" s="196" t="s">
        <v>13392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13354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13393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13394</v>
      </c>
      <c r="F77" s="196" t="s">
        <v>13395</v>
      </c>
      <c r="G77" s="197" t="s">
        <v>5416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13396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13397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13398</v>
      </c>
      <c r="F81" s="196" t="s">
        <v>13399</v>
      </c>
      <c r="G81" s="197" t="s">
        <v>5416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13396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13397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13400</v>
      </c>
      <c r="F85" s="196" t="s">
        <v>13401</v>
      </c>
      <c r="G85" s="197" t="s">
        <v>5416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13396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13397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13402</v>
      </c>
      <c r="F89" s="196" t="s">
        <v>13403</v>
      </c>
      <c r="G89" s="197" t="s">
        <v>5416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13396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13397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13404</v>
      </c>
      <c r="F93" s="196" t="s">
        <v>13405</v>
      </c>
      <c r="G93" s="197" t="s">
        <v>5416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13396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13397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13406</v>
      </c>
      <c r="F97" s="196" t="s">
        <v>13407</v>
      </c>
      <c r="G97" s="197" t="s">
        <v>5416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13396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13397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13408</v>
      </c>
      <c r="F101" s="196" t="s">
        <v>13409</v>
      </c>
      <c r="G101" s="197" t="s">
        <v>5416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13396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13397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13410</v>
      </c>
      <c r="F105" s="196" t="s">
        <v>13411</v>
      </c>
      <c r="G105" s="197" t="s">
        <v>5416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13396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13397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13412</v>
      </c>
      <c r="F109" s="196" t="s">
        <v>13413</v>
      </c>
      <c r="G109" s="197" t="s">
        <v>5416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13396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13397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13414</v>
      </c>
      <c r="F113" s="196" t="s">
        <v>13415</v>
      </c>
      <c r="G113" s="197" t="s">
        <v>5416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13396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13397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13416</v>
      </c>
      <c r="F117" s="196" t="s">
        <v>13417</v>
      </c>
      <c r="G117" s="197" t="s">
        <v>5416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13396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13397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13418</v>
      </c>
      <c r="F121" s="196" t="s">
        <v>13419</v>
      </c>
      <c r="G121" s="197" t="s">
        <v>5416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13396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13397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13420</v>
      </c>
      <c r="F125" s="196" t="s">
        <v>13417</v>
      </c>
      <c r="G125" s="197" t="s">
        <v>5416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13396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13397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13421</v>
      </c>
      <c r="F129" s="196" t="s">
        <v>13422</v>
      </c>
      <c r="G129" s="197" t="s">
        <v>5416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13396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13397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13423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13424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13425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13426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13427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13428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13429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13430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13431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13427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13428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13429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13432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13433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13427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13429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13434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13435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13436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13437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13438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13439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13440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13441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13442</v>
      </c>
      <c r="F100" s="180" t="s">
        <v>13443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6561</v>
      </c>
      <c r="F101" s="192" t="s">
        <v>13444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13445</v>
      </c>
      <c r="F102" s="196" t="s">
        <v>13446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13447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13448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6663</v>
      </c>
      <c r="F106" s="243" t="s">
        <v>13449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6715</v>
      </c>
      <c r="F107" s="192" t="s">
        <v>13450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13451</v>
      </c>
      <c r="F108" s="196" t="s">
        <v>13452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13453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13454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13455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13456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13457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13458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13459</v>
      </c>
      <c r="F116" s="196" t="s">
        <v>13452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13453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13454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13460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13456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13457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13458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13461</v>
      </c>
      <c r="F124" s="196" t="s">
        <v>13462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13453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13454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13463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13456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13457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13458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13464</v>
      </c>
      <c r="F132" s="196" t="s">
        <v>13462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13453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13454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13465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13456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13457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13466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13467</v>
      </c>
      <c r="F140" s="196" t="s">
        <v>13468</v>
      </c>
      <c r="G140" s="197" t="s">
        <v>13469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13453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13470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6758</v>
      </c>
      <c r="F143" s="192" t="s">
        <v>13471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13472</v>
      </c>
      <c r="F144" s="196" t="s">
        <v>13473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13474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13475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13476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13477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13478</v>
      </c>
      <c r="F150" s="196" t="s">
        <v>13479</v>
      </c>
      <c r="G150" s="197" t="s">
        <v>13469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13474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13480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6833</v>
      </c>
      <c r="F153" s="192" t="s">
        <v>13481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13482</v>
      </c>
      <c r="F154" s="196" t="s">
        <v>13483</v>
      </c>
      <c r="G154" s="197" t="s">
        <v>5416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13453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13484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13485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13486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13487</v>
      </c>
      <c r="F161" s="196" t="s">
        <v>13488</v>
      </c>
      <c r="G161" s="197" t="s">
        <v>5416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13453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13489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13485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13486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6888</v>
      </c>
      <c r="F168" s="192" t="s">
        <v>13490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13491</v>
      </c>
      <c r="F169" s="196" t="s">
        <v>13492</v>
      </c>
      <c r="G169" s="197" t="s">
        <v>5416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13453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13493</v>
      </c>
      <c r="F172" s="196" t="s">
        <v>13494</v>
      </c>
      <c r="G172" s="197" t="s">
        <v>5416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13453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13495</v>
      </c>
      <c r="F175" s="196" t="s">
        <v>13496</v>
      </c>
      <c r="G175" s="197" t="s">
        <v>5416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13453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13497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13498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13499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13500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13501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13502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13503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13504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13505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13506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13507</v>
      </c>
      <c r="F189" s="196" t="s">
        <v>13508</v>
      </c>
      <c r="G189" s="197" t="s">
        <v>5416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13453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13509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13510</v>
      </c>
      <c r="F194" s="196" t="s">
        <v>13511</v>
      </c>
      <c r="G194" s="197" t="s">
        <v>5416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13453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13512</v>
      </c>
      <c r="F197" s="196" t="s">
        <v>13513</v>
      </c>
      <c r="G197" s="197" t="s">
        <v>5416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13453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13514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13515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13516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13517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13518</v>
      </c>
      <c r="F205" s="196" t="s">
        <v>13519</v>
      </c>
      <c r="G205" s="197" t="s">
        <v>5416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13453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13520</v>
      </c>
      <c r="F208" s="196" t="s">
        <v>13521</v>
      </c>
      <c r="G208" s="197" t="s">
        <v>5416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13453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13522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13523</v>
      </c>
      <c r="F213" s="196" t="s">
        <v>13524</v>
      </c>
      <c r="G213" s="197" t="s">
        <v>5416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13453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13525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13526</v>
      </c>
      <c r="F218" s="196" t="s">
        <v>13527</v>
      </c>
      <c r="G218" s="197" t="s">
        <v>5416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13453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13528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13529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13530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13531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13532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13533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13534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13535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13536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13537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13538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13539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13540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6979</v>
      </c>
      <c r="F235" s="243" t="s">
        <v>13541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6715</v>
      </c>
      <c r="F236" s="192" t="s">
        <v>13450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13542</v>
      </c>
      <c r="F237" s="196" t="s">
        <v>13543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13453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13544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13545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13546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13547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13548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13549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13550</v>
      </c>
      <c r="F246" s="196" t="s">
        <v>13551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13453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13552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13553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13554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13555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13556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13557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13558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13559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6758</v>
      </c>
      <c r="F257" s="192" t="s">
        <v>13471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13560</v>
      </c>
      <c r="F258" s="196" t="s">
        <v>13561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13474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13562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13563</v>
      </c>
      <c r="F261" s="196" t="s">
        <v>13479</v>
      </c>
      <c r="G261" s="197" t="s">
        <v>13469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13474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6407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6833</v>
      </c>
      <c r="F264" s="192" t="s">
        <v>13481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13564</v>
      </c>
      <c r="F265" s="196" t="s">
        <v>13565</v>
      </c>
      <c r="G265" s="197" t="s">
        <v>5416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13453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13566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13567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13568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13569</v>
      </c>
      <c r="F272" s="196" t="s">
        <v>13570</v>
      </c>
      <c r="G272" s="197" t="s">
        <v>5416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13453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13566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13571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13568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7029</v>
      </c>
      <c r="F279" s="192" t="s">
        <v>13572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13573</v>
      </c>
      <c r="F280" s="196" t="s">
        <v>13574</v>
      </c>
      <c r="G280" s="197" t="s">
        <v>5416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13575</v>
      </c>
      <c r="F283" s="196" t="s">
        <v>13576</v>
      </c>
      <c r="G283" s="197" t="s">
        <v>5416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13453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13577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13578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13579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13580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13581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13582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13583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13584</v>
      </c>
      <c r="F294" s="196" t="s">
        <v>13585</v>
      </c>
      <c r="G294" s="197" t="s">
        <v>5416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13453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13586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13587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13588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13589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13590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13591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13592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13593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13594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13595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13596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13597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7127</v>
      </c>
      <c r="F310" s="243" t="s">
        <v>13598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6715</v>
      </c>
      <c r="F311" s="192" t="s">
        <v>13450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13599</v>
      </c>
      <c r="F312" s="196" t="s">
        <v>13600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13453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13544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13545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13546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13547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13601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13602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13603</v>
      </c>
      <c r="F321" s="196" t="s">
        <v>13543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13453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13544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13545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13546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13604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13601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6687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13605</v>
      </c>
      <c r="F330" s="196" t="s">
        <v>13606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13453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13544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13545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13546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13547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13601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13607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13608</v>
      </c>
      <c r="F339" s="196" t="s">
        <v>13609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13453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13610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13554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13555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13611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13612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13613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6687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13614</v>
      </c>
      <c r="F349" s="196" t="s">
        <v>13609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13453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13610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13554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13555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13611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13612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13615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6687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13616</v>
      </c>
      <c r="F359" s="196" t="s">
        <v>13617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13453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13610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13554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13555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13611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13612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13615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13618</v>
      </c>
      <c r="F369" s="196" t="s">
        <v>13619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13453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11825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6833</v>
      </c>
      <c r="F372" s="192" t="s">
        <v>13481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13620</v>
      </c>
      <c r="F373" s="196" t="s">
        <v>13621</v>
      </c>
      <c r="G373" s="197" t="s">
        <v>5416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13453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13622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13623</v>
      </c>
      <c r="F378" s="196" t="s">
        <v>13624</v>
      </c>
      <c r="G378" s="197" t="s">
        <v>5416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13453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13625</v>
      </c>
      <c r="F381" s="196" t="s">
        <v>13626</v>
      </c>
      <c r="G381" s="197" t="s">
        <v>5416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13453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13627</v>
      </c>
      <c r="F384" s="196" t="s">
        <v>13628</v>
      </c>
      <c r="G384" s="197" t="s">
        <v>5416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13453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13629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13630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13631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13632</v>
      </c>
      <c r="F391" s="196" t="s">
        <v>13633</v>
      </c>
      <c r="G391" s="197" t="s">
        <v>5416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13453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13634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7180</v>
      </c>
      <c r="F396" s="192" t="s">
        <v>13635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13636</v>
      </c>
      <c r="F397" s="196" t="s">
        <v>13637</v>
      </c>
      <c r="G397" s="197" t="s">
        <v>5416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13453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13638</v>
      </c>
      <c r="F400" s="196" t="s">
        <v>13639</v>
      </c>
      <c r="G400" s="197" t="s">
        <v>5416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13453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13640</v>
      </c>
      <c r="F403" s="196" t="s">
        <v>13641</v>
      </c>
      <c r="G403" s="197" t="s">
        <v>5416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13453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13642</v>
      </c>
      <c r="F406" s="196" t="s">
        <v>13643</v>
      </c>
      <c r="G406" s="197" t="s">
        <v>5416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13453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13644</v>
      </c>
      <c r="F409" s="180" t="s">
        <v>13645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7199</v>
      </c>
      <c r="F410" s="192" t="s">
        <v>13646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13647</v>
      </c>
      <c r="F411" s="196" t="s">
        <v>13648</v>
      </c>
      <c r="G411" s="197" t="s">
        <v>5416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13649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13650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13651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13652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13653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13654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13655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13656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13657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13658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13659</v>
      </c>
      <c r="F424" s="196" t="s">
        <v>13660</v>
      </c>
      <c r="G424" s="197" t="s">
        <v>5416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13649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13661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13651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13652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13662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13663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13655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13656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13657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13658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13664</v>
      </c>
      <c r="F437" s="196" t="s">
        <v>13665</v>
      </c>
      <c r="G437" s="197" t="s">
        <v>5416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13666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13651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13652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13667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13663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13655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13656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13657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13658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13668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13669</v>
      </c>
      <c r="F451" s="196" t="s">
        <v>13670</v>
      </c>
      <c r="G451" s="197" t="s">
        <v>5416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13671</v>
      </c>
      <c r="F454" s="196" t="s">
        <v>13672</v>
      </c>
      <c r="G454" s="197" t="s">
        <v>5416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13649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7234</v>
      </c>
      <c r="F457" s="192" t="s">
        <v>13673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13674</v>
      </c>
      <c r="F458" s="196" t="s">
        <v>13675</v>
      </c>
      <c r="G458" s="197" t="s">
        <v>5416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13676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13677</v>
      </c>
      <c r="F463" s="196" t="s">
        <v>13678</v>
      </c>
      <c r="G463" s="197" t="s">
        <v>5416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13679</v>
      </c>
      <c r="F466" s="196" t="s">
        <v>13680</v>
      </c>
      <c r="G466" s="197" t="s">
        <v>5416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13649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13681</v>
      </c>
      <c r="F469" s="180" t="s">
        <v>13682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7276</v>
      </c>
      <c r="F470" s="192" t="s">
        <v>13683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1122</v>
      </c>
      <c r="F471" s="196" t="s">
        <v>13684</v>
      </c>
      <c r="G471" s="197" t="s">
        <v>5416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13685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1127</v>
      </c>
      <c r="F476" s="196" t="s">
        <v>13686</v>
      </c>
      <c r="G476" s="197" t="s">
        <v>5416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13453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1135</v>
      </c>
      <c r="F479" s="196" t="s">
        <v>13687</v>
      </c>
      <c r="G479" s="197" t="s">
        <v>13688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1141</v>
      </c>
      <c r="F482" s="196" t="s">
        <v>13689</v>
      </c>
      <c r="G482" s="197" t="s">
        <v>13688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7310</v>
      </c>
      <c r="F485" s="192" t="s">
        <v>13690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1145</v>
      </c>
      <c r="F486" s="196" t="s">
        <v>13691</v>
      </c>
      <c r="G486" s="197" t="s">
        <v>5416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13649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13685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1150</v>
      </c>
      <c r="F491" s="196" t="s">
        <v>13692</v>
      </c>
      <c r="G491" s="197" t="s">
        <v>5416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13649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13693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13694</v>
      </c>
      <c r="F496" s="255" t="s">
        <v>13695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2060</v>
      </c>
      <c r="F497" s="196" t="s">
        <v>13696</v>
      </c>
      <c r="G497" s="197" t="s">
        <v>6645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2070</v>
      </c>
      <c r="F499" s="196" t="s">
        <v>13697</v>
      </c>
      <c r="G499" s="197" t="s">
        <v>6645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13857</v>
      </c>
      <c r="G1" s="328" t="s">
        <v>13858</v>
      </c>
      <c r="H1" s="328"/>
      <c r="I1" s="329"/>
      <c r="J1" s="324" t="s">
        <v>13859</v>
      </c>
      <c r="K1" s="322" t="s">
        <v>159</v>
      </c>
      <c r="L1" s="324" t="s">
        <v>13860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13698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ROUND(SUM(BE84:BE205), 2)</f>
        <v>0</v>
      </c>
      <c r="G30" s="36"/>
      <c r="H30" s="36"/>
      <c r="I30" s="130">
        <v>0.21</v>
      </c>
      <c r="J30" s="129">
        <f>ROUND(ROUND((SUM(BE84:BE205)),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ROUND(SUM(BF84:BF205), 2)</f>
        <v>0</v>
      </c>
      <c r="G31" s="36"/>
      <c r="H31" s="36"/>
      <c r="I31" s="130">
        <v>0.15</v>
      </c>
      <c r="J31" s="129">
        <f>ROUND(ROUND((SUM(BF84:BF205)),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ROUND(SUM(BG84:BG205),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ROUND(SUM(BH84:BH205),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ROUND(SUM(BI84:BI205),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13699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13700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13701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13702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13703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13704</v>
      </c>
      <c r="E62" s="158"/>
      <c r="F62" s="158"/>
      <c r="G62" s="158"/>
      <c r="H62" s="158"/>
      <c r="I62" s="159"/>
      <c r="J62" s="160">
        <f>J171</f>
        <v>0</v>
      </c>
      <c r="K62" s="161"/>
    </row>
    <row r="63" spans="2:47" s="9" customFormat="1" ht="19.899999999999999" customHeight="1">
      <c r="B63" s="155"/>
      <c r="C63" s="156"/>
      <c r="D63" s="157" t="s">
        <v>13705</v>
      </c>
      <c r="E63" s="158"/>
      <c r="F63" s="158"/>
      <c r="G63" s="158"/>
      <c r="H63" s="158"/>
      <c r="I63" s="159"/>
      <c r="J63" s="160">
        <f>J177</f>
        <v>0</v>
      </c>
      <c r="K63" s="161"/>
    </row>
    <row r="64" spans="2:47" s="9" customFormat="1" ht="19.899999999999999" customHeight="1">
      <c r="B64" s="155"/>
      <c r="C64" s="156"/>
      <c r="D64" s="157" t="s">
        <v>13706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13707</v>
      </c>
      <c r="F85" s="180" t="s">
        <v>13708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P86+P108+P114+P144+P171+P177+P196</f>
        <v>0</v>
      </c>
      <c r="Q85" s="185"/>
      <c r="R85" s="186">
        <f>R86+R108+R114+R144+R171+R177+R196</f>
        <v>0</v>
      </c>
      <c r="S85" s="185"/>
      <c r="T85" s="187">
        <f>T86+T108+T114+T144+T171+T177+T196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BK86+BK108+BK114+BK144+BK171+BK177+BK196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13709</v>
      </c>
      <c r="F86" s="192" t="s">
        <v>13710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13711</v>
      </c>
      <c r="F87" s="196" t="s">
        <v>13712</v>
      </c>
      <c r="G87" s="197" t="s">
        <v>6645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13713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13713</v>
      </c>
      <c r="BM87" s="18" t="s">
        <v>13714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13715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13716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13717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13718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13719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13720</v>
      </c>
      <c r="F94" s="196" t="s">
        <v>13721</v>
      </c>
      <c r="G94" s="197" t="s">
        <v>6645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13713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13713</v>
      </c>
      <c r="BM94" s="18" t="s">
        <v>13722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13723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13724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13725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13726</v>
      </c>
      <c r="F99" s="196" t="s">
        <v>13727</v>
      </c>
      <c r="G99" s="197" t="s">
        <v>6645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13713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13713</v>
      </c>
      <c r="BM99" s="18" t="s">
        <v>13728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13729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13730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13731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13732</v>
      </c>
      <c r="F104" s="196" t="s">
        <v>13733</v>
      </c>
      <c r="G104" s="197" t="s">
        <v>6645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13713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13713</v>
      </c>
      <c r="BM104" s="18" t="s">
        <v>13734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13735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13736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13737</v>
      </c>
      <c r="F108" s="192" t="s">
        <v>13738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13739</v>
      </c>
      <c r="F109" s="196" t="s">
        <v>13738</v>
      </c>
      <c r="G109" s="197" t="s">
        <v>6645</v>
      </c>
      <c r="H109" s="198">
        <v>1</v>
      </c>
      <c r="I109" s="199"/>
      <c r="J109" s="200">
        <f>ROUND(I109*H109,2)</f>
        <v>0</v>
      </c>
      <c r="K109" s="196" t="s">
        <v>13740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13713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13713</v>
      </c>
      <c r="BM109" s="18" t="s">
        <v>13741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13742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13743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13744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13745</v>
      </c>
      <c r="F114" s="192" t="s">
        <v>7965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13746</v>
      </c>
      <c r="F115" s="196" t="s">
        <v>7965</v>
      </c>
      <c r="G115" s="197" t="s">
        <v>6645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13713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13713</v>
      </c>
      <c r="BM115" s="18" t="s">
        <v>13747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13748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13750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13751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13752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13753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13754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13755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13756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13757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13758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13759</v>
      </c>
      <c r="F128" s="196" t="s">
        <v>13760</v>
      </c>
      <c r="G128" s="197" t="s">
        <v>6645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13713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13713</v>
      </c>
      <c r="BM128" s="18" t="s">
        <v>13761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13762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13763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13764</v>
      </c>
      <c r="F132" s="196" t="s">
        <v>13765</v>
      </c>
      <c r="G132" s="197" t="s">
        <v>6645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13713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13713</v>
      </c>
      <c r="BM132" s="18" t="s">
        <v>13766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13767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13768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13769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13770</v>
      </c>
      <c r="F137" s="196" t="s">
        <v>13771</v>
      </c>
      <c r="G137" s="197" t="s">
        <v>6645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13713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13713</v>
      </c>
      <c r="BM137" s="18" t="s">
        <v>13772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13773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13774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13775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13776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13777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13778</v>
      </c>
      <c r="F144" s="192" t="s">
        <v>13779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SUM(P145:P170)</f>
        <v>0</v>
      </c>
      <c r="Q144" s="185"/>
      <c r="R144" s="186">
        <f>SUM(R145:R170)</f>
        <v>0</v>
      </c>
      <c r="S144" s="185"/>
      <c r="T144" s="187">
        <f>SUM(T145:T170)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SUM(BK145:BK170)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13780</v>
      </c>
      <c r="F145" s="196" t="s">
        <v>13781</v>
      </c>
      <c r="G145" s="197" t="s">
        <v>6645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13713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13713</v>
      </c>
      <c r="BM145" s="18" t="s">
        <v>13782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13783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13784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13785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13786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13787</v>
      </c>
      <c r="F151" s="196" t="s">
        <v>13788</v>
      </c>
      <c r="G151" s="197" t="s">
        <v>6645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13713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13713</v>
      </c>
      <c r="BM151" s="18" t="s">
        <v>13789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13790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13791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13792</v>
      </c>
      <c r="F155" s="196" t="s">
        <v>13793</v>
      </c>
      <c r="G155" s="197" t="s">
        <v>6645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13713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13713</v>
      </c>
      <c r="BM155" s="18" t="s">
        <v>13794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13795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13796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13797</v>
      </c>
      <c r="F159" s="196" t="s">
        <v>13798</v>
      </c>
      <c r="G159" s="197" t="s">
        <v>6645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13713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13713</v>
      </c>
      <c r="BM159" s="18" t="s">
        <v>13799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13800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13801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13802</v>
      </c>
      <c r="F163" s="196" t="s">
        <v>13803</v>
      </c>
      <c r="G163" s="197" t="s">
        <v>6645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13713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13713</v>
      </c>
      <c r="BM163" s="18" t="s">
        <v>13804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13805</v>
      </c>
      <c r="F165" s="196" t="s">
        <v>13806</v>
      </c>
      <c r="G165" s="197" t="s">
        <v>6645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13713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13713</v>
      </c>
      <c r="BM165" s="18" t="s">
        <v>13807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13808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13809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372</v>
      </c>
      <c r="D169" s="194" t="s">
        <v>240</v>
      </c>
      <c r="E169" s="195" t="s">
        <v>13810</v>
      </c>
      <c r="F169" s="196" t="s">
        <v>13811</v>
      </c>
      <c r="G169" s="197" t="s">
        <v>6645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13713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13713</v>
      </c>
      <c r="BM169" s="18" t="s">
        <v>13812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22</v>
      </c>
      <c r="G170" s="219"/>
      <c r="H170" s="232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1" customFormat="1" ht="29.85" customHeight="1">
      <c r="B171" s="177"/>
      <c r="C171" s="178"/>
      <c r="D171" s="191" t="s">
        <v>72</v>
      </c>
      <c r="E171" s="192" t="s">
        <v>13813</v>
      </c>
      <c r="F171" s="192" t="s">
        <v>13814</v>
      </c>
      <c r="G171" s="178"/>
      <c r="H171" s="178"/>
      <c r="I171" s="181"/>
      <c r="J171" s="193">
        <f>BK171</f>
        <v>0</v>
      </c>
      <c r="K171" s="178"/>
      <c r="L171" s="183"/>
      <c r="M171" s="184"/>
      <c r="N171" s="185"/>
      <c r="O171" s="185"/>
      <c r="P171" s="186">
        <f>SUM(P172:P176)</f>
        <v>0</v>
      </c>
      <c r="Q171" s="185"/>
      <c r="R171" s="186">
        <f>SUM(R172:R176)</f>
        <v>0</v>
      </c>
      <c r="S171" s="185"/>
      <c r="T171" s="187">
        <f>SUM(T172:T176)</f>
        <v>0</v>
      </c>
      <c r="AR171" s="188" t="s">
        <v>273</v>
      </c>
      <c r="AT171" s="189" t="s">
        <v>72</v>
      </c>
      <c r="AU171" s="189" t="s">
        <v>22</v>
      </c>
      <c r="AY171" s="188" t="s">
        <v>238</v>
      </c>
      <c r="BK171" s="190">
        <f>SUM(BK172:BK176)</f>
        <v>0</v>
      </c>
    </row>
    <row r="172" spans="2:65" s="1" customFormat="1" ht="22.5" customHeight="1">
      <c r="B172" s="35"/>
      <c r="C172" s="194" t="s">
        <v>379</v>
      </c>
      <c r="D172" s="194" t="s">
        <v>240</v>
      </c>
      <c r="E172" s="195" t="s">
        <v>13815</v>
      </c>
      <c r="F172" s="196" t="s">
        <v>13816</v>
      </c>
      <c r="G172" s="197" t="s">
        <v>6645</v>
      </c>
      <c r="H172" s="198">
        <v>1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13713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13713</v>
      </c>
      <c r="BM172" s="18" t="s">
        <v>13817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13818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13819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13820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13821</v>
      </c>
      <c r="F177" s="192" t="s">
        <v>13822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SUM(P178:P195)</f>
        <v>0</v>
      </c>
      <c r="Q177" s="185"/>
      <c r="R177" s="186">
        <f>SUM(R178:R195)</f>
        <v>0</v>
      </c>
      <c r="S177" s="185"/>
      <c r="T177" s="187">
        <f>SUM(T178:T195)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SUM(BK178:BK195)</f>
        <v>0</v>
      </c>
    </row>
    <row r="178" spans="2:65" s="1" customFormat="1" ht="22.5" customHeight="1">
      <c r="B178" s="35"/>
      <c r="C178" s="194" t="s">
        <v>383</v>
      </c>
      <c r="D178" s="194" t="s">
        <v>240</v>
      </c>
      <c r="E178" s="195" t="s">
        <v>13823</v>
      </c>
      <c r="F178" s="196" t="s">
        <v>13824</v>
      </c>
      <c r="G178" s="197" t="s">
        <v>6645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13713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13713</v>
      </c>
      <c r="BM178" s="18" t="s">
        <v>13825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13826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13827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13828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13829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395</v>
      </c>
      <c r="D184" s="194" t="s">
        <v>240</v>
      </c>
      <c r="E184" s="195" t="s">
        <v>13830</v>
      </c>
      <c r="F184" s="196" t="s">
        <v>13822</v>
      </c>
      <c r="G184" s="197" t="s">
        <v>6645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13713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13713</v>
      </c>
      <c r="BM184" s="18" t="s">
        <v>13831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13832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13833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13834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13835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13836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13837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13838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13839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13840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13841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22</v>
      </c>
      <c r="G195" s="219"/>
      <c r="H195" s="232">
        <v>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1" customFormat="1" ht="29.85" customHeight="1">
      <c r="B196" s="177"/>
      <c r="C196" s="178"/>
      <c r="D196" s="191" t="s">
        <v>72</v>
      </c>
      <c r="E196" s="192" t="s">
        <v>13842</v>
      </c>
      <c r="F196" s="192" t="s">
        <v>13843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SUM(P197:P205)</f>
        <v>0</v>
      </c>
      <c r="Q196" s="185"/>
      <c r="R196" s="186">
        <f>SUM(R197:R205)</f>
        <v>0</v>
      </c>
      <c r="S196" s="185"/>
      <c r="T196" s="187">
        <f>SUM(T197:T205)</f>
        <v>0</v>
      </c>
      <c r="AR196" s="188" t="s">
        <v>273</v>
      </c>
      <c r="AT196" s="189" t="s">
        <v>72</v>
      </c>
      <c r="AU196" s="189" t="s">
        <v>22</v>
      </c>
      <c r="AY196" s="188" t="s">
        <v>238</v>
      </c>
      <c r="BK196" s="190">
        <f>SUM(BK197:BK205)</f>
        <v>0</v>
      </c>
    </row>
    <row r="197" spans="2:65" s="1" customFormat="1" ht="22.5" customHeight="1">
      <c r="B197" s="35"/>
      <c r="C197" s="194" t="s">
        <v>404</v>
      </c>
      <c r="D197" s="194" t="s">
        <v>240</v>
      </c>
      <c r="E197" s="195" t="s">
        <v>13844</v>
      </c>
      <c r="F197" s="196" t="s">
        <v>13845</v>
      </c>
      <c r="G197" s="197" t="s">
        <v>6645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13713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13713</v>
      </c>
      <c r="BM197" s="18" t="s">
        <v>13846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13847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13848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13850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13851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13852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13853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22</v>
      </c>
      <c r="G205" s="219"/>
      <c r="H205" s="232">
        <v>1</v>
      </c>
      <c r="I205" s="224"/>
      <c r="J205" s="219"/>
      <c r="K205" s="219"/>
      <c r="L205" s="225"/>
      <c r="M205" s="249"/>
      <c r="N205" s="250"/>
      <c r="O205" s="250"/>
      <c r="P205" s="250"/>
      <c r="Q205" s="250"/>
      <c r="R205" s="250"/>
      <c r="S205" s="250"/>
      <c r="T205" s="251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6.95" customHeight="1">
      <c r="B206" s="50"/>
      <c r="C206" s="51"/>
      <c r="D206" s="51"/>
      <c r="E206" s="51"/>
      <c r="F206" s="51"/>
      <c r="G206" s="51"/>
      <c r="H206" s="51"/>
      <c r="I206" s="138"/>
      <c r="J206" s="51"/>
      <c r="K206" s="51"/>
      <c r="L206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13861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13862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13863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13864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13865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13866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13867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13868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13869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13870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13871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13872</v>
      </c>
      <c r="F17" s="342" t="s">
        <v>13873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13874</v>
      </c>
      <c r="F18" s="342" t="s">
        <v>13875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13876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13877</v>
      </c>
      <c r="F20" s="342" t="s">
        <v>13878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13879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13880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13881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13882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13883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13884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13885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13886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13887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13888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13889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13890</v>
      </c>
      <c r="F35" s="344"/>
      <c r="G35" s="342" t="s">
        <v>13891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13892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13893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13894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13895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13896</v>
      </c>
      <c r="F40" s="344"/>
      <c r="G40" s="342" t="s">
        <v>13897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13898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13899</v>
      </c>
      <c r="F42" s="344"/>
      <c r="G42" s="342" t="s">
        <v>13900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13901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13902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13903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13904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13905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13906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13907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13908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13909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13910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13911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13912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13913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13914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13915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13916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13917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13918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13919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13920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13921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13922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13860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13923</v>
      </c>
      <c r="D74" s="361"/>
      <c r="E74" s="361"/>
      <c r="F74" s="361" t="s">
        <v>13924</v>
      </c>
      <c r="G74" s="362"/>
      <c r="H74" s="361" t="s">
        <v>224</v>
      </c>
      <c r="I74" s="361" t="s">
        <v>58</v>
      </c>
      <c r="J74" s="361" t="s">
        <v>13925</v>
      </c>
      <c r="K74" s="360"/>
    </row>
    <row r="75" spans="2:11" ht="17.25" customHeight="1">
      <c r="B75" s="358"/>
      <c r="C75" s="363" t="s">
        <v>13926</v>
      </c>
      <c r="D75" s="363"/>
      <c r="E75" s="363"/>
      <c r="F75" s="364" t="s">
        <v>13927</v>
      </c>
      <c r="G75" s="365"/>
      <c r="H75" s="363"/>
      <c r="I75" s="363"/>
      <c r="J75" s="363" t="s">
        <v>13928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13929</v>
      </c>
      <c r="G77" s="367"/>
      <c r="H77" s="347" t="s">
        <v>13930</v>
      </c>
      <c r="I77" s="347" t="s">
        <v>13931</v>
      </c>
      <c r="J77" s="347">
        <v>20</v>
      </c>
      <c r="K77" s="360"/>
    </row>
    <row r="78" spans="2:11" ht="15" customHeight="1">
      <c r="B78" s="358"/>
      <c r="C78" s="347" t="s">
        <v>13932</v>
      </c>
      <c r="D78" s="347"/>
      <c r="E78" s="347"/>
      <c r="F78" s="368" t="s">
        <v>13929</v>
      </c>
      <c r="G78" s="367"/>
      <c r="H78" s="347" t="s">
        <v>13933</v>
      </c>
      <c r="I78" s="347" t="s">
        <v>13931</v>
      </c>
      <c r="J78" s="347">
        <v>120</v>
      </c>
      <c r="K78" s="360"/>
    </row>
    <row r="79" spans="2:11" ht="15" customHeight="1">
      <c r="B79" s="369"/>
      <c r="C79" s="347" t="s">
        <v>13934</v>
      </c>
      <c r="D79" s="347"/>
      <c r="E79" s="347"/>
      <c r="F79" s="368" t="s">
        <v>13935</v>
      </c>
      <c r="G79" s="367"/>
      <c r="H79" s="347" t="s">
        <v>13936</v>
      </c>
      <c r="I79" s="347" t="s">
        <v>13931</v>
      </c>
      <c r="J79" s="347">
        <v>50</v>
      </c>
      <c r="K79" s="360"/>
    </row>
    <row r="80" spans="2:11" ht="15" customHeight="1">
      <c r="B80" s="369"/>
      <c r="C80" s="347" t="s">
        <v>13937</v>
      </c>
      <c r="D80" s="347"/>
      <c r="E80" s="347"/>
      <c r="F80" s="368" t="s">
        <v>13929</v>
      </c>
      <c r="G80" s="367"/>
      <c r="H80" s="347" t="s">
        <v>13938</v>
      </c>
      <c r="I80" s="347" t="s">
        <v>13939</v>
      </c>
      <c r="J80" s="347"/>
      <c r="K80" s="360"/>
    </row>
    <row r="81" spans="2:11" ht="15" customHeight="1">
      <c r="B81" s="369"/>
      <c r="C81" s="370" t="s">
        <v>13940</v>
      </c>
      <c r="D81" s="370"/>
      <c r="E81" s="370"/>
      <c r="F81" s="371" t="s">
        <v>13935</v>
      </c>
      <c r="G81" s="370"/>
      <c r="H81" s="370" t="s">
        <v>13941</v>
      </c>
      <c r="I81" s="370" t="s">
        <v>13931</v>
      </c>
      <c r="J81" s="370">
        <v>15</v>
      </c>
      <c r="K81" s="360"/>
    </row>
    <row r="82" spans="2:11" ht="15" customHeight="1">
      <c r="B82" s="369"/>
      <c r="C82" s="370" t="s">
        <v>13942</v>
      </c>
      <c r="D82" s="370"/>
      <c r="E82" s="370"/>
      <c r="F82" s="371" t="s">
        <v>13935</v>
      </c>
      <c r="G82" s="370"/>
      <c r="H82" s="370" t="s">
        <v>13943</v>
      </c>
      <c r="I82" s="370" t="s">
        <v>13931</v>
      </c>
      <c r="J82" s="370">
        <v>15</v>
      </c>
      <c r="K82" s="360"/>
    </row>
    <row r="83" spans="2:11" ht="15" customHeight="1">
      <c r="B83" s="369"/>
      <c r="C83" s="370" t="s">
        <v>13944</v>
      </c>
      <c r="D83" s="370"/>
      <c r="E83" s="370"/>
      <c r="F83" s="371" t="s">
        <v>13935</v>
      </c>
      <c r="G83" s="370"/>
      <c r="H83" s="370" t="s">
        <v>13945</v>
      </c>
      <c r="I83" s="370" t="s">
        <v>13931</v>
      </c>
      <c r="J83" s="370">
        <v>20</v>
      </c>
      <c r="K83" s="360"/>
    </row>
    <row r="84" spans="2:11" ht="15" customHeight="1">
      <c r="B84" s="369"/>
      <c r="C84" s="370" t="s">
        <v>13946</v>
      </c>
      <c r="D84" s="370"/>
      <c r="E84" s="370"/>
      <c r="F84" s="371" t="s">
        <v>13935</v>
      </c>
      <c r="G84" s="370"/>
      <c r="H84" s="370" t="s">
        <v>13947</v>
      </c>
      <c r="I84" s="370" t="s">
        <v>13931</v>
      </c>
      <c r="J84" s="370">
        <v>20</v>
      </c>
      <c r="K84" s="360"/>
    </row>
    <row r="85" spans="2:11" ht="15" customHeight="1">
      <c r="B85" s="369"/>
      <c r="C85" s="347" t="s">
        <v>13948</v>
      </c>
      <c r="D85" s="347"/>
      <c r="E85" s="347"/>
      <c r="F85" s="368" t="s">
        <v>13935</v>
      </c>
      <c r="G85" s="367"/>
      <c r="H85" s="347" t="s">
        <v>13949</v>
      </c>
      <c r="I85" s="347" t="s">
        <v>13931</v>
      </c>
      <c r="J85" s="347">
        <v>50</v>
      </c>
      <c r="K85" s="360"/>
    </row>
    <row r="86" spans="2:11" ht="15" customHeight="1">
      <c r="B86" s="369"/>
      <c r="C86" s="347" t="s">
        <v>13950</v>
      </c>
      <c r="D86" s="347"/>
      <c r="E86" s="347"/>
      <c r="F86" s="368" t="s">
        <v>13935</v>
      </c>
      <c r="G86" s="367"/>
      <c r="H86" s="347" t="s">
        <v>13951</v>
      </c>
      <c r="I86" s="347" t="s">
        <v>13931</v>
      </c>
      <c r="J86" s="347">
        <v>20</v>
      </c>
      <c r="K86" s="360"/>
    </row>
    <row r="87" spans="2:11" ht="15" customHeight="1">
      <c r="B87" s="369"/>
      <c r="C87" s="347" t="s">
        <v>13952</v>
      </c>
      <c r="D87" s="347"/>
      <c r="E87" s="347"/>
      <c r="F87" s="368" t="s">
        <v>13935</v>
      </c>
      <c r="G87" s="367"/>
      <c r="H87" s="347" t="s">
        <v>13953</v>
      </c>
      <c r="I87" s="347" t="s">
        <v>13931</v>
      </c>
      <c r="J87" s="347">
        <v>20</v>
      </c>
      <c r="K87" s="360"/>
    </row>
    <row r="88" spans="2:11" ht="15" customHeight="1">
      <c r="B88" s="369"/>
      <c r="C88" s="347" t="s">
        <v>13954</v>
      </c>
      <c r="D88" s="347"/>
      <c r="E88" s="347"/>
      <c r="F88" s="368" t="s">
        <v>13935</v>
      </c>
      <c r="G88" s="367"/>
      <c r="H88" s="347" t="s">
        <v>13955</v>
      </c>
      <c r="I88" s="347" t="s">
        <v>13931</v>
      </c>
      <c r="J88" s="347">
        <v>50</v>
      </c>
      <c r="K88" s="360"/>
    </row>
    <row r="89" spans="2:11" ht="15" customHeight="1">
      <c r="B89" s="369"/>
      <c r="C89" s="347" t="s">
        <v>13956</v>
      </c>
      <c r="D89" s="347"/>
      <c r="E89" s="347"/>
      <c r="F89" s="368" t="s">
        <v>13935</v>
      </c>
      <c r="G89" s="367"/>
      <c r="H89" s="347" t="s">
        <v>13956</v>
      </c>
      <c r="I89" s="347" t="s">
        <v>13931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13935</v>
      </c>
      <c r="G90" s="367"/>
      <c r="H90" s="347" t="s">
        <v>13957</v>
      </c>
      <c r="I90" s="347" t="s">
        <v>13931</v>
      </c>
      <c r="J90" s="347">
        <v>255</v>
      </c>
      <c r="K90" s="360"/>
    </row>
    <row r="91" spans="2:11" ht="15" customHeight="1">
      <c r="B91" s="369"/>
      <c r="C91" s="347" t="s">
        <v>13958</v>
      </c>
      <c r="D91" s="347"/>
      <c r="E91" s="347"/>
      <c r="F91" s="368" t="s">
        <v>13929</v>
      </c>
      <c r="G91" s="367"/>
      <c r="H91" s="347" t="s">
        <v>13959</v>
      </c>
      <c r="I91" s="347" t="s">
        <v>13960</v>
      </c>
      <c r="J91" s="347"/>
      <c r="K91" s="360"/>
    </row>
    <row r="92" spans="2:11" ht="15" customHeight="1">
      <c r="B92" s="369"/>
      <c r="C92" s="347" t="s">
        <v>13961</v>
      </c>
      <c r="D92" s="347"/>
      <c r="E92" s="347"/>
      <c r="F92" s="368" t="s">
        <v>13929</v>
      </c>
      <c r="G92" s="367"/>
      <c r="H92" s="347" t="s">
        <v>13962</v>
      </c>
      <c r="I92" s="347" t="s">
        <v>13963</v>
      </c>
      <c r="J92" s="347"/>
      <c r="K92" s="360"/>
    </row>
    <row r="93" spans="2:11" ht="15" customHeight="1">
      <c r="B93" s="369"/>
      <c r="C93" s="347" t="s">
        <v>13964</v>
      </c>
      <c r="D93" s="347"/>
      <c r="E93" s="347"/>
      <c r="F93" s="368" t="s">
        <v>13929</v>
      </c>
      <c r="G93" s="367"/>
      <c r="H93" s="347" t="s">
        <v>13964</v>
      </c>
      <c r="I93" s="347" t="s">
        <v>13963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13929</v>
      </c>
      <c r="G94" s="367"/>
      <c r="H94" s="347" t="s">
        <v>13965</v>
      </c>
      <c r="I94" s="347" t="s">
        <v>13963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13929</v>
      </c>
      <c r="G95" s="367"/>
      <c r="H95" s="347" t="s">
        <v>13966</v>
      </c>
      <c r="I95" s="347" t="s">
        <v>13963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13967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13923</v>
      </c>
      <c r="D101" s="361"/>
      <c r="E101" s="361"/>
      <c r="F101" s="361" t="s">
        <v>13924</v>
      </c>
      <c r="G101" s="362"/>
      <c r="H101" s="361" t="s">
        <v>224</v>
      </c>
      <c r="I101" s="361" t="s">
        <v>58</v>
      </c>
      <c r="J101" s="361" t="s">
        <v>13925</v>
      </c>
      <c r="K101" s="360"/>
    </row>
    <row r="102" spans="2:11" ht="17.25" customHeight="1">
      <c r="B102" s="358"/>
      <c r="C102" s="363" t="s">
        <v>13926</v>
      </c>
      <c r="D102" s="363"/>
      <c r="E102" s="363"/>
      <c r="F102" s="364" t="s">
        <v>13927</v>
      </c>
      <c r="G102" s="365"/>
      <c r="H102" s="363"/>
      <c r="I102" s="363"/>
      <c r="J102" s="363" t="s">
        <v>13928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13929</v>
      </c>
      <c r="G104" s="377"/>
      <c r="H104" s="347" t="s">
        <v>13968</v>
      </c>
      <c r="I104" s="347" t="s">
        <v>13931</v>
      </c>
      <c r="J104" s="347">
        <v>20</v>
      </c>
      <c r="K104" s="360"/>
    </row>
    <row r="105" spans="2:11" ht="15" customHeight="1">
      <c r="B105" s="358"/>
      <c r="C105" s="347" t="s">
        <v>13932</v>
      </c>
      <c r="D105" s="347"/>
      <c r="E105" s="347"/>
      <c r="F105" s="368" t="s">
        <v>13929</v>
      </c>
      <c r="G105" s="347"/>
      <c r="H105" s="347" t="s">
        <v>13968</v>
      </c>
      <c r="I105" s="347" t="s">
        <v>13931</v>
      </c>
      <c r="J105" s="347">
        <v>120</v>
      </c>
      <c r="K105" s="360"/>
    </row>
    <row r="106" spans="2:11" ht="15" customHeight="1">
      <c r="B106" s="369"/>
      <c r="C106" s="347" t="s">
        <v>13934</v>
      </c>
      <c r="D106" s="347"/>
      <c r="E106" s="347"/>
      <c r="F106" s="368" t="s">
        <v>13935</v>
      </c>
      <c r="G106" s="347"/>
      <c r="H106" s="347" t="s">
        <v>13968</v>
      </c>
      <c r="I106" s="347" t="s">
        <v>13931</v>
      </c>
      <c r="J106" s="347">
        <v>50</v>
      </c>
      <c r="K106" s="360"/>
    </row>
    <row r="107" spans="2:11" ht="15" customHeight="1">
      <c r="B107" s="369"/>
      <c r="C107" s="347" t="s">
        <v>13937</v>
      </c>
      <c r="D107" s="347"/>
      <c r="E107" s="347"/>
      <c r="F107" s="368" t="s">
        <v>13929</v>
      </c>
      <c r="G107" s="347"/>
      <c r="H107" s="347" t="s">
        <v>13968</v>
      </c>
      <c r="I107" s="347" t="s">
        <v>13939</v>
      </c>
      <c r="J107" s="347"/>
      <c r="K107" s="360"/>
    </row>
    <row r="108" spans="2:11" ht="15" customHeight="1">
      <c r="B108" s="369"/>
      <c r="C108" s="347" t="s">
        <v>13948</v>
      </c>
      <c r="D108" s="347"/>
      <c r="E108" s="347"/>
      <c r="F108" s="368" t="s">
        <v>13935</v>
      </c>
      <c r="G108" s="347"/>
      <c r="H108" s="347" t="s">
        <v>13968</v>
      </c>
      <c r="I108" s="347" t="s">
        <v>13931</v>
      </c>
      <c r="J108" s="347">
        <v>50</v>
      </c>
      <c r="K108" s="360"/>
    </row>
    <row r="109" spans="2:11" ht="15" customHeight="1">
      <c r="B109" s="369"/>
      <c r="C109" s="347" t="s">
        <v>13956</v>
      </c>
      <c r="D109" s="347"/>
      <c r="E109" s="347"/>
      <c r="F109" s="368" t="s">
        <v>13935</v>
      </c>
      <c r="G109" s="347"/>
      <c r="H109" s="347" t="s">
        <v>13968</v>
      </c>
      <c r="I109" s="347" t="s">
        <v>13931</v>
      </c>
      <c r="J109" s="347">
        <v>50</v>
      </c>
      <c r="K109" s="360"/>
    </row>
    <row r="110" spans="2:11" ht="15" customHeight="1">
      <c r="B110" s="369"/>
      <c r="C110" s="347" t="s">
        <v>13954</v>
      </c>
      <c r="D110" s="347"/>
      <c r="E110" s="347"/>
      <c r="F110" s="368" t="s">
        <v>13935</v>
      </c>
      <c r="G110" s="347"/>
      <c r="H110" s="347" t="s">
        <v>13968</v>
      </c>
      <c r="I110" s="347" t="s">
        <v>13931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13929</v>
      </c>
      <c r="G111" s="347"/>
      <c r="H111" s="347" t="s">
        <v>13969</v>
      </c>
      <c r="I111" s="347" t="s">
        <v>13931</v>
      </c>
      <c r="J111" s="347">
        <v>20</v>
      </c>
      <c r="K111" s="360"/>
    </row>
    <row r="112" spans="2:11" ht="15" customHeight="1">
      <c r="B112" s="369"/>
      <c r="C112" s="347" t="s">
        <v>13970</v>
      </c>
      <c r="D112" s="347"/>
      <c r="E112" s="347"/>
      <c r="F112" s="368" t="s">
        <v>13929</v>
      </c>
      <c r="G112" s="347"/>
      <c r="H112" s="347" t="s">
        <v>13971</v>
      </c>
      <c r="I112" s="347" t="s">
        <v>13931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13929</v>
      </c>
      <c r="G113" s="347"/>
      <c r="H113" s="347" t="s">
        <v>13972</v>
      </c>
      <c r="I113" s="347" t="s">
        <v>13963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13929</v>
      </c>
      <c r="G114" s="347"/>
      <c r="H114" s="347" t="s">
        <v>13973</v>
      </c>
      <c r="I114" s="347" t="s">
        <v>13963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13929</v>
      </c>
      <c r="G115" s="347"/>
      <c r="H115" s="347" t="s">
        <v>13974</v>
      </c>
      <c r="I115" s="347" t="s">
        <v>13975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13976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13923</v>
      </c>
      <c r="D121" s="361"/>
      <c r="E121" s="361"/>
      <c r="F121" s="361" t="s">
        <v>13924</v>
      </c>
      <c r="G121" s="362"/>
      <c r="H121" s="361" t="s">
        <v>224</v>
      </c>
      <c r="I121" s="361" t="s">
        <v>58</v>
      </c>
      <c r="J121" s="361" t="s">
        <v>13925</v>
      </c>
      <c r="K121" s="387"/>
    </row>
    <row r="122" spans="2:11" ht="17.25" customHeight="1">
      <c r="B122" s="386"/>
      <c r="C122" s="363" t="s">
        <v>13926</v>
      </c>
      <c r="D122" s="363"/>
      <c r="E122" s="363"/>
      <c r="F122" s="364" t="s">
        <v>13927</v>
      </c>
      <c r="G122" s="365"/>
      <c r="H122" s="363"/>
      <c r="I122" s="363"/>
      <c r="J122" s="363" t="s">
        <v>13928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13932</v>
      </c>
      <c r="D124" s="366"/>
      <c r="E124" s="366"/>
      <c r="F124" s="368" t="s">
        <v>13929</v>
      </c>
      <c r="G124" s="347"/>
      <c r="H124" s="347" t="s">
        <v>13968</v>
      </c>
      <c r="I124" s="347" t="s">
        <v>13931</v>
      </c>
      <c r="J124" s="347">
        <v>120</v>
      </c>
      <c r="K124" s="390"/>
    </row>
    <row r="125" spans="2:11" ht="15" customHeight="1">
      <c r="B125" s="388"/>
      <c r="C125" s="347" t="s">
        <v>13977</v>
      </c>
      <c r="D125" s="347"/>
      <c r="E125" s="347"/>
      <c r="F125" s="368" t="s">
        <v>13929</v>
      </c>
      <c r="G125" s="347"/>
      <c r="H125" s="347" t="s">
        <v>13978</v>
      </c>
      <c r="I125" s="347" t="s">
        <v>13931</v>
      </c>
      <c r="J125" s="347" t="s">
        <v>13979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13929</v>
      </c>
      <c r="G126" s="347"/>
      <c r="H126" s="347" t="s">
        <v>13980</v>
      </c>
      <c r="I126" s="347" t="s">
        <v>13931</v>
      </c>
      <c r="J126" s="347" t="s">
        <v>13979</v>
      </c>
      <c r="K126" s="390"/>
    </row>
    <row r="127" spans="2:11" ht="15" customHeight="1">
      <c r="B127" s="388"/>
      <c r="C127" s="347" t="s">
        <v>13940</v>
      </c>
      <c r="D127" s="347"/>
      <c r="E127" s="347"/>
      <c r="F127" s="368" t="s">
        <v>13935</v>
      </c>
      <c r="G127" s="347"/>
      <c r="H127" s="347" t="s">
        <v>13941</v>
      </c>
      <c r="I127" s="347" t="s">
        <v>13931</v>
      </c>
      <c r="J127" s="347">
        <v>15</v>
      </c>
      <c r="K127" s="390"/>
    </row>
    <row r="128" spans="2:11" ht="15" customHeight="1">
      <c r="B128" s="388"/>
      <c r="C128" s="370" t="s">
        <v>13942</v>
      </c>
      <c r="D128" s="370"/>
      <c r="E128" s="370"/>
      <c r="F128" s="371" t="s">
        <v>13935</v>
      </c>
      <c r="G128" s="370"/>
      <c r="H128" s="370" t="s">
        <v>13943</v>
      </c>
      <c r="I128" s="370" t="s">
        <v>13931</v>
      </c>
      <c r="J128" s="370">
        <v>15</v>
      </c>
      <c r="K128" s="390"/>
    </row>
    <row r="129" spans="2:11" ht="15" customHeight="1">
      <c r="B129" s="388"/>
      <c r="C129" s="370" t="s">
        <v>13944</v>
      </c>
      <c r="D129" s="370"/>
      <c r="E129" s="370"/>
      <c r="F129" s="371" t="s">
        <v>13935</v>
      </c>
      <c r="G129" s="370"/>
      <c r="H129" s="370" t="s">
        <v>13945</v>
      </c>
      <c r="I129" s="370" t="s">
        <v>13931</v>
      </c>
      <c r="J129" s="370">
        <v>20</v>
      </c>
      <c r="K129" s="390"/>
    </row>
    <row r="130" spans="2:11" ht="15" customHeight="1">
      <c r="B130" s="388"/>
      <c r="C130" s="370" t="s">
        <v>13946</v>
      </c>
      <c r="D130" s="370"/>
      <c r="E130" s="370"/>
      <c r="F130" s="371" t="s">
        <v>13935</v>
      </c>
      <c r="G130" s="370"/>
      <c r="H130" s="370" t="s">
        <v>13947</v>
      </c>
      <c r="I130" s="370" t="s">
        <v>13931</v>
      </c>
      <c r="J130" s="370">
        <v>20</v>
      </c>
      <c r="K130" s="390"/>
    </row>
    <row r="131" spans="2:11" ht="15" customHeight="1">
      <c r="B131" s="388"/>
      <c r="C131" s="347" t="s">
        <v>13934</v>
      </c>
      <c r="D131" s="347"/>
      <c r="E131" s="347"/>
      <c r="F131" s="368" t="s">
        <v>13935</v>
      </c>
      <c r="G131" s="347"/>
      <c r="H131" s="347" t="s">
        <v>13968</v>
      </c>
      <c r="I131" s="347" t="s">
        <v>13931</v>
      </c>
      <c r="J131" s="347">
        <v>50</v>
      </c>
      <c r="K131" s="390"/>
    </row>
    <row r="132" spans="2:11" ht="15" customHeight="1">
      <c r="B132" s="388"/>
      <c r="C132" s="347" t="s">
        <v>13948</v>
      </c>
      <c r="D132" s="347"/>
      <c r="E132" s="347"/>
      <c r="F132" s="368" t="s">
        <v>13935</v>
      </c>
      <c r="G132" s="347"/>
      <c r="H132" s="347" t="s">
        <v>13968</v>
      </c>
      <c r="I132" s="347" t="s">
        <v>13931</v>
      </c>
      <c r="J132" s="347">
        <v>50</v>
      </c>
      <c r="K132" s="390"/>
    </row>
    <row r="133" spans="2:11" ht="15" customHeight="1">
      <c r="B133" s="388"/>
      <c r="C133" s="347" t="s">
        <v>13954</v>
      </c>
      <c r="D133" s="347"/>
      <c r="E133" s="347"/>
      <c r="F133" s="368" t="s">
        <v>13935</v>
      </c>
      <c r="G133" s="347"/>
      <c r="H133" s="347" t="s">
        <v>13968</v>
      </c>
      <c r="I133" s="347" t="s">
        <v>13931</v>
      </c>
      <c r="J133" s="347">
        <v>50</v>
      </c>
      <c r="K133" s="390"/>
    </row>
    <row r="134" spans="2:11" ht="15" customHeight="1">
      <c r="B134" s="388"/>
      <c r="C134" s="347" t="s">
        <v>13956</v>
      </c>
      <c r="D134" s="347"/>
      <c r="E134" s="347"/>
      <c r="F134" s="368" t="s">
        <v>13935</v>
      </c>
      <c r="G134" s="347"/>
      <c r="H134" s="347" t="s">
        <v>13968</v>
      </c>
      <c r="I134" s="347" t="s">
        <v>13931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13935</v>
      </c>
      <c r="G135" s="347"/>
      <c r="H135" s="347" t="s">
        <v>13981</v>
      </c>
      <c r="I135" s="347" t="s">
        <v>13931</v>
      </c>
      <c r="J135" s="347">
        <v>255</v>
      </c>
      <c r="K135" s="390"/>
    </row>
    <row r="136" spans="2:11" ht="15" customHeight="1">
      <c r="B136" s="388"/>
      <c r="C136" s="347" t="s">
        <v>13958</v>
      </c>
      <c r="D136" s="347"/>
      <c r="E136" s="347"/>
      <c r="F136" s="368" t="s">
        <v>13929</v>
      </c>
      <c r="G136" s="347"/>
      <c r="H136" s="347" t="s">
        <v>13982</v>
      </c>
      <c r="I136" s="347" t="s">
        <v>13960</v>
      </c>
      <c r="J136" s="347"/>
      <c r="K136" s="390"/>
    </row>
    <row r="137" spans="2:11" ht="15" customHeight="1">
      <c r="B137" s="388"/>
      <c r="C137" s="347" t="s">
        <v>13961</v>
      </c>
      <c r="D137" s="347"/>
      <c r="E137" s="347"/>
      <c r="F137" s="368" t="s">
        <v>13929</v>
      </c>
      <c r="G137" s="347"/>
      <c r="H137" s="347" t="s">
        <v>13983</v>
      </c>
      <c r="I137" s="347" t="s">
        <v>13963</v>
      </c>
      <c r="J137" s="347"/>
      <c r="K137" s="390"/>
    </row>
    <row r="138" spans="2:11" ht="15" customHeight="1">
      <c r="B138" s="388"/>
      <c r="C138" s="347" t="s">
        <v>13964</v>
      </c>
      <c r="D138" s="347"/>
      <c r="E138" s="347"/>
      <c r="F138" s="368" t="s">
        <v>13929</v>
      </c>
      <c r="G138" s="347"/>
      <c r="H138" s="347" t="s">
        <v>13964</v>
      </c>
      <c r="I138" s="347" t="s">
        <v>13963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13929</v>
      </c>
      <c r="G139" s="347"/>
      <c r="H139" s="347" t="s">
        <v>13984</v>
      </c>
      <c r="I139" s="347" t="s">
        <v>13963</v>
      </c>
      <c r="J139" s="347"/>
      <c r="K139" s="390"/>
    </row>
    <row r="140" spans="2:11" ht="15" customHeight="1">
      <c r="B140" s="388"/>
      <c r="C140" s="347" t="s">
        <v>13985</v>
      </c>
      <c r="D140" s="347"/>
      <c r="E140" s="347"/>
      <c r="F140" s="368" t="s">
        <v>13929</v>
      </c>
      <c r="G140" s="347"/>
      <c r="H140" s="347" t="s">
        <v>13986</v>
      </c>
      <c r="I140" s="347" t="s">
        <v>13963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13987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13923</v>
      </c>
      <c r="D146" s="361"/>
      <c r="E146" s="361"/>
      <c r="F146" s="361" t="s">
        <v>13924</v>
      </c>
      <c r="G146" s="362"/>
      <c r="H146" s="361" t="s">
        <v>224</v>
      </c>
      <c r="I146" s="361" t="s">
        <v>58</v>
      </c>
      <c r="J146" s="361" t="s">
        <v>13925</v>
      </c>
      <c r="K146" s="360"/>
    </row>
    <row r="147" spans="2:11" ht="17.25" customHeight="1">
      <c r="B147" s="358"/>
      <c r="C147" s="363" t="s">
        <v>13926</v>
      </c>
      <c r="D147" s="363"/>
      <c r="E147" s="363"/>
      <c r="F147" s="364" t="s">
        <v>13927</v>
      </c>
      <c r="G147" s="365"/>
      <c r="H147" s="363"/>
      <c r="I147" s="363"/>
      <c r="J147" s="363" t="s">
        <v>13928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13932</v>
      </c>
      <c r="D149" s="347"/>
      <c r="E149" s="347"/>
      <c r="F149" s="395" t="s">
        <v>13929</v>
      </c>
      <c r="G149" s="347"/>
      <c r="H149" s="394" t="s">
        <v>13968</v>
      </c>
      <c r="I149" s="394" t="s">
        <v>13931</v>
      </c>
      <c r="J149" s="394">
        <v>120</v>
      </c>
      <c r="K149" s="390"/>
    </row>
    <row r="150" spans="2:11" ht="15" customHeight="1">
      <c r="B150" s="369"/>
      <c r="C150" s="394" t="s">
        <v>13977</v>
      </c>
      <c r="D150" s="347"/>
      <c r="E150" s="347"/>
      <c r="F150" s="395" t="s">
        <v>13929</v>
      </c>
      <c r="G150" s="347"/>
      <c r="H150" s="394" t="s">
        <v>13988</v>
      </c>
      <c r="I150" s="394" t="s">
        <v>13931</v>
      </c>
      <c r="J150" s="394" t="s">
        <v>13979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13929</v>
      </c>
      <c r="G151" s="347"/>
      <c r="H151" s="394" t="s">
        <v>13989</v>
      </c>
      <c r="I151" s="394" t="s">
        <v>13931</v>
      </c>
      <c r="J151" s="394" t="s">
        <v>13979</v>
      </c>
      <c r="K151" s="390"/>
    </row>
    <row r="152" spans="2:11" ht="15" customHeight="1">
      <c r="B152" s="369"/>
      <c r="C152" s="394" t="s">
        <v>13934</v>
      </c>
      <c r="D152" s="347"/>
      <c r="E152" s="347"/>
      <c r="F152" s="395" t="s">
        <v>13935</v>
      </c>
      <c r="G152" s="347"/>
      <c r="H152" s="394" t="s">
        <v>13968</v>
      </c>
      <c r="I152" s="394" t="s">
        <v>13931</v>
      </c>
      <c r="J152" s="394">
        <v>50</v>
      </c>
      <c r="K152" s="390"/>
    </row>
    <row r="153" spans="2:11" ht="15" customHeight="1">
      <c r="B153" s="369"/>
      <c r="C153" s="394" t="s">
        <v>13937</v>
      </c>
      <c r="D153" s="347"/>
      <c r="E153" s="347"/>
      <c r="F153" s="395" t="s">
        <v>13929</v>
      </c>
      <c r="G153" s="347"/>
      <c r="H153" s="394" t="s">
        <v>13968</v>
      </c>
      <c r="I153" s="394" t="s">
        <v>13939</v>
      </c>
      <c r="J153" s="394"/>
      <c r="K153" s="390"/>
    </row>
    <row r="154" spans="2:11" ht="15" customHeight="1">
      <c r="B154" s="369"/>
      <c r="C154" s="394" t="s">
        <v>13948</v>
      </c>
      <c r="D154" s="347"/>
      <c r="E154" s="347"/>
      <c r="F154" s="395" t="s">
        <v>13935</v>
      </c>
      <c r="G154" s="347"/>
      <c r="H154" s="394" t="s">
        <v>13968</v>
      </c>
      <c r="I154" s="394" t="s">
        <v>13931</v>
      </c>
      <c r="J154" s="394">
        <v>50</v>
      </c>
      <c r="K154" s="390"/>
    </row>
    <row r="155" spans="2:11" ht="15" customHeight="1">
      <c r="B155" s="369"/>
      <c r="C155" s="394" t="s">
        <v>13956</v>
      </c>
      <c r="D155" s="347"/>
      <c r="E155" s="347"/>
      <c r="F155" s="395" t="s">
        <v>13935</v>
      </c>
      <c r="G155" s="347"/>
      <c r="H155" s="394" t="s">
        <v>13968</v>
      </c>
      <c r="I155" s="394" t="s">
        <v>13931</v>
      </c>
      <c r="J155" s="394">
        <v>50</v>
      </c>
      <c r="K155" s="390"/>
    </row>
    <row r="156" spans="2:11" ht="15" customHeight="1">
      <c r="B156" s="369"/>
      <c r="C156" s="394" t="s">
        <v>13954</v>
      </c>
      <c r="D156" s="347"/>
      <c r="E156" s="347"/>
      <c r="F156" s="395" t="s">
        <v>13935</v>
      </c>
      <c r="G156" s="347"/>
      <c r="H156" s="394" t="s">
        <v>13968</v>
      </c>
      <c r="I156" s="394" t="s">
        <v>13931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13929</v>
      </c>
      <c r="G157" s="347"/>
      <c r="H157" s="394" t="s">
        <v>13990</v>
      </c>
      <c r="I157" s="394" t="s">
        <v>13931</v>
      </c>
      <c r="J157" s="394" t="s">
        <v>13991</v>
      </c>
      <c r="K157" s="390"/>
    </row>
    <row r="158" spans="2:11" ht="15" customHeight="1">
      <c r="B158" s="369"/>
      <c r="C158" s="394" t="s">
        <v>13992</v>
      </c>
      <c r="D158" s="347"/>
      <c r="E158" s="347"/>
      <c r="F158" s="395" t="s">
        <v>13929</v>
      </c>
      <c r="G158" s="347"/>
      <c r="H158" s="394" t="s">
        <v>13993</v>
      </c>
      <c r="I158" s="394" t="s">
        <v>13963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13994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13923</v>
      </c>
      <c r="D164" s="361"/>
      <c r="E164" s="361"/>
      <c r="F164" s="361" t="s">
        <v>13924</v>
      </c>
      <c r="G164" s="398"/>
      <c r="H164" s="399" t="s">
        <v>224</v>
      </c>
      <c r="I164" s="399" t="s">
        <v>58</v>
      </c>
      <c r="J164" s="361" t="s">
        <v>13925</v>
      </c>
      <c r="K164" s="336"/>
    </row>
    <row r="165" spans="2:11" ht="17.25" customHeight="1">
      <c r="B165" s="338"/>
      <c r="C165" s="363" t="s">
        <v>13926</v>
      </c>
      <c r="D165" s="363"/>
      <c r="E165" s="363"/>
      <c r="F165" s="364" t="s">
        <v>13927</v>
      </c>
      <c r="G165" s="400"/>
      <c r="H165" s="401"/>
      <c r="I165" s="401"/>
      <c r="J165" s="363" t="s">
        <v>13928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13932</v>
      </c>
      <c r="D167" s="347"/>
      <c r="E167" s="347"/>
      <c r="F167" s="368" t="s">
        <v>13929</v>
      </c>
      <c r="G167" s="347"/>
      <c r="H167" s="347" t="s">
        <v>13968</v>
      </c>
      <c r="I167" s="347" t="s">
        <v>13931</v>
      </c>
      <c r="J167" s="347">
        <v>120</v>
      </c>
      <c r="K167" s="390"/>
    </row>
    <row r="168" spans="2:11" ht="15" customHeight="1">
      <c r="B168" s="369"/>
      <c r="C168" s="347" t="s">
        <v>13977</v>
      </c>
      <c r="D168" s="347"/>
      <c r="E168" s="347"/>
      <c r="F168" s="368" t="s">
        <v>13929</v>
      </c>
      <c r="G168" s="347"/>
      <c r="H168" s="347" t="s">
        <v>13978</v>
      </c>
      <c r="I168" s="347" t="s">
        <v>13931</v>
      </c>
      <c r="J168" s="347" t="s">
        <v>13979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13929</v>
      </c>
      <c r="G169" s="347"/>
      <c r="H169" s="347" t="s">
        <v>13995</v>
      </c>
      <c r="I169" s="347" t="s">
        <v>13931</v>
      </c>
      <c r="J169" s="347" t="s">
        <v>13979</v>
      </c>
      <c r="K169" s="390"/>
    </row>
    <row r="170" spans="2:11" ht="15" customHeight="1">
      <c r="B170" s="369"/>
      <c r="C170" s="347" t="s">
        <v>13934</v>
      </c>
      <c r="D170" s="347"/>
      <c r="E170" s="347"/>
      <c r="F170" s="368" t="s">
        <v>13935</v>
      </c>
      <c r="G170" s="347"/>
      <c r="H170" s="347" t="s">
        <v>13995</v>
      </c>
      <c r="I170" s="347" t="s">
        <v>13931</v>
      </c>
      <c r="J170" s="347">
        <v>50</v>
      </c>
      <c r="K170" s="390"/>
    </row>
    <row r="171" spans="2:11" ht="15" customHeight="1">
      <c r="B171" s="369"/>
      <c r="C171" s="347" t="s">
        <v>13937</v>
      </c>
      <c r="D171" s="347"/>
      <c r="E171" s="347"/>
      <c r="F171" s="368" t="s">
        <v>13929</v>
      </c>
      <c r="G171" s="347"/>
      <c r="H171" s="347" t="s">
        <v>13995</v>
      </c>
      <c r="I171" s="347" t="s">
        <v>13939</v>
      </c>
      <c r="J171" s="347"/>
      <c r="K171" s="390"/>
    </row>
    <row r="172" spans="2:11" ht="15" customHeight="1">
      <c r="B172" s="369"/>
      <c r="C172" s="347" t="s">
        <v>13948</v>
      </c>
      <c r="D172" s="347"/>
      <c r="E172" s="347"/>
      <c r="F172" s="368" t="s">
        <v>13935</v>
      </c>
      <c r="G172" s="347"/>
      <c r="H172" s="347" t="s">
        <v>13995</v>
      </c>
      <c r="I172" s="347" t="s">
        <v>13931</v>
      </c>
      <c r="J172" s="347">
        <v>50</v>
      </c>
      <c r="K172" s="390"/>
    </row>
    <row r="173" spans="2:11" ht="15" customHeight="1">
      <c r="B173" s="369"/>
      <c r="C173" s="347" t="s">
        <v>13956</v>
      </c>
      <c r="D173" s="347"/>
      <c r="E173" s="347"/>
      <c r="F173" s="368" t="s">
        <v>13935</v>
      </c>
      <c r="G173" s="347"/>
      <c r="H173" s="347" t="s">
        <v>13995</v>
      </c>
      <c r="I173" s="347" t="s">
        <v>13931</v>
      </c>
      <c r="J173" s="347">
        <v>50</v>
      </c>
      <c r="K173" s="390"/>
    </row>
    <row r="174" spans="2:11" ht="15" customHeight="1">
      <c r="B174" s="369"/>
      <c r="C174" s="347" t="s">
        <v>13954</v>
      </c>
      <c r="D174" s="347"/>
      <c r="E174" s="347"/>
      <c r="F174" s="368" t="s">
        <v>13935</v>
      </c>
      <c r="G174" s="347"/>
      <c r="H174" s="347" t="s">
        <v>13995</v>
      </c>
      <c r="I174" s="347" t="s">
        <v>13931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13929</v>
      </c>
      <c r="G175" s="347"/>
      <c r="H175" s="347" t="s">
        <v>13996</v>
      </c>
      <c r="I175" s="347" t="s">
        <v>13997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13929</v>
      </c>
      <c r="G176" s="347"/>
      <c r="H176" s="347" t="s">
        <v>13998</v>
      </c>
      <c r="I176" s="347" t="s">
        <v>13999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13929</v>
      </c>
      <c r="G177" s="347"/>
      <c r="H177" s="347" t="s">
        <v>14000</v>
      </c>
      <c r="I177" s="347" t="s">
        <v>13931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13929</v>
      </c>
      <c r="G178" s="347"/>
      <c r="H178" s="347" t="s">
        <v>14001</v>
      </c>
      <c r="I178" s="347" t="s">
        <v>13931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13929</v>
      </c>
      <c r="G179" s="347"/>
      <c r="H179" s="347" t="s">
        <v>13894</v>
      </c>
      <c r="I179" s="347" t="s">
        <v>13931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13929</v>
      </c>
      <c r="G180" s="347"/>
      <c r="H180" s="347" t="s">
        <v>14002</v>
      </c>
      <c r="I180" s="347" t="s">
        <v>13963</v>
      </c>
      <c r="J180" s="347"/>
      <c r="K180" s="390"/>
    </row>
    <row r="181" spans="2:11" ht="15" customHeight="1">
      <c r="B181" s="369"/>
      <c r="C181" s="347" t="s">
        <v>14003</v>
      </c>
      <c r="D181" s="347"/>
      <c r="E181" s="347"/>
      <c r="F181" s="368" t="s">
        <v>13929</v>
      </c>
      <c r="G181" s="347"/>
      <c r="H181" s="347" t="s">
        <v>14004</v>
      </c>
      <c r="I181" s="347" t="s">
        <v>13963</v>
      </c>
      <c r="J181" s="347"/>
      <c r="K181" s="390"/>
    </row>
    <row r="182" spans="2:11" ht="15" customHeight="1">
      <c r="B182" s="369"/>
      <c r="C182" s="347" t="s">
        <v>13992</v>
      </c>
      <c r="D182" s="347"/>
      <c r="E182" s="347"/>
      <c r="F182" s="368" t="s">
        <v>13929</v>
      </c>
      <c r="G182" s="347"/>
      <c r="H182" s="347" t="s">
        <v>14005</v>
      </c>
      <c r="I182" s="347" t="s">
        <v>13963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13935</v>
      </c>
      <c r="G183" s="347"/>
      <c r="H183" s="347" t="s">
        <v>14006</v>
      </c>
      <c r="I183" s="347" t="s">
        <v>13931</v>
      </c>
      <c r="J183" s="347">
        <v>50</v>
      </c>
      <c r="K183" s="390"/>
    </row>
    <row r="184" spans="2:11" ht="15" customHeight="1">
      <c r="B184" s="369"/>
      <c r="C184" s="347" t="s">
        <v>14007</v>
      </c>
      <c r="D184" s="347"/>
      <c r="E184" s="347"/>
      <c r="F184" s="368" t="s">
        <v>13935</v>
      </c>
      <c r="G184" s="347"/>
      <c r="H184" s="347" t="s">
        <v>14008</v>
      </c>
      <c r="I184" s="347" t="s">
        <v>14009</v>
      </c>
      <c r="J184" s="347"/>
      <c r="K184" s="390"/>
    </row>
    <row r="185" spans="2:11" ht="15" customHeight="1">
      <c r="B185" s="369"/>
      <c r="C185" s="347" t="s">
        <v>14010</v>
      </c>
      <c r="D185" s="347"/>
      <c r="E185" s="347"/>
      <c r="F185" s="368" t="s">
        <v>13935</v>
      </c>
      <c r="G185" s="347"/>
      <c r="H185" s="347" t="s">
        <v>14011</v>
      </c>
      <c r="I185" s="347" t="s">
        <v>14009</v>
      </c>
      <c r="J185" s="347"/>
      <c r="K185" s="390"/>
    </row>
    <row r="186" spans="2:11" ht="15" customHeight="1">
      <c r="B186" s="369"/>
      <c r="C186" s="347" t="s">
        <v>14012</v>
      </c>
      <c r="D186" s="347"/>
      <c r="E186" s="347"/>
      <c r="F186" s="368" t="s">
        <v>13935</v>
      </c>
      <c r="G186" s="347"/>
      <c r="H186" s="347" t="s">
        <v>14013</v>
      </c>
      <c r="I186" s="347" t="s">
        <v>14009</v>
      </c>
      <c r="J186" s="347"/>
      <c r="K186" s="390"/>
    </row>
    <row r="187" spans="2:11" ht="15" customHeight="1">
      <c r="B187" s="369"/>
      <c r="C187" s="402" t="s">
        <v>14014</v>
      </c>
      <c r="D187" s="347"/>
      <c r="E187" s="347"/>
      <c r="F187" s="368" t="s">
        <v>13935</v>
      </c>
      <c r="G187" s="347"/>
      <c r="H187" s="347" t="s">
        <v>14015</v>
      </c>
      <c r="I187" s="347" t="s">
        <v>14016</v>
      </c>
      <c r="J187" s="403" t="s">
        <v>14017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13929</v>
      </c>
      <c r="G188" s="347"/>
      <c r="H188" s="344" t="s">
        <v>14018</v>
      </c>
      <c r="I188" s="347" t="s">
        <v>14019</v>
      </c>
      <c r="J188" s="347"/>
      <c r="K188" s="390"/>
    </row>
    <row r="189" spans="2:11" ht="15" customHeight="1">
      <c r="B189" s="369"/>
      <c r="C189" s="353" t="s">
        <v>14020</v>
      </c>
      <c r="D189" s="347"/>
      <c r="E189" s="347"/>
      <c r="F189" s="368" t="s">
        <v>13929</v>
      </c>
      <c r="G189" s="347"/>
      <c r="H189" s="347" t="s">
        <v>14021</v>
      </c>
      <c r="I189" s="347" t="s">
        <v>13963</v>
      </c>
      <c r="J189" s="347"/>
      <c r="K189" s="390"/>
    </row>
    <row r="190" spans="2:11" ht="15" customHeight="1">
      <c r="B190" s="369"/>
      <c r="C190" s="353" t="s">
        <v>14022</v>
      </c>
      <c r="D190" s="347"/>
      <c r="E190" s="347"/>
      <c r="F190" s="368" t="s">
        <v>13929</v>
      </c>
      <c r="G190" s="347"/>
      <c r="H190" s="347" t="s">
        <v>14023</v>
      </c>
      <c r="I190" s="347" t="s">
        <v>13963</v>
      </c>
      <c r="J190" s="347"/>
      <c r="K190" s="390"/>
    </row>
    <row r="191" spans="2:11" ht="15" customHeight="1">
      <c r="B191" s="369"/>
      <c r="C191" s="353" t="s">
        <v>14024</v>
      </c>
      <c r="D191" s="347"/>
      <c r="E191" s="347"/>
      <c r="F191" s="368" t="s">
        <v>13935</v>
      </c>
      <c r="G191" s="347"/>
      <c r="H191" s="347" t="s">
        <v>14025</v>
      </c>
      <c r="I191" s="347" t="s">
        <v>13963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14026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14027</v>
      </c>
      <c r="D198" s="405"/>
      <c r="E198" s="405"/>
      <c r="F198" s="405" t="s">
        <v>14028</v>
      </c>
      <c r="G198" s="406"/>
      <c r="H198" s="407" t="s">
        <v>14029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14019</v>
      </c>
      <c r="D200" s="347"/>
      <c r="E200" s="347"/>
      <c r="F200" s="368" t="s">
        <v>44</v>
      </c>
      <c r="G200" s="347"/>
      <c r="H200" s="408" t="s">
        <v>14030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14031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14032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14033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14034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13975</v>
      </c>
      <c r="D206" s="347"/>
      <c r="E206" s="347"/>
      <c r="F206" s="368" t="s">
        <v>79</v>
      </c>
      <c r="G206" s="347"/>
      <c r="H206" s="408" t="s">
        <v>14035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13874</v>
      </c>
      <c r="G207" s="347"/>
      <c r="H207" s="408" t="s">
        <v>13875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13872</v>
      </c>
      <c r="G208" s="347"/>
      <c r="H208" s="408" t="s">
        <v>14036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13876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13877</v>
      </c>
      <c r="G210" s="353"/>
      <c r="H210" s="410" t="s">
        <v>13843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13999</v>
      </c>
      <c r="D212" s="375"/>
      <c r="E212" s="375"/>
      <c r="F212" s="368">
        <v>1</v>
      </c>
      <c r="G212" s="353"/>
      <c r="H212" s="410" t="s">
        <v>14037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14038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14039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14040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2017-01-09T08:35:10Z</dcterms:created>
  <dcterms:modified xsi:type="dcterms:W3CDTF">2017-01-09T08:43:16Z</dcterms:modified>
</cp:coreProperties>
</file>