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0" windowWidth="13965" windowHeight="1276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Položky!$A$1:$G$124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E91" i="3" l="1"/>
  <c r="E50" i="3"/>
  <c r="E32" i="3"/>
  <c r="C127" i="3" l="1"/>
  <c r="BE126" i="3"/>
  <c r="BD126" i="3"/>
  <c r="BC126" i="3"/>
  <c r="BB126" i="3"/>
  <c r="G126" i="3"/>
  <c r="BA126" i="3"/>
  <c r="BE125" i="3"/>
  <c r="BD125" i="3"/>
  <c r="BC125" i="3"/>
  <c r="BB125" i="3"/>
  <c r="G125" i="3"/>
  <c r="BA125" i="3"/>
  <c r="G124" i="3"/>
  <c r="BB124" i="3"/>
  <c r="F12" i="2" s="1"/>
  <c r="G123" i="3"/>
  <c r="BB123" i="3" s="1"/>
  <c r="BE122" i="3"/>
  <c r="BD122" i="3"/>
  <c r="BC122" i="3"/>
  <c r="BB122" i="3"/>
  <c r="G122" i="3"/>
  <c r="BA122" i="3" s="1"/>
  <c r="BE121" i="3"/>
  <c r="BD121" i="3"/>
  <c r="BC121" i="3"/>
  <c r="BB121" i="3"/>
  <c r="G121" i="3"/>
  <c r="BA121" i="3" s="1"/>
  <c r="BE120" i="3"/>
  <c r="BE127" i="3" s="1"/>
  <c r="BD120" i="3"/>
  <c r="BC120" i="3"/>
  <c r="BC127" i="3" s="1"/>
  <c r="BB120" i="3"/>
  <c r="G120" i="3"/>
  <c r="BA120" i="3" s="1"/>
  <c r="BA127" i="3" s="1"/>
  <c r="G119" i="3"/>
  <c r="BB118" i="3"/>
  <c r="BB34" i="3"/>
  <c r="BA107" i="3"/>
  <c r="BC107" i="3"/>
  <c r="BD107" i="3"/>
  <c r="BE107" i="3"/>
  <c r="BA104" i="3"/>
  <c r="BC104" i="3"/>
  <c r="BD104" i="3"/>
  <c r="BE104" i="3"/>
  <c r="BA103" i="3"/>
  <c r="BC103" i="3"/>
  <c r="BD103" i="3"/>
  <c r="BE103" i="3"/>
  <c r="BA101" i="3"/>
  <c r="BC101" i="3"/>
  <c r="BD101" i="3"/>
  <c r="BE101" i="3"/>
  <c r="BA100" i="3"/>
  <c r="BC100" i="3"/>
  <c r="BD100" i="3"/>
  <c r="BE100" i="3"/>
  <c r="BA114" i="3"/>
  <c r="BC114" i="3"/>
  <c r="BD114" i="3"/>
  <c r="BE114" i="3"/>
  <c r="BA113" i="3"/>
  <c r="BC113" i="3"/>
  <c r="BD113" i="3"/>
  <c r="BE113" i="3"/>
  <c r="BA112" i="3"/>
  <c r="BC112" i="3"/>
  <c r="BD112" i="3"/>
  <c r="BE112" i="3"/>
  <c r="BB93" i="3"/>
  <c r="BB23" i="3"/>
  <c r="BB52" i="3"/>
  <c r="G31" i="3"/>
  <c r="BB31" i="3" s="1"/>
  <c r="G73" i="3"/>
  <c r="BB73" i="3" s="1"/>
  <c r="G72" i="3"/>
  <c r="BB72" i="3" s="1"/>
  <c r="G59" i="3"/>
  <c r="BB59" i="3" s="1"/>
  <c r="G71" i="3"/>
  <c r="BB71" i="3" s="1"/>
  <c r="G67" i="3"/>
  <c r="BB67" i="3" s="1"/>
  <c r="G68" i="3"/>
  <c r="BB68" i="3" s="1"/>
  <c r="G69" i="3"/>
  <c r="BB69" i="3" s="1"/>
  <c r="G66" i="3"/>
  <c r="BB66" i="3" s="1"/>
  <c r="G65" i="3"/>
  <c r="BB65" i="3" s="1"/>
  <c r="G64" i="3"/>
  <c r="BB64" i="3" s="1"/>
  <c r="G61" i="3"/>
  <c r="BB61" i="3"/>
  <c r="G112" i="3"/>
  <c r="BB112" i="3" s="1"/>
  <c r="G113" i="3"/>
  <c r="BB113" i="3" s="1"/>
  <c r="G114" i="3"/>
  <c r="BB114" i="3" s="1"/>
  <c r="G44" i="3"/>
  <c r="BB44" i="3" s="1"/>
  <c r="G43" i="3"/>
  <c r="BB43" i="3" s="1"/>
  <c r="G11" i="3"/>
  <c r="G12" i="3"/>
  <c r="G9" i="3"/>
  <c r="G13" i="3"/>
  <c r="G14" i="3"/>
  <c r="G15" i="3"/>
  <c r="G16" i="3"/>
  <c r="G17" i="3"/>
  <c r="G18" i="3"/>
  <c r="G19" i="3"/>
  <c r="G20" i="3"/>
  <c r="G26" i="3"/>
  <c r="BB26" i="3" s="1"/>
  <c r="G24" i="3"/>
  <c r="BB24" i="3" s="1"/>
  <c r="G25" i="3"/>
  <c r="BB25" i="3" s="1"/>
  <c r="G30" i="3"/>
  <c r="BB30" i="3" s="1"/>
  <c r="G29" i="3"/>
  <c r="BB29" i="3" s="1"/>
  <c r="G42" i="3"/>
  <c r="BB42" i="3" s="1"/>
  <c r="G41" i="3"/>
  <c r="BB41" i="3" s="1"/>
  <c r="G40" i="3"/>
  <c r="BB40" i="3" s="1"/>
  <c r="G85" i="3"/>
  <c r="BB85" i="3" s="1"/>
  <c r="G60" i="3"/>
  <c r="BB60" i="3" s="1"/>
  <c r="G57" i="3"/>
  <c r="BB57" i="3" s="1"/>
  <c r="G55" i="3"/>
  <c r="BB55" i="3" s="1"/>
  <c r="G62" i="3"/>
  <c r="BB62" i="3"/>
  <c r="G75" i="3"/>
  <c r="BB75" i="3" s="1"/>
  <c r="G77" i="3"/>
  <c r="BB77" i="3" s="1"/>
  <c r="G83" i="3"/>
  <c r="BB83" i="3" s="1"/>
  <c r="G82" i="3"/>
  <c r="BB82" i="3" s="1"/>
  <c r="G80" i="3"/>
  <c r="BB80" i="3" s="1"/>
  <c r="G79" i="3"/>
  <c r="BB79" i="3" s="1"/>
  <c r="G78" i="3"/>
  <c r="BB78" i="3"/>
  <c r="G81" i="3"/>
  <c r="BB81" i="3" s="1"/>
  <c r="G84" i="3"/>
  <c r="BB84" i="3" s="1"/>
  <c r="G87" i="3"/>
  <c r="BB87" i="3" s="1"/>
  <c r="G89" i="3"/>
  <c r="BB89" i="3" s="1"/>
  <c r="G88" i="3"/>
  <c r="BB88" i="3" s="1"/>
  <c r="G107" i="3"/>
  <c r="BB107" i="3" s="1"/>
  <c r="G104" i="3"/>
  <c r="BB104" i="3" s="1"/>
  <c r="G103" i="3"/>
  <c r="BB103" i="3" s="1"/>
  <c r="G101" i="3"/>
  <c r="BB101" i="3" s="1"/>
  <c r="G100" i="3"/>
  <c r="BB100" i="3" s="1"/>
  <c r="H12" i="2"/>
  <c r="B12" i="2"/>
  <c r="A12" i="2"/>
  <c r="BE116" i="3"/>
  <c r="BD116" i="3"/>
  <c r="BC116" i="3"/>
  <c r="BA116" i="3"/>
  <c r="G116" i="3"/>
  <c r="BB116" i="3"/>
  <c r="BE115" i="3"/>
  <c r="BD115" i="3"/>
  <c r="BC115" i="3"/>
  <c r="BA115" i="3"/>
  <c r="G115" i="3"/>
  <c r="BB115" i="3"/>
  <c r="BE111" i="3"/>
  <c r="BD111" i="3"/>
  <c r="BC111" i="3"/>
  <c r="BA111" i="3"/>
  <c r="G111" i="3"/>
  <c r="BB111" i="3"/>
  <c r="BE110" i="3"/>
  <c r="BD110" i="3"/>
  <c r="BC110" i="3"/>
  <c r="BA110" i="3"/>
  <c r="G110" i="3"/>
  <c r="BB110" i="3"/>
  <c r="BE109" i="3"/>
  <c r="BD109" i="3"/>
  <c r="BC109" i="3"/>
  <c r="BA109" i="3"/>
  <c r="G109" i="3"/>
  <c r="BB109" i="3"/>
  <c r="BE108" i="3"/>
  <c r="BD108" i="3"/>
  <c r="BC108" i="3"/>
  <c r="BA108" i="3"/>
  <c r="G108" i="3"/>
  <c r="BB108" i="3"/>
  <c r="BE106" i="3"/>
  <c r="BD106" i="3"/>
  <c r="BC106" i="3"/>
  <c r="BA106" i="3"/>
  <c r="G106" i="3"/>
  <c r="BB106" i="3"/>
  <c r="BE105" i="3"/>
  <c r="BD105" i="3"/>
  <c r="BC105" i="3"/>
  <c r="BA105" i="3"/>
  <c r="G105" i="3"/>
  <c r="BB105" i="3"/>
  <c r="BE102" i="3"/>
  <c r="BD102" i="3"/>
  <c r="BC102" i="3"/>
  <c r="BA102" i="3"/>
  <c r="G102" i="3"/>
  <c r="BB102" i="3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11" i="2"/>
  <c r="A11" i="2"/>
  <c r="C117" i="3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6" i="3"/>
  <c r="BD86" i="3"/>
  <c r="BC86" i="3"/>
  <c r="BA86" i="3"/>
  <c r="G86" i="3"/>
  <c r="BB86" i="3" s="1"/>
  <c r="G58" i="3"/>
  <c r="BB58" i="3" s="1"/>
  <c r="BE76" i="3"/>
  <c r="BD76" i="3"/>
  <c r="BC76" i="3"/>
  <c r="BA76" i="3"/>
  <c r="G76" i="3"/>
  <c r="BB76" i="3" s="1"/>
  <c r="BE74" i="3"/>
  <c r="BD74" i="3"/>
  <c r="BC74" i="3"/>
  <c r="BA74" i="3"/>
  <c r="G74" i="3"/>
  <c r="BB74" i="3" s="1"/>
  <c r="G56" i="3"/>
  <c r="BB56" i="3" s="1"/>
  <c r="BE70" i="3"/>
  <c r="BD70" i="3"/>
  <c r="BC70" i="3"/>
  <c r="BA70" i="3"/>
  <c r="G70" i="3"/>
  <c r="BB70" i="3"/>
  <c r="BE63" i="3"/>
  <c r="BD63" i="3"/>
  <c r="BC63" i="3"/>
  <c r="BA63" i="3"/>
  <c r="G63" i="3"/>
  <c r="BB63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10" i="2"/>
  <c r="A10" i="2"/>
  <c r="C92" i="3"/>
  <c r="BE50" i="3"/>
  <c r="BD50" i="3"/>
  <c r="BC50" i="3"/>
  <c r="BA50" i="3"/>
  <c r="BA51" i="3" s="1"/>
  <c r="E9" i="2" s="1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D51" i="3" s="1"/>
  <c r="H9" i="2" s="1"/>
  <c r="BC35" i="3"/>
  <c r="BA35" i="3"/>
  <c r="G35" i="3"/>
  <c r="BB35" i="3" s="1"/>
  <c r="B9" i="2"/>
  <c r="A9" i="2"/>
  <c r="C51" i="3"/>
  <c r="BE32" i="3"/>
  <c r="BD32" i="3"/>
  <c r="BC32" i="3"/>
  <c r="BA32" i="3"/>
  <c r="BA33" i="3" s="1"/>
  <c r="E8" i="2" s="1"/>
  <c r="G32" i="3"/>
  <c r="BB32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8" i="2"/>
  <c r="A8" i="2"/>
  <c r="C33" i="3"/>
  <c r="BE21" i="3"/>
  <c r="BD21" i="3"/>
  <c r="BC21" i="3"/>
  <c r="BA21" i="3"/>
  <c r="BE20" i="3"/>
  <c r="BD20" i="3"/>
  <c r="BC20" i="3"/>
  <c r="BA20" i="3"/>
  <c r="BB20" i="3"/>
  <c r="BE17" i="3"/>
  <c r="BD17" i="3"/>
  <c r="BC17" i="3"/>
  <c r="BA17" i="3"/>
  <c r="BB17" i="3"/>
  <c r="BE16" i="3"/>
  <c r="BD16" i="3"/>
  <c r="BC16" i="3"/>
  <c r="BA16" i="3"/>
  <c r="BB16" i="3"/>
  <c r="BE15" i="3"/>
  <c r="BD15" i="3"/>
  <c r="BC15" i="3"/>
  <c r="BA15" i="3"/>
  <c r="BB15" i="3"/>
  <c r="BE10" i="3"/>
  <c r="BD10" i="3"/>
  <c r="BC10" i="3"/>
  <c r="BA10" i="3"/>
  <c r="G10" i="3"/>
  <c r="BB10" i="3" s="1"/>
  <c r="BE8" i="3"/>
  <c r="BD8" i="3"/>
  <c r="BC8" i="3"/>
  <c r="BC22" i="3" s="1"/>
  <c r="G7" i="2" s="1"/>
  <c r="BA8" i="3"/>
  <c r="G8" i="3"/>
  <c r="B7" i="2"/>
  <c r="A7" i="2"/>
  <c r="C22" i="3"/>
  <c r="C4" i="3"/>
  <c r="F3" i="3"/>
  <c r="C3" i="3"/>
  <c r="H19" i="2"/>
  <c r="G18" i="2"/>
  <c r="I18" i="2" s="1"/>
  <c r="C2" i="2"/>
  <c r="C1" i="2"/>
  <c r="F31" i="1"/>
  <c r="G22" i="1"/>
  <c r="G8" i="1"/>
  <c r="BC117" i="3"/>
  <c r="G11" i="2" s="1"/>
  <c r="G12" i="2"/>
  <c r="E12" i="2"/>
  <c r="I12" i="2"/>
  <c r="BC33" i="3"/>
  <c r="G8" i="2" s="1"/>
  <c r="BA92" i="3"/>
  <c r="E10" i="2" s="1"/>
  <c r="BD92" i="3"/>
  <c r="H10" i="2" s="1"/>
  <c r="BD117" i="3"/>
  <c r="H11" i="2" s="1"/>
  <c r="BA117" i="3"/>
  <c r="E11" i="2" s="1"/>
  <c r="BE117" i="3"/>
  <c r="I11" i="2" s="1"/>
  <c r="G117" i="3"/>
  <c r="BB117" i="3" s="1"/>
  <c r="BE22" i="3"/>
  <c r="I7" i="2" s="1"/>
  <c r="G33" i="3"/>
  <c r="BB33" i="3" s="1"/>
  <c r="G92" i="3"/>
  <c r="F10" i="2" s="1"/>
  <c r="G51" i="3"/>
  <c r="F9" i="2" s="1"/>
  <c r="BC51" i="3"/>
  <c r="G9" i="2" s="1"/>
  <c r="BE51" i="3"/>
  <c r="I9" i="2" s="1"/>
  <c r="BD22" i="3" l="1"/>
  <c r="H7" i="2" s="1"/>
  <c r="BA22" i="3"/>
  <c r="E7" i="2" s="1"/>
  <c r="E13" i="2" s="1"/>
  <c r="C16" i="1" s="1"/>
  <c r="BB8" i="3"/>
  <c r="E21" i="3"/>
  <c r="G21" i="3" s="1"/>
  <c r="BC92" i="3"/>
  <c r="G10" i="2" s="1"/>
  <c r="G13" i="2" s="1"/>
  <c r="C14" i="1" s="1"/>
  <c r="BE92" i="3"/>
  <c r="I10" i="2" s="1"/>
  <c r="BD33" i="3"/>
  <c r="H8" i="2" s="1"/>
  <c r="H13" i="2" s="1"/>
  <c r="C15" i="1" s="1"/>
  <c r="G127" i="3"/>
  <c r="F11" i="2"/>
  <c r="BE33" i="3"/>
  <c r="I8" i="2" s="1"/>
  <c r="BB92" i="3"/>
  <c r="BB51" i="3"/>
  <c r="BB127" i="3"/>
  <c r="BD127" i="3"/>
  <c r="F8" i="2"/>
  <c r="I13" i="2"/>
  <c r="C20" i="1" s="1"/>
  <c r="BB21" i="3" l="1"/>
  <c r="G22" i="3"/>
  <c r="BB22" i="3" l="1"/>
  <c r="F7" i="2"/>
  <c r="F13" i="2" s="1"/>
  <c r="C17" i="1" s="1"/>
  <c r="C18" i="1" s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<sst xmlns="http://schemas.openxmlformats.org/spreadsheetml/2006/main" count="443" uniqueCount="305">
  <si>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</si>
  <si>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</si>
  <si>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</si>
  <si>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</si>
  <si>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</si>
  <si>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</si>
  <si>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</si>
  <si>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</si>
  <si>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</si>
  <si>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</si>
  <si>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</si>
  <si>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</si>
  <si>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</si>
  <si>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</si>
  <si>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</si>
  <si>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</si>
  <si>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</si>
  <si>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</si>
  <si>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</si>
  <si>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</si>
  <si>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</si>
  <si>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</si>
  <si>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</si>
  <si>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</si>
  <si>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</si>
  <si>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</si>
  <si>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</si>
  <si>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</si>
  <si>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</si>
  <si>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</si>
  <si>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</si>
  <si>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</si>
  <si>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</si>
  <si>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</si>
  <si>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</si>
  <si>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</si>
  <si>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</si>
  <si>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</si>
  <si>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</si>
  <si>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</si>
  <si>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</si>
  <si>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</si>
  <si>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</si>
  <si>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</si>
  <si>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</si>
  <si>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</si>
  <si>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</si>
  <si>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</si>
  <si>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</si>
  <si>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</si>
  <si>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</si>
  <si>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</si>
  <si>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</si>
  <si>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</si>
  <si>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</si>
  <si>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</si>
  <si>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</si>
  <si>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</si>
  <si>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</si>
  <si>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</si>
  <si>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</si>
  <si>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</si>
  <si>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</si>
  <si>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</si>
  <si>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</si>
  <si>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713</t>
  </si>
  <si>
    <t>Izolace tepelné</t>
  </si>
  <si>
    <t>m</t>
  </si>
  <si>
    <t>713-11</t>
  </si>
  <si>
    <t>998 71-3202.R00</t>
  </si>
  <si>
    <t xml:space="preserve">Přesun hmot pro izolace tepelné, výšky do 12 m </t>
  </si>
  <si>
    <t>soubor</t>
  </si>
  <si>
    <t>kus</t>
  </si>
  <si>
    <t>kpl</t>
  </si>
  <si>
    <t>732</t>
  </si>
  <si>
    <t>Strojovny</t>
  </si>
  <si>
    <t>998 73-2202.R00</t>
  </si>
  <si>
    <t>733</t>
  </si>
  <si>
    <t>Rozvod potrubí</t>
  </si>
  <si>
    <t>733 16-1104.R00</t>
  </si>
  <si>
    <t xml:space="preserve">Potrubí měděné Supersan 15 x 1 mm, polotvrdé </t>
  </si>
  <si>
    <t>733 16-1106.R00</t>
  </si>
  <si>
    <t xml:space="preserve">Potrubí měděné Supersan 18 x 1 mm, polotvrdé </t>
  </si>
  <si>
    <t xml:space="preserve">Potrubí měděné Supersan 22 x 1 mm, polotvrdé </t>
  </si>
  <si>
    <t xml:space="preserve">Potrubí měděné Supersan 28 x 1,5 mm, tvrdé </t>
  </si>
  <si>
    <t xml:space="preserve">Potrubí měděné Supersan 35 x 1,5 mm, tvrdé </t>
  </si>
  <si>
    <t>733-1</t>
  </si>
  <si>
    <t xml:space="preserve">Upevňovací technika </t>
  </si>
  <si>
    <t>733-2</t>
  </si>
  <si>
    <t>protipožární ucpávky, např. HILTI CP 620S bude upřesněno na stavbě dle PBŘ</t>
  </si>
  <si>
    <t xml:space="preserve">Tlaková zkouška potrubí </t>
  </si>
  <si>
    <t>733-3</t>
  </si>
  <si>
    <t>998 73-3203.R00</t>
  </si>
  <si>
    <t xml:space="preserve">Přesun hmot pro rozvody potrubí, výšky do 24 m </t>
  </si>
  <si>
    <t>734</t>
  </si>
  <si>
    <t>Armatury</t>
  </si>
  <si>
    <t>734 20-9102.R00</t>
  </si>
  <si>
    <t xml:space="preserve">Montáž armatur závitových,s 1závitem, G 3/8 </t>
  </si>
  <si>
    <t>734-36</t>
  </si>
  <si>
    <t>734 20-9124.R00</t>
  </si>
  <si>
    <t xml:space="preserve">Montáž armatur závitových,se 2závity, G 3/4 </t>
  </si>
  <si>
    <t>734-37</t>
  </si>
  <si>
    <t>734 20-9116.R00</t>
  </si>
  <si>
    <t xml:space="preserve">Montáž armatur závitových,se 2závity, G 5/4 </t>
  </si>
  <si>
    <t>422-37006.A</t>
  </si>
  <si>
    <t>422-66555.A</t>
  </si>
  <si>
    <t xml:space="preserve">Tlakoměr 0-6 bar, D 100 </t>
  </si>
  <si>
    <t>734 41-1112.R00</t>
  </si>
  <si>
    <t>998 73-4203.R00</t>
  </si>
  <si>
    <t xml:space="preserve">Přesun hmot pro armatury, výšky do 24 m </t>
  </si>
  <si>
    <t>735</t>
  </si>
  <si>
    <t>Otopná tělesa</t>
  </si>
  <si>
    <t>735 00-0912.R00</t>
  </si>
  <si>
    <t xml:space="preserve">vyregulování ventilů s termost.ovládáním </t>
  </si>
  <si>
    <t>735 15-9111.R00</t>
  </si>
  <si>
    <t xml:space="preserve">Montáž radiátorových těles </t>
  </si>
  <si>
    <t>735 15-6920.R00</t>
  </si>
  <si>
    <t xml:space="preserve">Tlakové zkoušky otopných těles </t>
  </si>
  <si>
    <t>484-55250</t>
  </si>
  <si>
    <t>484-55251</t>
  </si>
  <si>
    <t>484-55252</t>
  </si>
  <si>
    <t>484-55255</t>
  </si>
  <si>
    <t>484-55257</t>
  </si>
  <si>
    <t>484-55256</t>
  </si>
  <si>
    <t>484-55283</t>
  </si>
  <si>
    <t>484-55282</t>
  </si>
  <si>
    <t>998 73-5202.R00</t>
  </si>
  <si>
    <t>999</t>
  </si>
  <si>
    <t>Ostatní</t>
  </si>
  <si>
    <t>999-1</t>
  </si>
  <si>
    <t>hod</t>
  </si>
  <si>
    <t>999-2</t>
  </si>
  <si>
    <t xml:space="preserve">Topná zkouška systémů </t>
  </si>
  <si>
    <t>999-3</t>
  </si>
  <si>
    <t xml:space="preserve">Stavební přípomoce </t>
  </si>
  <si>
    <t>999-4</t>
  </si>
  <si>
    <t xml:space="preserve">Doprava </t>
  </si>
  <si>
    <t>999-5</t>
  </si>
  <si>
    <t xml:space="preserve">VRN </t>
  </si>
  <si>
    <t>Specifikace bez nároku na úplnost</t>
  </si>
  <si>
    <t>484-55253</t>
  </si>
  <si>
    <t>484-55254</t>
  </si>
  <si>
    <t>484-55258</t>
  </si>
  <si>
    <t>484-55259</t>
  </si>
  <si>
    <t>484-55261</t>
  </si>
  <si>
    <t>484-55233</t>
  </si>
  <si>
    <t>484-55298</t>
  </si>
  <si>
    <t>735-4</t>
  </si>
  <si>
    <t>734-42</t>
  </si>
  <si>
    <t>734-41</t>
  </si>
  <si>
    <t xml:space="preserve">Teploměr 0-120 C </t>
  </si>
  <si>
    <t>734 42-1150R01</t>
  </si>
  <si>
    <t>734 42-1150R00</t>
  </si>
  <si>
    <t>kpl.</t>
  </si>
  <si>
    <t>Kulový kohout F-F 2'' pro rozvod vody R250D</t>
  </si>
  <si>
    <t>Filtr závitový 2'' pro rozvod vody R74A</t>
  </si>
  <si>
    <t>734-22-R</t>
  </si>
  <si>
    <t>734-23-R</t>
  </si>
  <si>
    <t>734-24-R</t>
  </si>
  <si>
    <t>Vypouštěcí kul. koh. DN10, Gia. R608</t>
  </si>
  <si>
    <t>Vypouštěcí kul. koh. DN15, Gia. R608</t>
  </si>
  <si>
    <t>734-25-R</t>
  </si>
  <si>
    <t>Uzavírací klapka, DN65</t>
  </si>
  <si>
    <t>Aut. odvzd. ventil DN10, Gia. R99</t>
  </si>
  <si>
    <t>422-66554.A</t>
  </si>
  <si>
    <t>zpětná klapka, závitová 2'' pro rozvod vody Gia. N5</t>
  </si>
  <si>
    <t>734-10-003</t>
  </si>
  <si>
    <t>Pryžový kompenzátor DN50</t>
  </si>
  <si>
    <t>734-39</t>
  </si>
  <si>
    <t>735 20-9113.R00</t>
  </si>
  <si>
    <t>734 20-9123.R00</t>
  </si>
  <si>
    <t>Montáž armatur závitových,se 2závity, G 1/2</t>
  </si>
  <si>
    <t>Montáž armatur závitových,se 2závity, G 1</t>
  </si>
  <si>
    <t>735 20-9125.R00</t>
  </si>
  <si>
    <t>Montáž armatur závitových,se 2závity, G 2</t>
  </si>
  <si>
    <t>735 20-9118.R00</t>
  </si>
  <si>
    <t>736 20-9229.R00</t>
  </si>
  <si>
    <t>Montáž armatur přírubových, 2příruby DN65</t>
  </si>
  <si>
    <t>734 16-1108.R00</t>
  </si>
  <si>
    <t>735 16-1109.R00</t>
  </si>
  <si>
    <t>734 16-1107.R00</t>
  </si>
  <si>
    <t>733 16-1105.R00</t>
  </si>
  <si>
    <t>733 16-1103.R00</t>
  </si>
  <si>
    <t>733 16-1102.R00</t>
  </si>
  <si>
    <t xml:space="preserve">Potrubí měděné Supersan 42 x 1,5 mm, tvrdé </t>
  </si>
  <si>
    <t xml:space="preserve">Potrubí měděné Supersan 54 x 2 mm, tvrdé </t>
  </si>
  <si>
    <t xml:space="preserve">Manžety prostupové pro trubky do DN 50 </t>
  </si>
  <si>
    <t>Napojení na stáv. Rozvod</t>
  </si>
  <si>
    <t>Napuštění, odvzdušnění systému</t>
  </si>
  <si>
    <t>Montáž obj. čerpadla</t>
  </si>
  <si>
    <t>732-15</t>
  </si>
  <si>
    <t xml:space="preserve">Přesun hmot pro otopná tělesa, výšky do 24 m </t>
  </si>
  <si>
    <t xml:space="preserve">Přesun hmot pro strojovny, výšky do 6 m </t>
  </si>
  <si>
    <t>732-11</t>
  </si>
  <si>
    <t>732-18</t>
  </si>
  <si>
    <t>montáž R+S kombi</t>
  </si>
  <si>
    <t>Nástěná konzola pro R+S kombi</t>
  </si>
  <si>
    <t>Mtž izolace min. vlna do DN 40</t>
  </si>
  <si>
    <t>Návleková izolace z R. PIPO ALS 76/60</t>
  </si>
  <si>
    <t>Návleková izolace z R. PIPO ALS 54/50</t>
  </si>
  <si>
    <t>Návleková izolace z R. PIPO ALS 42/40</t>
  </si>
  <si>
    <t>Návleková izolace z R. PIPO ALS 35/30</t>
  </si>
  <si>
    <t xml:space="preserve">Návleková izolace z R. PIPO ALS 28/30 </t>
  </si>
  <si>
    <t>Návleková izolace z R. PIPO ALS 22/25</t>
  </si>
  <si>
    <t>Mtž izolace potrubí PE do DN 20</t>
  </si>
  <si>
    <t>Návleková izolace z PE M. POLAR 18/20</t>
  </si>
  <si>
    <t>Návleková izolace z PE M. POLAR 15/20</t>
  </si>
  <si>
    <t>713-12</t>
  </si>
  <si>
    <t>713-13</t>
  </si>
  <si>
    <t>713-1 R00</t>
  </si>
  <si>
    <t>713-2 R00</t>
  </si>
  <si>
    <t>713-3 R00</t>
  </si>
  <si>
    <t>713-4 R00</t>
  </si>
  <si>
    <t>713-5 R00</t>
  </si>
  <si>
    <t>713-6 R00</t>
  </si>
  <si>
    <t>713-8 R00</t>
  </si>
  <si>
    <t>713-7 R00</t>
  </si>
  <si>
    <t>Návleková izolace z R. PIPO ALS 89/60</t>
  </si>
  <si>
    <t>Návleková izolace z R. PIPO ALS 108/60</t>
  </si>
  <si>
    <t>713-7 R01</t>
  </si>
  <si>
    <t>713-8 R01</t>
  </si>
  <si>
    <t xml:space="preserve">Potrubí ocelové zavitovén 76 x 3 mm, svař </t>
  </si>
  <si>
    <t xml:space="preserve">Potrubí ocelové zavitovén 89 x 3,5 mm, svař </t>
  </si>
  <si>
    <t xml:space="preserve">Potrubí ocelové zavitovén 108 x 4 mm, svař </t>
  </si>
  <si>
    <t xml:space="preserve">Korádo Radik 20R-554-0400 </t>
  </si>
  <si>
    <t>Korádo Radik 20R-554-0500</t>
  </si>
  <si>
    <t>Korádo Radik 20R-554-0700</t>
  </si>
  <si>
    <t>Korádo Radik 20R-554-0800</t>
  </si>
  <si>
    <t>Korádo Radik 20R-554-1000</t>
  </si>
  <si>
    <t>Korádo Radik 20R-554-1400</t>
  </si>
  <si>
    <t>Korádo Radik 20R-554-1800</t>
  </si>
  <si>
    <t>Korádo Radik 22R-554-0400</t>
  </si>
  <si>
    <t>Korádo Radik 22R-554-0500</t>
  </si>
  <si>
    <t>Korádo Radik 22R-554-0600</t>
  </si>
  <si>
    <t>Korádo Radik 22R-554-0700</t>
  </si>
  <si>
    <t>Korádo Radik 22R-554-0800</t>
  </si>
  <si>
    <t>Korádo Radik 22R-554-0900</t>
  </si>
  <si>
    <t>Korádo Radik 22R-554-1000</t>
  </si>
  <si>
    <t>Korádo Radik 22R-554-1100</t>
  </si>
  <si>
    <t>484-55299</t>
  </si>
  <si>
    <t>484-55300</t>
  </si>
  <si>
    <t>484-55301</t>
  </si>
  <si>
    <t>Korádo Radik 22R-554-1200</t>
  </si>
  <si>
    <t>Korádo Radik 22R-554-1400</t>
  </si>
  <si>
    <t>Korádo Radik 22R-554-1800</t>
  </si>
  <si>
    <t>Kotevní sada</t>
  </si>
  <si>
    <t xml:space="preserve">Mtž izolace min. vlna do DN 100 </t>
  </si>
  <si>
    <t>Kombinovaný R+S, ETL, 2 okr., M150, L=1950mm</t>
  </si>
  <si>
    <t>Výměníková stanice Systerm SNS</t>
  </si>
  <si>
    <t>Termostat. hlavice kap. s pojistkou, Danfoss RA2000</t>
  </si>
  <si>
    <t>Montáž termostaticých hlavic</t>
  </si>
  <si>
    <t>Ventilová tělesa Danfoss RA-N DN15, přímý</t>
  </si>
  <si>
    <t>pohon k ESBE, ARA600, 24V, DC 0-10V</t>
  </si>
  <si>
    <t>trojcestný ventil ESBE VRG 130 DN32 kvs 16</t>
  </si>
  <si>
    <t>trojcestný ventil ESBE VRG 130 DN50 kvs 40</t>
  </si>
  <si>
    <t>Vyvažovací ventil IMI-TA STAD DN10</t>
  </si>
  <si>
    <t>Vyvažovací ventil IMI-TA STAD DN15</t>
  </si>
  <si>
    <t>Vyvažovací ventil IMI-TA STAD DN25</t>
  </si>
  <si>
    <t>Vyvažovací ventil IMI-TA STAD DN32</t>
  </si>
  <si>
    <t>regulátor tlak. dif. IMI-TA STAP 10-60kPa DN15</t>
  </si>
  <si>
    <t>regulátor tlak. dif. IMI-TA STAP 10-60kPa DN20</t>
  </si>
  <si>
    <t>IVAR FILTERBALL DN40</t>
  </si>
  <si>
    <t>IVAR FILTERBALL DN50</t>
  </si>
  <si>
    <t>Radiátorové šroubení Danfoss RLV DN15, přímé</t>
  </si>
  <si>
    <t>Montáž armatur závitových,se 2závity, G 6/4</t>
  </si>
  <si>
    <t>montáž 3-cestného ventilu do DN50</t>
  </si>
  <si>
    <t>montáž pohonu</t>
  </si>
  <si>
    <r>
      <t>DMT L&amp;G Ultrahead UH50, M-BUS, 5/4", 6m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</t>
    </r>
  </si>
  <si>
    <r>
      <t>DMT L&amp;G Ultrahead UH50, M-BUS, 2", 10m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</t>
    </r>
  </si>
  <si>
    <t>D+M, tlakoměr 0-6 bar, D 100 vč. nulovacího kohoutu</t>
  </si>
  <si>
    <t>Obj. čerp. Wilo Yonos Maxo 50/0,5-9,0</t>
  </si>
  <si>
    <t>Obj. čerp. Wilo Yonos Maxo 40/0,5-4,0</t>
  </si>
  <si>
    <t xml:space="preserve">Obj. čerp. Wilo Stratos Pico 25/1-6 </t>
  </si>
  <si>
    <t>Stavební úpravy nemocnice Děčín</t>
  </si>
  <si>
    <t>Zařízení pro vytápění - výměníková stanice</t>
  </si>
  <si>
    <t>D+M, sálavé panely Fenix ECOSUN 300 U, 300W, IP44</t>
  </si>
  <si>
    <t>Demontáže stávajících VS</t>
  </si>
  <si>
    <t>999-6</t>
  </si>
  <si>
    <t>Doprava a likvidace - kovošrotu</t>
  </si>
  <si>
    <t>999-7</t>
  </si>
  <si>
    <t>999-8</t>
  </si>
  <si>
    <t>732-12</t>
  </si>
  <si>
    <t>732-13</t>
  </si>
  <si>
    <t>732-14</t>
  </si>
  <si>
    <t>732-16</t>
  </si>
  <si>
    <t>732-17</t>
  </si>
  <si>
    <t>733-0</t>
  </si>
  <si>
    <t>733-4</t>
  </si>
  <si>
    <t>733-5</t>
  </si>
  <si>
    <t>736 20-9118.R00</t>
  </si>
  <si>
    <t>737 20-9118.R00</t>
  </si>
  <si>
    <t>738 20-9118.R00</t>
  </si>
  <si>
    <t>739 20-9118.R00</t>
  </si>
  <si>
    <t>740 20-9118.R00</t>
  </si>
  <si>
    <t>741 20-9118.R00</t>
  </si>
  <si>
    <t>742 20-9118.R00</t>
  </si>
  <si>
    <t>743 20-9118.R00</t>
  </si>
  <si>
    <t>744 20-9118.R00</t>
  </si>
  <si>
    <t>745 20-9118.R00</t>
  </si>
  <si>
    <t>746 20-9118.R00</t>
  </si>
  <si>
    <t>747 20-9118.R00</t>
  </si>
  <si>
    <t>748 20-9118.R00</t>
  </si>
  <si>
    <t>VÝKAZ, VÝMĚR</t>
  </si>
  <si>
    <t>KRYCÍ LIST VÝKAZU VÝMĚR</t>
  </si>
  <si>
    <t>15018-DPS-D.1.4.7-SO101.a-02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</si>
</sst>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vertAlign val="superscript"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0"/>
  </cellStyleXfs>
  <cellXfs count="21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5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5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26" xfId="0" applyNumberFormat="1" applyBorder="1"/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15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7" fillId="0" borderId="14" xfId="0" applyFont="1" applyBorder="1"/>
    <xf numFmtId="3" fontId="0" fillId="0" borderId="33" xfId="0" applyNumberFormat="1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8" xfId="0" applyFont="1" applyFill="1" applyBorder="1"/>
    <xf numFmtId="165" fontId="6" fillId="0" borderId="35" xfId="0" applyNumberFormat="1" applyFont="1" applyFill="1" applyBorder="1"/>
    <xf numFmtId="0" fontId="6" fillId="0" borderId="3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0" xfId="1" applyFont="1" applyBorder="1"/>
    <xf numFmtId="0" fontId="9" fillId="0" borderId="40" xfId="1" applyBorder="1"/>
    <xf numFmtId="0" fontId="9" fillId="0" borderId="40" xfId="1" applyBorder="1" applyAlignment="1">
      <alignment horizontal="right"/>
    </xf>
    <xf numFmtId="0" fontId="9" fillId="0" borderId="40" xfId="1" applyFont="1" applyBorder="1"/>
    <xf numFmtId="0" fontId="0" fillId="0" borderId="40" xfId="0" applyNumberFormat="1" applyBorder="1" applyAlignment="1">
      <alignment horizontal="left"/>
    </xf>
    <xf numFmtId="0" fontId="0" fillId="0" borderId="41" xfId="0" applyNumberFormat="1" applyBorder="1"/>
    <xf numFmtId="0" fontId="3" fillId="0" borderId="42" xfId="1" applyFont="1" applyBorder="1"/>
    <xf numFmtId="0" fontId="9" fillId="0" borderId="42" xfId="1" applyBorder="1"/>
    <xf numFmtId="0" fontId="9" fillId="0" borderId="42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1" xfId="0" applyNumberFormat="1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43" xfId="0" applyFont="1" applyFill="1" applyBorder="1"/>
    <xf numFmtId="0" fontId="5" fillId="0" borderId="44" xfId="0" applyFont="1" applyFill="1" applyBorder="1"/>
    <xf numFmtId="0" fontId="5" fillId="0" borderId="45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1" xfId="0" applyFont="1" applyFill="1" applyBorder="1"/>
    <xf numFmtId="3" fontId="5" fillId="0" borderId="23" xfId="0" applyNumberFormat="1" applyFont="1" applyFill="1" applyBorder="1"/>
    <xf numFmtId="3" fontId="5" fillId="0" borderId="43" xfId="0" applyNumberFormat="1" applyFont="1" applyFill="1" applyBorder="1"/>
    <xf numFmtId="3" fontId="5" fillId="0" borderId="44" xfId="0" applyNumberFormat="1" applyFont="1" applyFill="1" applyBorder="1"/>
    <xf numFmtId="3" fontId="5" fillId="0" borderId="45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27" xfId="0" applyFont="1" applyFill="1" applyBorder="1"/>
    <xf numFmtId="0" fontId="11" fillId="0" borderId="28" xfId="0" applyFont="1" applyFill="1" applyBorder="1"/>
    <xf numFmtId="0" fontId="0" fillId="0" borderId="46" xfId="0" applyFill="1" applyBorder="1"/>
    <xf numFmtId="0" fontId="11" fillId="0" borderId="47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center"/>
    </xf>
    <xf numFmtId="4" fontId="12" fillId="0" borderId="28" xfId="0" applyNumberFormat="1" applyFont="1" applyFill="1" applyBorder="1" applyAlignment="1">
      <alignment horizontal="right"/>
    </xf>
    <xf numFmtId="4" fontId="12" fillId="0" borderId="46" xfId="0" applyNumberFormat="1" applyFont="1" applyFill="1" applyBorder="1" applyAlignment="1">
      <alignment horizontal="right"/>
    </xf>
    <xf numFmtId="0" fontId="7" fillId="0" borderId="32" xfId="0" applyFont="1" applyFill="1" applyBorder="1"/>
    <xf numFmtId="0" fontId="7" fillId="0" borderId="25" xfId="0" applyFont="1" applyFill="1" applyBorder="1"/>
    <xf numFmtId="0" fontId="7" fillId="0" borderId="48" xfId="0" applyFont="1" applyFill="1" applyBorder="1"/>
    <xf numFmtId="3" fontId="7" fillId="0" borderId="31" xfId="0" applyNumberFormat="1" applyFont="1" applyFill="1" applyBorder="1" applyAlignment="1">
      <alignment horizontal="right"/>
    </xf>
    <xf numFmtId="166" fontId="7" fillId="0" borderId="49" xfId="0" applyNumberFormat="1" applyFont="1" applyFill="1" applyBorder="1" applyAlignment="1">
      <alignment horizontal="right"/>
    </xf>
    <xf numFmtId="3" fontId="7" fillId="0" borderId="50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3" fontId="7" fillId="0" borderId="48" xfId="0" applyNumberFormat="1" applyFont="1" applyFill="1" applyBorder="1" applyAlignment="1">
      <alignment horizontal="right"/>
    </xf>
    <xf numFmtId="0" fontId="0" fillId="0" borderId="34" xfId="0" applyFill="1" applyBorder="1"/>
    <xf numFmtId="0" fontId="5" fillId="0" borderId="35" xfId="0" applyFont="1" applyFill="1" applyBorder="1"/>
    <xf numFmtId="0" fontId="0" fillId="0" borderId="35" xfId="0" applyFill="1" applyBorder="1"/>
    <xf numFmtId="4" fontId="0" fillId="0" borderId="51" xfId="0" applyNumberFormat="1" applyFill="1" applyBorder="1"/>
    <xf numFmtId="4" fontId="0" fillId="0" borderId="34" xfId="0" applyNumberFormat="1" applyFill="1" applyBorder="1"/>
    <xf numFmtId="4" fontId="0" fillId="0" borderId="35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0" xfId="1" applyFont="1" applyFill="1" applyBorder="1"/>
    <xf numFmtId="0" fontId="9" fillId="0" borderId="40" xfId="1" applyFill="1" applyBorder="1"/>
    <xf numFmtId="0" fontId="10" fillId="0" borderId="40" xfId="1" applyFont="1" applyFill="1" applyBorder="1" applyAlignment="1">
      <alignment horizontal="right"/>
    </xf>
    <xf numFmtId="0" fontId="9" fillId="0" borderId="40" xfId="1" applyFill="1" applyBorder="1" applyAlignment="1">
      <alignment horizontal="left"/>
    </xf>
    <xf numFmtId="0" fontId="9" fillId="0" borderId="41" xfId="1" applyFill="1" applyBorder="1"/>
    <xf numFmtId="0" fontId="3" fillId="0" borderId="42" xfId="1" applyFont="1" applyFill="1" applyBorder="1"/>
    <xf numFmtId="0" fontId="9" fillId="0" borderId="42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49" xfId="1" applyNumberFormat="1" applyFont="1" applyFill="1" applyBorder="1"/>
    <xf numFmtId="0" fontId="4" fillId="0" borderId="30" xfId="1" applyFont="1" applyFill="1" applyBorder="1" applyAlignment="1">
      <alignment horizontal="center"/>
    </xf>
    <xf numFmtId="0" fontId="4" fillId="0" borderId="3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/>
    </xf>
    <xf numFmtId="49" fontId="5" fillId="0" borderId="52" xfId="1" applyNumberFormat="1" applyFont="1" applyFill="1" applyBorder="1" applyAlignment="1">
      <alignment horizontal="left"/>
    </xf>
    <xf numFmtId="0" fontId="5" fillId="0" borderId="52" xfId="1" applyFont="1" applyFill="1" applyBorder="1"/>
    <xf numFmtId="0" fontId="9" fillId="0" borderId="52" xfId="1" applyFill="1" applyBorder="1" applyAlignment="1">
      <alignment horizontal="center"/>
    </xf>
    <xf numFmtId="0" fontId="9" fillId="0" borderId="52" xfId="1" applyNumberFormat="1" applyFill="1" applyBorder="1" applyAlignment="1">
      <alignment horizontal="right"/>
    </xf>
    <xf numFmtId="0" fontId="9" fillId="0" borderId="52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2" xfId="1" applyFont="1" applyFill="1" applyBorder="1" applyAlignment="1">
      <alignment horizontal="center"/>
    </xf>
    <xf numFmtId="49" fontId="8" fillId="0" borderId="52" xfId="1" applyNumberFormat="1" applyFont="1" applyFill="1" applyBorder="1" applyAlignment="1">
      <alignment horizontal="left"/>
    </xf>
    <xf numFmtId="0" fontId="8" fillId="0" borderId="52" xfId="1" applyFont="1" applyFill="1" applyBorder="1" applyAlignment="1">
      <alignment wrapText="1"/>
    </xf>
    <xf numFmtId="49" fontId="17" fillId="0" borderId="52" xfId="1" applyNumberFormat="1" applyFont="1" applyFill="1" applyBorder="1" applyAlignment="1">
      <alignment horizontal="center" shrinkToFit="1"/>
    </xf>
    <xf numFmtId="4" fontId="17" fillId="0" borderId="52" xfId="1" applyNumberFormat="1" applyFont="1" applyFill="1" applyBorder="1" applyAlignment="1">
      <alignment horizontal="right"/>
    </xf>
    <xf numFmtId="4" fontId="17" fillId="0" borderId="52" xfId="1" applyNumberFormat="1" applyFont="1" applyFill="1" applyBorder="1"/>
    <xf numFmtId="0" fontId="9" fillId="0" borderId="53" xfId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left"/>
    </xf>
    <xf numFmtId="0" fontId="3" fillId="0" borderId="53" xfId="1" applyFont="1" applyFill="1" applyBorder="1"/>
    <xf numFmtId="4" fontId="9" fillId="0" borderId="53" xfId="1" applyNumberFormat="1" applyFill="1" applyBorder="1" applyAlignment="1">
      <alignment horizontal="right"/>
    </xf>
    <xf numFmtId="4" fontId="5" fillId="0" borderId="53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2" xfId="0" applyNumberFormat="1" applyFont="1" applyFill="1" applyBorder="1"/>
    <xf numFmtId="3" fontId="7" fillId="0" borderId="54" xfId="0" applyNumberFormat="1" applyFont="1" applyFill="1" applyBorder="1"/>
    <xf numFmtId="0" fontId="9" fillId="0" borderId="0" xfId="1" applyNumberFormat="1" applyFill="1"/>
    <xf numFmtId="0" fontId="16" fillId="0" borderId="0" xfId="1" applyFont="1" applyFill="1"/>
    <xf numFmtId="0" fontId="0" fillId="0" borderId="0" xfId="0" applyAlignment="1">
      <alignment wrapText="1"/>
    </xf>
    <xf numFmtId="0" fontId="11" fillId="0" borderId="7" xfId="0" applyFont="1" applyBorder="1" applyAlignment="1">
      <alignment horizontal="right"/>
    </xf>
    <xf numFmtId="0" fontId="9" fillId="0" borderId="0" xfId="1" applyFill="1" applyProtection="1">
      <protection locked="0"/>
    </xf>
    <xf numFmtId="0" fontId="9" fillId="0" borderId="0" xfId="1" applyProtection="1">
      <protection locked="0"/>
    </xf>
    <xf numFmtId="4" fontId="17" fillId="3" borderId="52" xfId="1" applyNumberFormat="1" applyFont="1" applyFill="1" applyBorder="1" applyAlignment="1" applyProtection="1">
      <alignment horizontal="right"/>
      <protection locked="0"/>
    </xf>
    <xf numFmtId="4" fontId="17" fillId="0" borderId="52" xfId="1" applyNumberFormat="1" applyFont="1" applyFill="1" applyBorder="1" applyAlignment="1" applyProtection="1">
      <alignment horizontal="right"/>
      <protection locked="0"/>
    </xf>
    <xf numFmtId="0" fontId="0" fillId="3" borderId="13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7" xfId="0" applyFill="1" applyBorder="1" applyProtection="1">
      <protection locked="0"/>
    </xf>
    <xf numFmtId="3" fontId="0" fillId="3" borderId="26" xfId="0" applyNumberFormat="1" applyFill="1" applyBorder="1" applyProtection="1">
      <protection locked="0"/>
    </xf>
    <xf numFmtId="0" fontId="4" fillId="0" borderId="15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55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8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9" fillId="0" borderId="56" xfId="1" applyFont="1" applyBorder="1" applyAlignment="1">
      <alignment horizontal="center"/>
    </xf>
    <xf numFmtId="0" fontId="9" fillId="0" borderId="57" xfId="1" applyFont="1" applyBorder="1" applyAlignment="1">
      <alignment horizontal="center"/>
    </xf>
    <xf numFmtId="0" fontId="9" fillId="0" borderId="58" xfId="1" applyFont="1" applyBorder="1" applyAlignment="1">
      <alignment horizontal="center"/>
    </xf>
    <xf numFmtId="0" fontId="9" fillId="0" borderId="59" xfId="1" applyFont="1" applyBorder="1" applyAlignment="1">
      <alignment horizontal="center"/>
    </xf>
    <xf numFmtId="0" fontId="9" fillId="0" borderId="42" xfId="1" applyFont="1" applyBorder="1" applyAlignment="1">
      <alignment horizontal="left"/>
    </xf>
    <xf numFmtId="0" fontId="9" fillId="0" borderId="60" xfId="1" applyFont="1" applyBorder="1" applyAlignment="1">
      <alignment horizontal="left"/>
    </xf>
    <xf numFmtId="3" fontId="5" fillId="0" borderId="35" xfId="0" applyNumberFormat="1" applyFont="1" applyFill="1" applyBorder="1" applyAlignment="1">
      <alignment horizontal="right"/>
    </xf>
    <xf numFmtId="3" fontId="5" fillId="0" borderId="51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56" xfId="1" applyFont="1" applyFill="1" applyBorder="1" applyAlignment="1">
      <alignment horizontal="center"/>
    </xf>
    <xf numFmtId="0" fontId="9" fillId="0" borderId="57" xfId="1" applyFont="1" applyFill="1" applyBorder="1" applyAlignment="1">
      <alignment horizontal="center"/>
    </xf>
    <xf numFmtId="49" fontId="9" fillId="0" borderId="58" xfId="1" applyNumberFormat="1" applyFont="1" applyFill="1" applyBorder="1" applyAlignment="1">
      <alignment horizontal="center"/>
    </xf>
    <xf numFmtId="0" fontId="9" fillId="0" borderId="59" xfId="1" applyFont="1" applyFill="1" applyBorder="1" applyAlignment="1">
      <alignment horizontal="center"/>
    </xf>
    <xf numFmtId="0" fontId="9" fillId="0" borderId="42" xfId="1" applyFill="1" applyBorder="1" applyAlignment="1">
      <alignment horizontal="center" shrinkToFit="1"/>
    </xf>
    <xf numFmtId="0" fontId="9" fillId="0" borderId="60" xfId="1" applyFill="1" applyBorder="1" applyAlignment="1">
      <alignment horizontal="center" shrinkToFit="1"/>
    </xf>
    <xf numFmtId="4" fontId="17" fillId="0" borderId="52" xfId="1" applyNumberFormat="1" applyFont="1" applyFill="1" applyBorder="1" applyAlignment="1" applyProtection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J12" sqref="J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303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5" t="s">
        <v>2</v>
      </c>
      <c r="G3" s="6"/>
    </row>
    <row r="4" spans="1:57" ht="12.95" customHeight="1" x14ac:dyDescent="0.2">
      <c r="A4" s="7"/>
      <c r="B4" s="8"/>
      <c r="C4" s="9" t="s">
        <v>274</v>
      </c>
      <c r="D4" s="10"/>
      <c r="E4" s="10"/>
      <c r="F4" s="11"/>
      <c r="G4" s="178" t="s">
        <v>304</v>
      </c>
    </row>
    <row r="5" spans="1:57" ht="12.95" customHeight="1" x14ac:dyDescent="0.2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 x14ac:dyDescent="0.2">
      <c r="A6" s="7"/>
      <c r="B6" s="8"/>
      <c r="C6" s="9" t="s">
        <v>273</v>
      </c>
      <c r="D6" s="10"/>
      <c r="E6" s="10"/>
      <c r="F6" s="18"/>
      <c r="G6" s="12"/>
    </row>
    <row r="7" spans="1:57" x14ac:dyDescent="0.2">
      <c r="A7" s="13" t="s">
        <v>7</v>
      </c>
      <c r="B7" s="15"/>
      <c r="C7" s="187"/>
      <c r="D7" s="188"/>
      <c r="E7" s="19" t="s">
        <v>8</v>
      </c>
      <c r="F7" s="20"/>
      <c r="G7" s="21">
        <v>0</v>
      </c>
      <c r="H7" s="22"/>
      <c r="I7" s="22"/>
    </row>
    <row r="8" spans="1:57" x14ac:dyDescent="0.2">
      <c r="A8" s="13" t="s">
        <v>9</v>
      </c>
      <c r="B8" s="15"/>
      <c r="C8" s="187"/>
      <c r="D8" s="188"/>
      <c r="E8" s="16" t="s">
        <v>10</v>
      </c>
      <c r="F8" s="15"/>
      <c r="G8" s="23">
        <f>IF(PocetMJ=0,,ROUND((F30+F32)/PocetMJ,1))</f>
        <v>0</v>
      </c>
    </row>
    <row r="9" spans="1:57" x14ac:dyDescent="0.2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 x14ac:dyDescent="0.2">
      <c r="A10" s="28" t="s">
        <v>13</v>
      </c>
      <c r="B10" s="11"/>
      <c r="C10" s="11"/>
      <c r="D10" s="11"/>
      <c r="E10" s="183" t="s">
        <v>14</v>
      </c>
      <c r="F10" s="184"/>
      <c r="G10" s="185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9"/>
      <c r="F11" s="190"/>
      <c r="G11" s="191"/>
    </row>
    <row r="12" spans="1:57" ht="28.5" customHeight="1" thickBot="1" x14ac:dyDescent="0.25">
      <c r="A12" s="31" t="s">
        <v>15</v>
      </c>
      <c r="B12" s="32"/>
      <c r="C12" s="32"/>
      <c r="D12" s="32"/>
      <c r="E12" s="33"/>
      <c r="F12" s="33"/>
      <c r="G12" s="34"/>
      <c r="J12" s="177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186"/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VRN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ROUND(PRODUCT(F30,C31/100),1)</f>
        <v>0</v>
      </c>
      <c r="G31" s="27"/>
    </row>
    <row r="32" spans="1:7" x14ac:dyDescent="0.2">
      <c r="A32" s="13" t="s">
        <v>38</v>
      </c>
      <c r="B32" s="15"/>
      <c r="C32" s="58">
        <v>21</v>
      </c>
      <c r="D32" s="15" t="s">
        <v>39</v>
      </c>
      <c r="E32" s="16"/>
      <c r="F32" s="59">
        <f>C22</f>
        <v>0</v>
      </c>
      <c r="G32" s="17"/>
    </row>
    <row r="33" spans="1:8" x14ac:dyDescent="0.2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42</v>
      </c>
      <c r="B36" s="67"/>
      <c r="C36" s="67"/>
      <c r="D36" s="67"/>
      <c r="E36" s="67"/>
      <c r="F36" s="67"/>
      <c r="G36" s="67"/>
      <c r="H36" t="s">
        <v>3</v>
      </c>
    </row>
    <row r="37" spans="1:8" ht="14.25" customHeight="1" x14ac:dyDescent="0.2">
      <c r="A37" s="67"/>
      <c r="B37" s="192" t="s">
        <v>139</v>
      </c>
      <c r="C37" s="192"/>
      <c r="D37" s="192"/>
      <c r="E37" s="192"/>
      <c r="F37" s="192"/>
      <c r="G37" s="192"/>
      <c r="H37" t="s">
        <v>3</v>
      </c>
    </row>
    <row r="38" spans="1:8" ht="12.75" customHeight="1" x14ac:dyDescent="0.2">
      <c r="A38" s="68"/>
      <c r="B38" s="192"/>
      <c r="C38" s="192"/>
      <c r="D38" s="192"/>
      <c r="E38" s="192"/>
      <c r="F38" s="192"/>
      <c r="G38" s="192"/>
      <c r="H38" t="s">
        <v>3</v>
      </c>
    </row>
    <row r="39" spans="1:8" x14ac:dyDescent="0.2">
      <c r="A39" s="68"/>
      <c r="B39" s="192"/>
      <c r="C39" s="192"/>
      <c r="D39" s="192"/>
      <c r="E39" s="192"/>
      <c r="F39" s="192"/>
      <c r="G39" s="192"/>
      <c r="H39" t="s">
        <v>3</v>
      </c>
    </row>
    <row r="40" spans="1:8" x14ac:dyDescent="0.2">
      <c r="A40" s="68"/>
      <c r="B40" s="192"/>
      <c r="C40" s="192"/>
      <c r="D40" s="192"/>
      <c r="E40" s="192"/>
      <c r="F40" s="192"/>
      <c r="G40" s="192"/>
      <c r="H40" t="s">
        <v>3</v>
      </c>
    </row>
    <row r="41" spans="1:8" x14ac:dyDescent="0.2">
      <c r="A41" s="68"/>
      <c r="B41" s="192"/>
      <c r="C41" s="192"/>
      <c r="D41" s="192"/>
      <c r="E41" s="192"/>
      <c r="F41" s="192"/>
      <c r="G41" s="192"/>
      <c r="H41" t="s">
        <v>3</v>
      </c>
    </row>
    <row r="42" spans="1:8" x14ac:dyDescent="0.2">
      <c r="A42" s="68"/>
      <c r="B42" s="192"/>
      <c r="C42" s="192"/>
      <c r="D42" s="192"/>
      <c r="E42" s="192"/>
      <c r="F42" s="192"/>
      <c r="G42" s="192"/>
      <c r="H42" t="s">
        <v>3</v>
      </c>
    </row>
    <row r="43" spans="1:8" x14ac:dyDescent="0.2">
      <c r="A43" s="68"/>
      <c r="B43" s="192"/>
      <c r="C43" s="192"/>
      <c r="D43" s="192"/>
      <c r="E43" s="192"/>
      <c r="F43" s="192"/>
      <c r="G43" s="192"/>
      <c r="H43" t="s">
        <v>3</v>
      </c>
    </row>
    <row r="44" spans="1:8" x14ac:dyDescent="0.2">
      <c r="A44" s="68"/>
      <c r="B44" s="192"/>
      <c r="C44" s="192"/>
      <c r="D44" s="192"/>
      <c r="E44" s="192"/>
      <c r="F44" s="192"/>
      <c r="G44" s="192"/>
      <c r="H44" t="s">
        <v>3</v>
      </c>
    </row>
    <row r="45" spans="1:8" ht="3" customHeight="1" x14ac:dyDescent="0.2">
      <c r="A45" s="68"/>
      <c r="B45" s="192"/>
      <c r="C45" s="192"/>
      <c r="D45" s="192"/>
      <c r="E45" s="192"/>
      <c r="F45" s="192"/>
      <c r="G45" s="192"/>
      <c r="H45" t="s">
        <v>3</v>
      </c>
    </row>
    <row r="46" spans="1:8" x14ac:dyDescent="0.2">
      <c r="B46" s="193"/>
      <c r="C46" s="193"/>
      <c r="D46" s="193"/>
      <c r="E46" s="193"/>
      <c r="F46" s="193"/>
      <c r="G46" s="193"/>
    </row>
    <row r="47" spans="1:8" x14ac:dyDescent="0.2">
      <c r="B47" s="193"/>
      <c r="C47" s="193"/>
      <c r="D47" s="193"/>
      <c r="E47" s="193"/>
      <c r="F47" s="193"/>
      <c r="G47" s="193"/>
    </row>
    <row r="48" spans="1:8" x14ac:dyDescent="0.2">
      <c r="B48" s="193"/>
      <c r="C48" s="193"/>
      <c r="D48" s="193"/>
      <c r="E48" s="193"/>
      <c r="F48" s="193"/>
      <c r="G48" s="193"/>
    </row>
    <row r="49" spans="2:7" x14ac:dyDescent="0.2">
      <c r="B49" s="193"/>
      <c r="C49" s="193"/>
      <c r="D49" s="193"/>
      <c r="E49" s="193"/>
      <c r="F49" s="193"/>
      <c r="G49" s="193"/>
    </row>
    <row r="50" spans="2:7" x14ac:dyDescent="0.2">
      <c r="B50" s="193"/>
      <c r="C50" s="193"/>
      <c r="D50" s="193"/>
      <c r="E50" s="193"/>
      <c r="F50" s="193"/>
      <c r="G50" s="193"/>
    </row>
    <row r="51" spans="2:7" x14ac:dyDescent="0.2">
      <c r="B51" s="193"/>
      <c r="C51" s="193"/>
      <c r="D51" s="193"/>
      <c r="E51" s="193"/>
      <c r="F51" s="193"/>
      <c r="G51" s="193"/>
    </row>
    <row r="52" spans="2:7" x14ac:dyDescent="0.2">
      <c r="B52" s="193"/>
      <c r="C52" s="193"/>
      <c r="D52" s="193"/>
      <c r="E52" s="193"/>
      <c r="F52" s="193"/>
      <c r="G52" s="193"/>
    </row>
    <row r="53" spans="2:7" x14ac:dyDescent="0.2">
      <c r="B53" s="193"/>
      <c r="C53" s="193"/>
      <c r="D53" s="193"/>
      <c r="E53" s="193"/>
      <c r="F53" s="193"/>
      <c r="G53" s="193"/>
    </row>
    <row r="54" spans="2:7" x14ac:dyDescent="0.2">
      <c r="B54" s="193"/>
      <c r="C54" s="193"/>
      <c r="D54" s="193"/>
      <c r="E54" s="193"/>
      <c r="F54" s="193"/>
      <c r="G54" s="193"/>
    </row>
    <row r="55" spans="2:7" x14ac:dyDescent="0.2">
      <c r="B55" s="193"/>
      <c r="C55" s="193"/>
      <c r="D55" s="193"/>
      <c r="E55" s="193"/>
      <c r="F55" s="193"/>
      <c r="G55" s="193"/>
    </row>
  </sheetData>
  <sheetProtection password="C9E1" sheet="1" objects="1" scenarios="1"/>
  <mergeCells count="14">
    <mergeCell ref="B47:G47"/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G8" sqref="G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4" t="s">
        <v>4</v>
      </c>
      <c r="B1" s="195"/>
      <c r="C1" s="69" t="str">
        <f>CONCATENATE(cislostavby," ",nazevstavby)</f>
        <v xml:space="preserve"> Stavební úpravy nemocnice Děčín</v>
      </c>
      <c r="D1" s="70"/>
      <c r="E1" s="71"/>
      <c r="F1" s="70"/>
      <c r="G1" s="72"/>
      <c r="H1" s="73"/>
      <c r="I1" s="74"/>
    </row>
    <row r="2" spans="1:57" ht="13.5" thickBot="1" x14ac:dyDescent="0.25">
      <c r="A2" s="196" t="s">
        <v>0</v>
      </c>
      <c r="B2" s="197"/>
      <c r="C2" s="75" t="str">
        <f>CONCATENATE(cisloobjektu," ",nazevobjektu)</f>
        <v xml:space="preserve"> Zařízení pro vytápění - výměníková stanice</v>
      </c>
      <c r="D2" s="76"/>
      <c r="E2" s="77"/>
      <c r="F2" s="76"/>
      <c r="G2" s="198"/>
      <c r="H2" s="198"/>
      <c r="I2" s="199"/>
    </row>
    <row r="3" spans="1:57" ht="13.5" thickTop="1" x14ac:dyDescent="0.2">
      <c r="F3" s="11"/>
    </row>
    <row r="4" spans="1:57" ht="19.5" customHeight="1" x14ac:dyDescent="0.25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44</v>
      </c>
      <c r="C6" s="81"/>
      <c r="D6" s="82"/>
      <c r="E6" s="83" t="s">
        <v>45</v>
      </c>
      <c r="F6" s="84" t="s">
        <v>46</v>
      </c>
      <c r="G6" s="84" t="s">
        <v>47</v>
      </c>
      <c r="H6" s="84" t="s">
        <v>48</v>
      </c>
      <c r="I6" s="85" t="s">
        <v>26</v>
      </c>
    </row>
    <row r="7" spans="1:57" s="11" customFormat="1" x14ac:dyDescent="0.2">
      <c r="A7" s="171" t="str">
        <f>Položky!B7</f>
        <v>713</v>
      </c>
      <c r="B7" s="86" t="str">
        <f>Položky!C7</f>
        <v>Izolace tepelné</v>
      </c>
      <c r="C7" s="87"/>
      <c r="D7" s="88"/>
      <c r="E7" s="172">
        <f>Položky!BA22</f>
        <v>0</v>
      </c>
      <c r="F7" s="173">
        <f>Položky!G22</f>
        <v>0</v>
      </c>
      <c r="G7" s="173">
        <f>Položky!BC22</f>
        <v>0</v>
      </c>
      <c r="H7" s="173">
        <f>Položky!BD22</f>
        <v>0</v>
      </c>
      <c r="I7" s="174">
        <f>Položky!BE22</f>
        <v>0</v>
      </c>
    </row>
    <row r="8" spans="1:57" s="11" customFormat="1" x14ac:dyDescent="0.2">
      <c r="A8" s="171" t="str">
        <f>Položky!B23</f>
        <v>732</v>
      </c>
      <c r="B8" s="86" t="str">
        <f>Položky!C23</f>
        <v>Strojovny</v>
      </c>
      <c r="C8" s="87"/>
      <c r="D8" s="88"/>
      <c r="E8" s="172">
        <f>Položky!BA33</f>
        <v>0</v>
      </c>
      <c r="F8" s="173">
        <f>Položky!G33</f>
        <v>0</v>
      </c>
      <c r="G8" s="173">
        <f>Položky!BC33</f>
        <v>0</v>
      </c>
      <c r="H8" s="173">
        <f>Položky!BD33</f>
        <v>0</v>
      </c>
      <c r="I8" s="174">
        <f>Položky!BE33</f>
        <v>0</v>
      </c>
    </row>
    <row r="9" spans="1:57" s="11" customFormat="1" x14ac:dyDescent="0.2">
      <c r="A9" s="171" t="str">
        <f>Položky!B34</f>
        <v>733</v>
      </c>
      <c r="B9" s="86" t="str">
        <f>Položky!C34</f>
        <v>Rozvod potrubí</v>
      </c>
      <c r="C9" s="87"/>
      <c r="D9" s="88"/>
      <c r="E9" s="172">
        <f>Položky!BA51</f>
        <v>0</v>
      </c>
      <c r="F9" s="173">
        <f>Položky!G51</f>
        <v>0</v>
      </c>
      <c r="G9" s="173">
        <f>Položky!BC51</f>
        <v>0</v>
      </c>
      <c r="H9" s="173">
        <f>Položky!BD51</f>
        <v>0</v>
      </c>
      <c r="I9" s="174">
        <f>Položky!BE51</f>
        <v>0</v>
      </c>
    </row>
    <row r="10" spans="1:57" s="11" customFormat="1" x14ac:dyDescent="0.2">
      <c r="A10" s="171" t="str">
        <f>Položky!B52</f>
        <v>734</v>
      </c>
      <c r="B10" s="86" t="str">
        <f>Položky!C52</f>
        <v>Armatury</v>
      </c>
      <c r="C10" s="87"/>
      <c r="D10" s="88"/>
      <c r="E10" s="172">
        <f>Položky!BA92</f>
        <v>0</v>
      </c>
      <c r="F10" s="173">
        <f>Položky!G92</f>
        <v>0</v>
      </c>
      <c r="G10" s="173">
        <f>Položky!BC92</f>
        <v>0</v>
      </c>
      <c r="H10" s="173">
        <f>Položky!BD92</f>
        <v>0</v>
      </c>
      <c r="I10" s="174">
        <f>Položky!BE92</f>
        <v>0</v>
      </c>
    </row>
    <row r="11" spans="1:57" s="11" customFormat="1" x14ac:dyDescent="0.2">
      <c r="A11" s="171" t="str">
        <f>Položky!B93</f>
        <v>735</v>
      </c>
      <c r="B11" s="86" t="str">
        <f>Položky!C93</f>
        <v>Otopná tělesa</v>
      </c>
      <c r="C11" s="87"/>
      <c r="D11" s="88"/>
      <c r="E11" s="172">
        <f>Položky!BA117</f>
        <v>0</v>
      </c>
      <c r="F11" s="173">
        <f>Položky!G117</f>
        <v>0</v>
      </c>
      <c r="G11" s="173">
        <f>Položky!BC117</f>
        <v>0</v>
      </c>
      <c r="H11" s="173">
        <f>Položky!BD117</f>
        <v>0</v>
      </c>
      <c r="I11" s="174">
        <f>Položky!BE117</f>
        <v>0</v>
      </c>
    </row>
    <row r="12" spans="1:57" s="11" customFormat="1" ht="13.5" thickBot="1" x14ac:dyDescent="0.25">
      <c r="A12" s="171" t="str">
        <f>Položky!B118</f>
        <v>999</v>
      </c>
      <c r="B12" s="86" t="str">
        <f>Položky!C118</f>
        <v>Ostatní</v>
      </c>
      <c r="C12" s="87"/>
      <c r="D12" s="88"/>
      <c r="E12" s="172">
        <f>Položky!BA124</f>
        <v>0</v>
      </c>
      <c r="F12" s="173">
        <f>Položky!BB124</f>
        <v>0</v>
      </c>
      <c r="G12" s="173">
        <f>Položky!BC124</f>
        <v>0</v>
      </c>
      <c r="H12" s="173">
        <f>Položky!BD124</f>
        <v>0</v>
      </c>
      <c r="I12" s="174">
        <f>Položky!BE124</f>
        <v>0</v>
      </c>
    </row>
    <row r="13" spans="1:57" s="94" customFormat="1" ht="13.5" thickBot="1" x14ac:dyDescent="0.25">
      <c r="A13" s="89"/>
      <c r="B13" s="81" t="s">
        <v>49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25">
      <c r="A15" s="95" t="s">
        <v>50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 x14ac:dyDescent="0.25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">
      <c r="A17" s="98" t="s">
        <v>51</v>
      </c>
      <c r="B17" s="99"/>
      <c r="C17" s="99"/>
      <c r="D17" s="100"/>
      <c r="E17" s="101" t="s">
        <v>52</v>
      </c>
      <c r="F17" s="102" t="s">
        <v>53</v>
      </c>
      <c r="G17" s="103" t="s">
        <v>54</v>
      </c>
      <c r="H17" s="104"/>
      <c r="I17" s="105" t="s">
        <v>52</v>
      </c>
    </row>
    <row r="18" spans="1:53" x14ac:dyDescent="0.2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 x14ac:dyDescent="0.25">
      <c r="A19" s="114"/>
      <c r="B19" s="115" t="s">
        <v>55</v>
      </c>
      <c r="C19" s="116"/>
      <c r="D19" s="117"/>
      <c r="E19" s="118"/>
      <c r="F19" s="119"/>
      <c r="G19" s="119"/>
      <c r="H19" s="200">
        <f>SUM(H18:H18)</f>
        <v>0</v>
      </c>
      <c r="I19" s="201"/>
    </row>
    <row r="20" spans="1:53" x14ac:dyDescent="0.2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">
      <c r="B21" s="94"/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</sheetData>
  <sheetProtection password="C9E1" sheet="1" objects="1" scenarios="1"/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7"/>
  <sheetViews>
    <sheetView showGridLines="0" showZeros="0" tabSelected="1" topLeftCell="A33" zoomScale="115" zoomScaleNormal="115" workbookViewId="0">
      <selection activeCell="E91" sqref="E91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2" t="s">
        <v>302</v>
      </c>
      <c r="B1" s="202"/>
      <c r="C1" s="202"/>
      <c r="D1" s="202"/>
      <c r="E1" s="202"/>
      <c r="F1" s="202"/>
      <c r="G1" s="202"/>
    </row>
    <row r="2" spans="1:104" ht="13.5" thickBot="1" x14ac:dyDescent="0.25">
      <c r="A2" s="124"/>
      <c r="B2" s="125"/>
      <c r="C2" s="126"/>
      <c r="D2" s="126"/>
      <c r="E2" s="127"/>
      <c r="F2" s="126"/>
      <c r="G2" s="126"/>
      <c r="H2" s="124"/>
    </row>
    <row r="3" spans="1:104" ht="13.5" thickTop="1" x14ac:dyDescent="0.2">
      <c r="A3" s="203" t="s">
        <v>4</v>
      </c>
      <c r="B3" s="204"/>
      <c r="C3" s="128" t="str">
        <f>CONCATENATE(cislostavby," ",nazevstavby)</f>
        <v xml:space="preserve"> Stavební úpravy nemocnice Děčín</v>
      </c>
      <c r="D3" s="129"/>
      <c r="E3" s="130"/>
      <c r="F3" s="131">
        <f>Rekapitulace!H1</f>
        <v>0</v>
      </c>
      <c r="G3" s="132"/>
      <c r="H3" s="124"/>
    </row>
    <row r="4" spans="1:104" ht="13.5" thickBot="1" x14ac:dyDescent="0.25">
      <c r="A4" s="205" t="s">
        <v>0</v>
      </c>
      <c r="B4" s="206"/>
      <c r="C4" s="133" t="str">
        <f>CONCATENATE(cisloobjektu," ",nazevobjektu)</f>
        <v xml:space="preserve"> Zařízení pro vytápění - výměníková stanice</v>
      </c>
      <c r="D4" s="134"/>
      <c r="E4" s="207"/>
      <c r="F4" s="207"/>
      <c r="G4" s="208"/>
      <c r="H4" s="124"/>
    </row>
    <row r="5" spans="1:104" ht="13.5" thickTop="1" x14ac:dyDescent="0.2">
      <c r="A5" s="135"/>
      <c r="B5" s="136"/>
      <c r="C5" s="136"/>
      <c r="D5" s="124"/>
      <c r="E5" s="137"/>
      <c r="F5" s="124"/>
      <c r="G5" s="138"/>
      <c r="H5" s="124"/>
    </row>
    <row r="6" spans="1:104" x14ac:dyDescent="0.2">
      <c r="A6" s="139" t="s">
        <v>56</v>
      </c>
      <c r="B6" s="140" t="s">
        <v>57</v>
      </c>
      <c r="C6" s="140" t="s">
        <v>58</v>
      </c>
      <c r="D6" s="140" t="s">
        <v>59</v>
      </c>
      <c r="E6" s="141" t="s">
        <v>60</v>
      </c>
      <c r="F6" s="140" t="s">
        <v>61</v>
      </c>
      <c r="G6" s="142" t="s">
        <v>62</v>
      </c>
      <c r="H6" s="124"/>
    </row>
    <row r="7" spans="1:104" x14ac:dyDescent="0.2">
      <c r="A7" s="143" t="s">
        <v>63</v>
      </c>
      <c r="B7" s="144" t="s">
        <v>65</v>
      </c>
      <c r="C7" s="145" t="s">
        <v>66</v>
      </c>
      <c r="D7" s="146"/>
      <c r="E7" s="147"/>
      <c r="F7" s="147"/>
      <c r="G7" s="148"/>
      <c r="H7" s="175"/>
      <c r="I7" s="149"/>
      <c r="O7" s="150">
        <v>1</v>
      </c>
    </row>
    <row r="8" spans="1:104" x14ac:dyDescent="0.2">
      <c r="A8" s="151">
        <v>1</v>
      </c>
      <c r="B8" s="152" t="s">
        <v>208</v>
      </c>
      <c r="C8" s="153" t="s">
        <v>246</v>
      </c>
      <c r="D8" s="154" t="s">
        <v>67</v>
      </c>
      <c r="E8" s="155">
        <v>40</v>
      </c>
      <c r="F8" s="181"/>
      <c r="G8" s="156">
        <f t="shared" ref="G8:G21" si="0">E8*F8</f>
        <v>0</v>
      </c>
      <c r="H8" s="124"/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 t="shared" ref="BA8:BA21" si="1">IF(AZ8=1,G8,0)</f>
        <v>0</v>
      </c>
      <c r="BB8" s="123">
        <f t="shared" ref="BB8:BB71" si="2">IF(AZ8=2,G8,0)</f>
        <v>0</v>
      </c>
      <c r="BC8" s="123">
        <f t="shared" ref="BC8:BC21" si="3">IF(AZ8=3,G8,0)</f>
        <v>0</v>
      </c>
      <c r="BD8" s="123">
        <f t="shared" ref="BD8:BD21" si="4">IF(AZ8=4,G8,0)</f>
        <v>0</v>
      </c>
      <c r="BE8" s="123">
        <f t="shared" ref="BE8:BE21" si="5">IF(AZ8=5,G8,0)</f>
        <v>0</v>
      </c>
      <c r="CZ8" s="123">
        <v>0</v>
      </c>
    </row>
    <row r="9" spans="1:104" hidden="1" x14ac:dyDescent="0.2">
      <c r="A9" s="151">
        <v>2</v>
      </c>
      <c r="B9" s="152" t="s">
        <v>207</v>
      </c>
      <c r="C9" s="153" t="s">
        <v>197</v>
      </c>
      <c r="D9" s="154" t="s">
        <v>67</v>
      </c>
      <c r="E9" s="155">
        <v>0</v>
      </c>
      <c r="F9" s="181"/>
      <c r="G9" s="156">
        <f t="shared" si="0"/>
        <v>0</v>
      </c>
      <c r="H9" s="124"/>
      <c r="O9" s="150"/>
      <c r="AZ9" s="123">
        <v>2</v>
      </c>
    </row>
    <row r="10" spans="1:104" hidden="1" x14ac:dyDescent="0.2">
      <c r="A10" s="151">
        <v>3</v>
      </c>
      <c r="B10" s="152" t="s">
        <v>68</v>
      </c>
      <c r="C10" s="153" t="s">
        <v>204</v>
      </c>
      <c r="D10" s="154" t="s">
        <v>67</v>
      </c>
      <c r="E10" s="155"/>
      <c r="F10" s="181"/>
      <c r="G10" s="156">
        <f t="shared" si="0"/>
        <v>0</v>
      </c>
      <c r="H10" s="124"/>
      <c r="O10" s="150">
        <v>2</v>
      </c>
      <c r="AA10" s="123">
        <v>12</v>
      </c>
      <c r="AB10" s="123">
        <v>1</v>
      </c>
      <c r="AC10" s="123">
        <v>3</v>
      </c>
      <c r="AZ10" s="123">
        <v>2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51">
        <v>4</v>
      </c>
      <c r="B11" s="152" t="s">
        <v>209</v>
      </c>
      <c r="C11" s="153" t="s">
        <v>218</v>
      </c>
      <c r="D11" s="154" t="s">
        <v>67</v>
      </c>
      <c r="E11" s="155">
        <v>40</v>
      </c>
      <c r="F11" s="181"/>
      <c r="G11" s="156">
        <f t="shared" si="0"/>
        <v>0</v>
      </c>
      <c r="H11" s="124"/>
      <c r="O11" s="150"/>
      <c r="AZ11" s="123">
        <v>2</v>
      </c>
    </row>
    <row r="12" spans="1:104" hidden="1" x14ac:dyDescent="0.2">
      <c r="A12" s="151">
        <v>5</v>
      </c>
      <c r="B12" s="152" t="s">
        <v>210</v>
      </c>
      <c r="C12" s="153" t="s">
        <v>217</v>
      </c>
      <c r="D12" s="154" t="s">
        <v>67</v>
      </c>
      <c r="E12" s="155"/>
      <c r="F12" s="182"/>
      <c r="G12" s="156">
        <f t="shared" si="0"/>
        <v>0</v>
      </c>
      <c r="H12" s="124"/>
      <c r="O12" s="150"/>
      <c r="AZ12" s="123">
        <v>2</v>
      </c>
    </row>
    <row r="13" spans="1:104" hidden="1" x14ac:dyDescent="0.2">
      <c r="A13" s="151">
        <v>6</v>
      </c>
      <c r="B13" s="152" t="s">
        <v>211</v>
      </c>
      <c r="C13" s="153" t="s">
        <v>198</v>
      </c>
      <c r="D13" s="154" t="s">
        <v>67</v>
      </c>
      <c r="E13" s="155"/>
      <c r="F13" s="182"/>
      <c r="G13" s="156">
        <f t="shared" si="0"/>
        <v>0</v>
      </c>
      <c r="H13" s="124"/>
      <c r="O13" s="150"/>
      <c r="AZ13" s="123">
        <v>2</v>
      </c>
    </row>
    <row r="14" spans="1:104" hidden="1" x14ac:dyDescent="0.2">
      <c r="A14" s="151">
        <v>7</v>
      </c>
      <c r="B14" s="152" t="s">
        <v>212</v>
      </c>
      <c r="C14" s="153" t="s">
        <v>199</v>
      </c>
      <c r="D14" s="154" t="s">
        <v>67</v>
      </c>
      <c r="E14" s="155">
        <v>0</v>
      </c>
      <c r="F14" s="182"/>
      <c r="G14" s="156">
        <f t="shared" si="0"/>
        <v>0</v>
      </c>
      <c r="H14" s="124"/>
      <c r="O14" s="150"/>
      <c r="AZ14" s="123">
        <v>2</v>
      </c>
    </row>
    <row r="15" spans="1:104" hidden="1" x14ac:dyDescent="0.2">
      <c r="A15" s="151">
        <v>8</v>
      </c>
      <c r="B15" s="152" t="s">
        <v>213</v>
      </c>
      <c r="C15" s="153" t="s">
        <v>200</v>
      </c>
      <c r="D15" s="154" t="s">
        <v>67</v>
      </c>
      <c r="E15" s="155">
        <v>0</v>
      </c>
      <c r="F15" s="182"/>
      <c r="G15" s="156">
        <f t="shared" si="0"/>
        <v>0</v>
      </c>
      <c r="H15" s="124"/>
      <c r="O15" s="150">
        <v>2</v>
      </c>
      <c r="AA15" s="123">
        <v>12</v>
      </c>
      <c r="AB15" s="123">
        <v>1</v>
      </c>
      <c r="AC15" s="123">
        <v>4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hidden="1" x14ac:dyDescent="0.2">
      <c r="A16" s="151">
        <v>9</v>
      </c>
      <c r="B16" s="152" t="s">
        <v>214</v>
      </c>
      <c r="C16" s="153" t="s">
        <v>201</v>
      </c>
      <c r="D16" s="154" t="s">
        <v>67</v>
      </c>
      <c r="E16" s="155">
        <v>0</v>
      </c>
      <c r="F16" s="182"/>
      <c r="G16" s="156">
        <f t="shared" si="0"/>
        <v>0</v>
      </c>
      <c r="H16" s="124"/>
      <c r="O16" s="150">
        <v>2</v>
      </c>
      <c r="AA16" s="123">
        <v>12</v>
      </c>
      <c r="AB16" s="123">
        <v>1</v>
      </c>
      <c r="AC16" s="123">
        <v>5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hidden="1" x14ac:dyDescent="0.2">
      <c r="A17" s="151">
        <v>10</v>
      </c>
      <c r="B17" s="152" t="s">
        <v>216</v>
      </c>
      <c r="C17" s="153" t="s">
        <v>202</v>
      </c>
      <c r="D17" s="154" t="s">
        <v>67</v>
      </c>
      <c r="E17" s="155">
        <v>0</v>
      </c>
      <c r="F17" s="182"/>
      <c r="G17" s="156">
        <f t="shared" si="0"/>
        <v>0</v>
      </c>
      <c r="H17" s="124"/>
      <c r="O17" s="150">
        <v>2</v>
      </c>
      <c r="AA17" s="123">
        <v>12</v>
      </c>
      <c r="AB17" s="123">
        <v>1</v>
      </c>
      <c r="AC17" s="123">
        <v>6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hidden="1" x14ac:dyDescent="0.2">
      <c r="A18" s="151">
        <v>11</v>
      </c>
      <c r="B18" s="152" t="s">
        <v>215</v>
      </c>
      <c r="C18" s="153" t="s">
        <v>203</v>
      </c>
      <c r="D18" s="154" t="s">
        <v>67</v>
      </c>
      <c r="E18" s="155">
        <v>0</v>
      </c>
      <c r="F18" s="182"/>
      <c r="G18" s="156">
        <f t="shared" si="0"/>
        <v>0</v>
      </c>
      <c r="H18" s="124"/>
      <c r="O18" s="150"/>
      <c r="AZ18" s="123">
        <v>2</v>
      </c>
    </row>
    <row r="19" spans="1:104" hidden="1" x14ac:dyDescent="0.2">
      <c r="A19" s="151">
        <v>12</v>
      </c>
      <c r="B19" s="152" t="s">
        <v>219</v>
      </c>
      <c r="C19" s="153" t="s">
        <v>205</v>
      </c>
      <c r="D19" s="154" t="s">
        <v>67</v>
      </c>
      <c r="E19" s="155">
        <v>0</v>
      </c>
      <c r="F19" s="182"/>
      <c r="G19" s="156">
        <f t="shared" si="0"/>
        <v>0</v>
      </c>
      <c r="H19" s="124"/>
      <c r="O19" s="150"/>
      <c r="AZ19" s="123">
        <v>2</v>
      </c>
    </row>
    <row r="20" spans="1:104" hidden="1" x14ac:dyDescent="0.2">
      <c r="A20" s="151">
        <v>13</v>
      </c>
      <c r="B20" s="152" t="s">
        <v>220</v>
      </c>
      <c r="C20" s="153" t="s">
        <v>206</v>
      </c>
      <c r="D20" s="154" t="s">
        <v>67</v>
      </c>
      <c r="E20" s="155"/>
      <c r="F20" s="182"/>
      <c r="G20" s="156">
        <f t="shared" si="0"/>
        <v>0</v>
      </c>
      <c r="H20" s="124"/>
      <c r="O20" s="150">
        <v>2</v>
      </c>
      <c r="AA20" s="123">
        <v>12</v>
      </c>
      <c r="AB20" s="123">
        <v>1</v>
      </c>
      <c r="AC20" s="123">
        <v>7</v>
      </c>
      <c r="AZ20" s="123">
        <v>2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x14ac:dyDescent="0.2">
      <c r="A21" s="151">
        <v>14</v>
      </c>
      <c r="B21" s="152" t="s">
        <v>69</v>
      </c>
      <c r="C21" s="153" t="s">
        <v>70</v>
      </c>
      <c r="D21" s="154" t="s">
        <v>53</v>
      </c>
      <c r="E21" s="209">
        <f>SUM(G8:G11)*0.01</f>
        <v>0</v>
      </c>
      <c r="F21" s="181"/>
      <c r="G21" s="156">
        <f t="shared" si="0"/>
        <v>0</v>
      </c>
      <c r="H21" s="124"/>
      <c r="O21" s="150">
        <v>2</v>
      </c>
      <c r="AA21" s="123">
        <v>12</v>
      </c>
      <c r="AB21" s="123">
        <v>0</v>
      </c>
      <c r="AC21" s="123">
        <v>8</v>
      </c>
      <c r="AZ21" s="123">
        <v>2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x14ac:dyDescent="0.2">
      <c r="A22" s="157"/>
      <c r="B22" s="158" t="s">
        <v>64</v>
      </c>
      <c r="C22" s="159" t="str">
        <f>CONCATENATE(B7," ",C7)</f>
        <v>713 Izolace tepelné</v>
      </c>
      <c r="D22" s="157"/>
      <c r="E22" s="160"/>
      <c r="F22" s="160"/>
      <c r="G22" s="161">
        <f>SUM(G7:G21)</f>
        <v>0</v>
      </c>
      <c r="H22" s="124"/>
      <c r="O22" s="150">
        <v>4</v>
      </c>
      <c r="AZ22" s="123">
        <v>2</v>
      </c>
      <c r="BA22" s="162">
        <f>SUM(BA7:BA21)</f>
        <v>0</v>
      </c>
      <c r="BB22" s="123">
        <f t="shared" si="2"/>
        <v>0</v>
      </c>
      <c r="BC22" s="162">
        <f>SUM(BC7:BC21)</f>
        <v>0</v>
      </c>
      <c r="BD22" s="162">
        <f>SUM(BD7:BD21)</f>
        <v>0</v>
      </c>
      <c r="BE22" s="162">
        <f>SUM(BE7:BE21)</f>
        <v>0</v>
      </c>
    </row>
    <row r="23" spans="1:104" x14ac:dyDescent="0.2">
      <c r="A23" s="143" t="s">
        <v>63</v>
      </c>
      <c r="B23" s="144" t="s">
        <v>74</v>
      </c>
      <c r="C23" s="145" t="s">
        <v>75</v>
      </c>
      <c r="D23" s="146"/>
      <c r="E23" s="147"/>
      <c r="F23" s="147"/>
      <c r="G23" s="148"/>
      <c r="H23" s="175"/>
      <c r="I23" s="149"/>
      <c r="O23" s="150">
        <v>1</v>
      </c>
      <c r="BB23" s="123">
        <f t="shared" si="2"/>
        <v>0</v>
      </c>
    </row>
    <row r="24" spans="1:104" x14ac:dyDescent="0.2">
      <c r="A24" s="151">
        <v>13</v>
      </c>
      <c r="B24" s="152" t="s">
        <v>193</v>
      </c>
      <c r="C24" s="153" t="s">
        <v>195</v>
      </c>
      <c r="D24" s="154" t="s">
        <v>72</v>
      </c>
      <c r="E24" s="155">
        <v>1</v>
      </c>
      <c r="F24" s="181"/>
      <c r="G24" s="156">
        <f t="shared" ref="G24:G32" si="6">E24*F24</f>
        <v>0</v>
      </c>
      <c r="H24" s="175"/>
      <c r="I24" s="149"/>
      <c r="O24" s="150"/>
      <c r="AZ24" s="123">
        <v>2</v>
      </c>
      <c r="BB24" s="123">
        <f t="shared" si="2"/>
        <v>0</v>
      </c>
    </row>
    <row r="25" spans="1:104" x14ac:dyDescent="0.2">
      <c r="A25" s="151">
        <v>14</v>
      </c>
      <c r="B25" s="152" t="s">
        <v>281</v>
      </c>
      <c r="C25" s="153" t="s">
        <v>247</v>
      </c>
      <c r="D25" s="154" t="s">
        <v>72</v>
      </c>
      <c r="E25" s="155">
        <v>1</v>
      </c>
      <c r="F25" s="181"/>
      <c r="G25" s="156">
        <f t="shared" si="6"/>
        <v>0</v>
      </c>
      <c r="H25" s="175"/>
      <c r="I25" s="149"/>
      <c r="O25" s="150"/>
      <c r="AZ25" s="123">
        <v>2</v>
      </c>
      <c r="BB25" s="123">
        <f t="shared" si="2"/>
        <v>0</v>
      </c>
    </row>
    <row r="26" spans="1:104" x14ac:dyDescent="0.2">
      <c r="A26" s="151">
        <v>15</v>
      </c>
      <c r="B26" s="152" t="s">
        <v>282</v>
      </c>
      <c r="C26" s="153" t="s">
        <v>196</v>
      </c>
      <c r="D26" s="154" t="s">
        <v>72</v>
      </c>
      <c r="E26" s="155">
        <v>2</v>
      </c>
      <c r="F26" s="181"/>
      <c r="G26" s="156">
        <f t="shared" si="6"/>
        <v>0</v>
      </c>
      <c r="H26" s="175"/>
      <c r="I26" s="149"/>
      <c r="O26" s="150"/>
      <c r="AZ26" s="123">
        <v>2</v>
      </c>
      <c r="BB26" s="123">
        <f t="shared" si="2"/>
        <v>0</v>
      </c>
    </row>
    <row r="27" spans="1:104" x14ac:dyDescent="0.2">
      <c r="A27" s="151">
        <v>16</v>
      </c>
      <c r="B27" s="152" t="s">
        <v>283</v>
      </c>
      <c r="C27" s="153" t="s">
        <v>248</v>
      </c>
      <c r="D27" s="154" t="s">
        <v>73</v>
      </c>
      <c r="E27" s="155">
        <v>1</v>
      </c>
      <c r="F27" s="181"/>
      <c r="G27" s="156">
        <f t="shared" si="6"/>
        <v>0</v>
      </c>
      <c r="H27" s="124"/>
      <c r="O27" s="150">
        <v>2</v>
      </c>
      <c r="AA27" s="123">
        <v>12</v>
      </c>
      <c r="AB27" s="123">
        <v>0</v>
      </c>
      <c r="AC27" s="123">
        <v>22</v>
      </c>
      <c r="AZ27" s="123">
        <v>2</v>
      </c>
      <c r="BA27" s="123">
        <f>IF(AZ27=1,G27,0)</f>
        <v>0</v>
      </c>
      <c r="BB27" s="123">
        <f t="shared" si="2"/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0</v>
      </c>
    </row>
    <row r="28" spans="1:104" x14ac:dyDescent="0.2">
      <c r="A28" s="151">
        <v>19</v>
      </c>
      <c r="B28" s="152" t="s">
        <v>190</v>
      </c>
      <c r="C28" s="153" t="s">
        <v>189</v>
      </c>
      <c r="D28" s="154" t="s">
        <v>71</v>
      </c>
      <c r="E28" s="155">
        <v>4</v>
      </c>
      <c r="F28" s="181"/>
      <c r="G28" s="156">
        <f t="shared" si="6"/>
        <v>0</v>
      </c>
      <c r="H28" s="124"/>
      <c r="O28" s="150">
        <v>2</v>
      </c>
      <c r="AA28" s="123">
        <v>12</v>
      </c>
      <c r="AB28" s="123">
        <v>0</v>
      </c>
      <c r="AC28" s="123">
        <v>24</v>
      </c>
      <c r="AZ28" s="123">
        <v>2</v>
      </c>
      <c r="BA28" s="123">
        <f>IF(AZ28=1,G28,0)</f>
        <v>0</v>
      </c>
      <c r="BB28" s="123">
        <f t="shared" si="2"/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5.4299999999999999E-3</v>
      </c>
    </row>
    <row r="29" spans="1:104" x14ac:dyDescent="0.2">
      <c r="A29" s="151">
        <v>20</v>
      </c>
      <c r="B29" s="152" t="s">
        <v>284</v>
      </c>
      <c r="C29" s="153" t="s">
        <v>270</v>
      </c>
      <c r="D29" s="154" t="s">
        <v>72</v>
      </c>
      <c r="E29" s="155">
        <v>1</v>
      </c>
      <c r="F29" s="181"/>
      <c r="G29" s="156">
        <f t="shared" si="6"/>
        <v>0</v>
      </c>
      <c r="H29" s="124"/>
      <c r="O29" s="150"/>
      <c r="AZ29" s="123">
        <v>2</v>
      </c>
      <c r="BB29" s="123">
        <f t="shared" si="2"/>
        <v>0</v>
      </c>
    </row>
    <row r="30" spans="1:104" x14ac:dyDescent="0.2">
      <c r="A30" s="151">
        <v>21</v>
      </c>
      <c r="B30" s="152" t="s">
        <v>285</v>
      </c>
      <c r="C30" s="153" t="s">
        <v>271</v>
      </c>
      <c r="D30" s="154" t="s">
        <v>72</v>
      </c>
      <c r="E30" s="155">
        <v>1</v>
      </c>
      <c r="F30" s="181"/>
      <c r="G30" s="156">
        <f t="shared" si="6"/>
        <v>0</v>
      </c>
      <c r="H30" s="124"/>
      <c r="O30" s="150"/>
      <c r="AZ30" s="123">
        <v>2</v>
      </c>
      <c r="BB30" s="123">
        <f t="shared" si="2"/>
        <v>0</v>
      </c>
    </row>
    <row r="31" spans="1:104" x14ac:dyDescent="0.2">
      <c r="A31" s="151"/>
      <c r="B31" s="152" t="s">
        <v>194</v>
      </c>
      <c r="C31" s="153" t="s">
        <v>272</v>
      </c>
      <c r="D31" s="154" t="s">
        <v>72</v>
      </c>
      <c r="E31" s="155">
        <v>2</v>
      </c>
      <c r="F31" s="181"/>
      <c r="G31" s="156">
        <f t="shared" si="6"/>
        <v>0</v>
      </c>
      <c r="H31" s="124"/>
      <c r="O31" s="150"/>
      <c r="AZ31" s="123">
        <v>2</v>
      </c>
      <c r="BB31" s="123">
        <f t="shared" si="2"/>
        <v>0</v>
      </c>
    </row>
    <row r="32" spans="1:104" x14ac:dyDescent="0.2">
      <c r="A32" s="151">
        <v>22</v>
      </c>
      <c r="B32" s="152" t="s">
        <v>76</v>
      </c>
      <c r="C32" s="153" t="s">
        <v>192</v>
      </c>
      <c r="D32" s="154" t="s">
        <v>53</v>
      </c>
      <c r="E32" s="209">
        <f>SUM(G24:G31)*0.01</f>
        <v>0</v>
      </c>
      <c r="F32" s="181"/>
      <c r="G32" s="156">
        <f t="shared" si="6"/>
        <v>0</v>
      </c>
      <c r="H32" s="124"/>
      <c r="O32" s="150">
        <v>2</v>
      </c>
      <c r="AA32" s="123">
        <v>12</v>
      </c>
      <c r="AB32" s="123">
        <v>0</v>
      </c>
      <c r="AC32" s="123">
        <v>25</v>
      </c>
      <c r="AZ32" s="123">
        <v>2</v>
      </c>
      <c r="BA32" s="123">
        <f>IF(AZ32=1,G32,0)</f>
        <v>0</v>
      </c>
      <c r="BB32" s="123">
        <f t="shared" si="2"/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</v>
      </c>
    </row>
    <row r="33" spans="1:104" x14ac:dyDescent="0.2">
      <c r="A33" s="157"/>
      <c r="B33" s="158" t="s">
        <v>64</v>
      </c>
      <c r="C33" s="159" t="str">
        <f>CONCATENATE(B23," ",C23)</f>
        <v>732 Strojovny</v>
      </c>
      <c r="D33" s="157"/>
      <c r="E33" s="160"/>
      <c r="F33" s="160"/>
      <c r="G33" s="161">
        <f>SUM(G23:G32)</f>
        <v>0</v>
      </c>
      <c r="H33" s="124"/>
      <c r="O33" s="150">
        <v>4</v>
      </c>
      <c r="AZ33" s="123">
        <v>2</v>
      </c>
      <c r="BA33" s="162">
        <f>SUM(BA23:BA32)</f>
        <v>0</v>
      </c>
      <c r="BB33" s="123">
        <f t="shared" si="2"/>
        <v>0</v>
      </c>
      <c r="BC33" s="162">
        <f>SUM(BC23:BC32)</f>
        <v>0</v>
      </c>
      <c r="BD33" s="162">
        <f>SUM(BD23:BD32)</f>
        <v>0</v>
      </c>
      <c r="BE33" s="162">
        <f>SUM(BE23:BE32)</f>
        <v>0</v>
      </c>
    </row>
    <row r="34" spans="1:104" x14ac:dyDescent="0.2">
      <c r="A34" s="143" t="s">
        <v>63</v>
      </c>
      <c r="B34" s="144" t="s">
        <v>77</v>
      </c>
      <c r="C34" s="145" t="s">
        <v>78</v>
      </c>
      <c r="D34" s="146"/>
      <c r="E34" s="147"/>
      <c r="F34" s="147"/>
      <c r="G34" s="148"/>
      <c r="H34" s="175"/>
      <c r="I34" s="149"/>
      <c r="O34" s="150">
        <v>1</v>
      </c>
      <c r="BB34" s="123">
        <f>IF(AZ34=2,G34,0)</f>
        <v>0</v>
      </c>
    </row>
    <row r="35" spans="1:104" hidden="1" x14ac:dyDescent="0.2">
      <c r="A35" s="151">
        <v>23</v>
      </c>
      <c r="B35" s="152" t="s">
        <v>183</v>
      </c>
      <c r="C35" s="153" t="s">
        <v>80</v>
      </c>
      <c r="D35" s="154" t="s">
        <v>67</v>
      </c>
      <c r="E35" s="155"/>
      <c r="F35" s="155"/>
      <c r="G35" s="156">
        <f t="shared" ref="G35:G50" si="7">E35*F35</f>
        <v>0</v>
      </c>
      <c r="H35" s="124"/>
      <c r="O35" s="150">
        <v>2</v>
      </c>
      <c r="AA35" s="123">
        <v>12</v>
      </c>
      <c r="AB35" s="123">
        <v>0</v>
      </c>
      <c r="AC35" s="123">
        <v>26</v>
      </c>
      <c r="AZ35" s="123">
        <v>2</v>
      </c>
      <c r="BA35" s="123">
        <f t="shared" ref="BA35:BA50" si="8">IF(AZ35=1,G35,0)</f>
        <v>0</v>
      </c>
      <c r="BB35" s="123">
        <f>IF(AZ35=2,G35,0)</f>
        <v>0</v>
      </c>
      <c r="BC35" s="123">
        <f t="shared" ref="BC35:BC50" si="9">IF(AZ35=3,G35,0)</f>
        <v>0</v>
      </c>
      <c r="BD35" s="123">
        <f t="shared" ref="BD35:BD50" si="10">IF(AZ35=4,G35,0)</f>
        <v>0</v>
      </c>
      <c r="BE35" s="123">
        <f t="shared" ref="BE35:BE50" si="11">IF(AZ35=5,G35,0)</f>
        <v>0</v>
      </c>
      <c r="CZ35" s="123">
        <v>6.3400000000000001E-3</v>
      </c>
    </row>
    <row r="36" spans="1:104" hidden="1" x14ac:dyDescent="0.2">
      <c r="A36" s="151">
        <v>24</v>
      </c>
      <c r="B36" s="152" t="s">
        <v>182</v>
      </c>
      <c r="C36" s="153" t="s">
        <v>82</v>
      </c>
      <c r="D36" s="154" t="s">
        <v>67</v>
      </c>
      <c r="E36" s="155">
        <v>0</v>
      </c>
      <c r="F36" s="155"/>
      <c r="G36" s="156">
        <f t="shared" si="7"/>
        <v>0</v>
      </c>
      <c r="H36" s="124"/>
      <c r="O36" s="150">
        <v>2</v>
      </c>
      <c r="AA36" s="123">
        <v>12</v>
      </c>
      <c r="AB36" s="123">
        <v>0</v>
      </c>
      <c r="AC36" s="123">
        <v>27</v>
      </c>
      <c r="AZ36" s="123">
        <v>2</v>
      </c>
      <c r="BA36" s="123">
        <f t="shared" si="8"/>
        <v>0</v>
      </c>
      <c r="BB36" s="123">
        <f t="shared" ref="BB36:BB41" si="12">IF(AZ36=2,G36,0)</f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6.4900000000000001E-3</v>
      </c>
    </row>
    <row r="37" spans="1:104" hidden="1" x14ac:dyDescent="0.2">
      <c r="A37" s="151">
        <v>25</v>
      </c>
      <c r="B37" s="152" t="s">
        <v>79</v>
      </c>
      <c r="C37" s="153" t="s">
        <v>83</v>
      </c>
      <c r="D37" s="154" t="s">
        <v>67</v>
      </c>
      <c r="E37" s="155">
        <v>0</v>
      </c>
      <c r="F37" s="155"/>
      <c r="G37" s="156">
        <f t="shared" si="7"/>
        <v>0</v>
      </c>
      <c r="H37" s="124"/>
      <c r="O37" s="150">
        <v>2</v>
      </c>
      <c r="AA37" s="123">
        <v>12</v>
      </c>
      <c r="AB37" s="123">
        <v>0</v>
      </c>
      <c r="AC37" s="123">
        <v>28</v>
      </c>
      <c r="AZ37" s="123">
        <v>2</v>
      </c>
      <c r="BA37" s="123">
        <f t="shared" si="8"/>
        <v>0</v>
      </c>
      <c r="BB37" s="123">
        <f t="shared" si="12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6.62E-3</v>
      </c>
    </row>
    <row r="38" spans="1:104" hidden="1" x14ac:dyDescent="0.2">
      <c r="A38" s="151">
        <v>26</v>
      </c>
      <c r="B38" s="152" t="s">
        <v>181</v>
      </c>
      <c r="C38" s="153" t="s">
        <v>84</v>
      </c>
      <c r="D38" s="154" t="s">
        <v>67</v>
      </c>
      <c r="E38" s="155">
        <v>0</v>
      </c>
      <c r="F38" s="155"/>
      <c r="G38" s="156">
        <f t="shared" si="7"/>
        <v>0</v>
      </c>
      <c r="H38" s="124"/>
      <c r="O38" s="150">
        <v>2</v>
      </c>
      <c r="AA38" s="123">
        <v>12</v>
      </c>
      <c r="AB38" s="123">
        <v>0</v>
      </c>
      <c r="AC38" s="123">
        <v>29</v>
      </c>
      <c r="AZ38" s="123">
        <v>2</v>
      </c>
      <c r="BA38" s="123">
        <f t="shared" si="8"/>
        <v>0</v>
      </c>
      <c r="BB38" s="123">
        <f t="shared" si="12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6.2100000000000002E-3</v>
      </c>
    </row>
    <row r="39" spans="1:104" hidden="1" x14ac:dyDescent="0.2">
      <c r="A39" s="151">
        <v>27</v>
      </c>
      <c r="B39" s="152" t="s">
        <v>81</v>
      </c>
      <c r="C39" s="153" t="s">
        <v>85</v>
      </c>
      <c r="D39" s="154" t="s">
        <v>67</v>
      </c>
      <c r="E39" s="155">
        <v>0</v>
      </c>
      <c r="F39" s="155"/>
      <c r="G39" s="156">
        <f t="shared" si="7"/>
        <v>0</v>
      </c>
      <c r="H39" s="124"/>
      <c r="O39" s="150">
        <v>2</v>
      </c>
      <c r="AA39" s="123">
        <v>12</v>
      </c>
      <c r="AB39" s="123">
        <v>0</v>
      </c>
      <c r="AC39" s="123">
        <v>30</v>
      </c>
      <c r="AZ39" s="123">
        <v>2</v>
      </c>
      <c r="BA39" s="123">
        <f t="shared" si="8"/>
        <v>0</v>
      </c>
      <c r="BB39" s="123">
        <f t="shared" si="12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6.5500000000000003E-3</v>
      </c>
    </row>
    <row r="40" spans="1:104" hidden="1" x14ac:dyDescent="0.2">
      <c r="A40" s="151">
        <v>28</v>
      </c>
      <c r="B40" s="152" t="s">
        <v>180</v>
      </c>
      <c r="C40" s="153" t="s">
        <v>184</v>
      </c>
      <c r="D40" s="154" t="s">
        <v>67</v>
      </c>
      <c r="E40" s="155">
        <v>0</v>
      </c>
      <c r="F40" s="155"/>
      <c r="G40" s="156">
        <f t="shared" si="7"/>
        <v>0</v>
      </c>
      <c r="H40" s="124"/>
      <c r="O40" s="150"/>
      <c r="AA40" s="123">
        <v>12</v>
      </c>
      <c r="AB40" s="123">
        <v>0</v>
      </c>
      <c r="AC40" s="123">
        <v>30</v>
      </c>
      <c r="AZ40" s="123">
        <v>2</v>
      </c>
      <c r="BB40" s="123">
        <f t="shared" si="12"/>
        <v>0</v>
      </c>
    </row>
    <row r="41" spans="1:104" hidden="1" x14ac:dyDescent="0.2">
      <c r="A41" s="151">
        <v>29</v>
      </c>
      <c r="B41" s="152" t="s">
        <v>178</v>
      </c>
      <c r="C41" s="153" t="s">
        <v>185</v>
      </c>
      <c r="D41" s="154" t="s">
        <v>67</v>
      </c>
      <c r="E41" s="155">
        <v>0</v>
      </c>
      <c r="F41" s="155"/>
      <c r="G41" s="156">
        <f t="shared" si="7"/>
        <v>0</v>
      </c>
      <c r="H41" s="124"/>
      <c r="O41" s="150"/>
      <c r="AA41" s="123">
        <v>12</v>
      </c>
      <c r="AB41" s="123">
        <v>0</v>
      </c>
      <c r="AC41" s="123">
        <v>30</v>
      </c>
      <c r="AZ41" s="123">
        <v>2</v>
      </c>
      <c r="BB41" s="123">
        <f t="shared" si="12"/>
        <v>0</v>
      </c>
    </row>
    <row r="42" spans="1:104" hidden="1" x14ac:dyDescent="0.2">
      <c r="A42" s="151">
        <v>30</v>
      </c>
      <c r="B42" s="152" t="s">
        <v>179</v>
      </c>
      <c r="C42" s="153" t="s">
        <v>221</v>
      </c>
      <c r="D42" s="154" t="s">
        <v>67</v>
      </c>
      <c r="E42" s="155"/>
      <c r="F42" s="155"/>
      <c r="G42" s="156">
        <f t="shared" si="7"/>
        <v>0</v>
      </c>
      <c r="H42" s="124"/>
      <c r="O42" s="150"/>
      <c r="AA42" s="123">
        <v>12</v>
      </c>
      <c r="AB42" s="123">
        <v>0</v>
      </c>
      <c r="AC42" s="123">
        <v>30</v>
      </c>
      <c r="AZ42" s="123">
        <v>2</v>
      </c>
      <c r="BB42" s="123">
        <f t="shared" si="2"/>
        <v>0</v>
      </c>
    </row>
    <row r="43" spans="1:104" hidden="1" x14ac:dyDescent="0.2">
      <c r="A43" s="151"/>
      <c r="B43" s="152"/>
      <c r="C43" s="153" t="s">
        <v>222</v>
      </c>
      <c r="D43" s="154" t="s">
        <v>67</v>
      </c>
      <c r="E43" s="155"/>
      <c r="F43" s="155"/>
      <c r="G43" s="156">
        <f t="shared" si="7"/>
        <v>0</v>
      </c>
      <c r="H43" s="124"/>
      <c r="O43" s="150"/>
      <c r="AA43" s="123">
        <v>12</v>
      </c>
      <c r="AB43" s="123">
        <v>0</v>
      </c>
      <c r="AC43" s="123">
        <v>30</v>
      </c>
      <c r="AZ43" s="123">
        <v>2</v>
      </c>
      <c r="BB43" s="123">
        <f t="shared" si="2"/>
        <v>0</v>
      </c>
    </row>
    <row r="44" spans="1:104" x14ac:dyDescent="0.2">
      <c r="A44" s="151"/>
      <c r="B44" s="152" t="s">
        <v>286</v>
      </c>
      <c r="C44" s="153" t="s">
        <v>223</v>
      </c>
      <c r="D44" s="154" t="s">
        <v>67</v>
      </c>
      <c r="E44" s="155">
        <v>40</v>
      </c>
      <c r="F44" s="181"/>
      <c r="G44" s="156">
        <f t="shared" si="7"/>
        <v>0</v>
      </c>
      <c r="H44" s="124"/>
      <c r="O44" s="150"/>
      <c r="AA44" s="123">
        <v>12</v>
      </c>
      <c r="AB44" s="123">
        <v>0</v>
      </c>
      <c r="AC44" s="123">
        <v>30</v>
      </c>
      <c r="AZ44" s="123">
        <v>2</v>
      </c>
      <c r="BB44" s="123">
        <f t="shared" si="2"/>
        <v>0</v>
      </c>
    </row>
    <row r="45" spans="1:104" x14ac:dyDescent="0.2">
      <c r="A45" s="151">
        <v>31</v>
      </c>
      <c r="B45" s="152" t="s">
        <v>86</v>
      </c>
      <c r="C45" s="153" t="s">
        <v>87</v>
      </c>
      <c r="D45" s="154" t="s">
        <v>73</v>
      </c>
      <c r="E45" s="155">
        <v>1</v>
      </c>
      <c r="F45" s="181"/>
      <c r="G45" s="156">
        <f t="shared" si="7"/>
        <v>0</v>
      </c>
      <c r="H45" s="124"/>
      <c r="O45" s="150">
        <v>2</v>
      </c>
      <c r="AA45" s="123">
        <v>12</v>
      </c>
      <c r="AB45" s="123">
        <v>0</v>
      </c>
      <c r="AC45" s="123">
        <v>30</v>
      </c>
      <c r="AZ45" s="123">
        <v>2</v>
      </c>
      <c r="BA45" s="123">
        <f t="shared" si="8"/>
        <v>0</v>
      </c>
      <c r="BB45" s="123">
        <f t="shared" si="2"/>
        <v>0</v>
      </c>
      <c r="BC45" s="123">
        <f t="shared" si="9"/>
        <v>0</v>
      </c>
      <c r="BD45" s="123">
        <f t="shared" si="10"/>
        <v>0</v>
      </c>
      <c r="BE45" s="123">
        <f t="shared" si="11"/>
        <v>0</v>
      </c>
      <c r="CZ45" s="123">
        <v>0</v>
      </c>
    </row>
    <row r="46" spans="1:104" hidden="1" x14ac:dyDescent="0.2">
      <c r="A46" s="151">
        <v>32</v>
      </c>
      <c r="B46" s="152" t="s">
        <v>88</v>
      </c>
      <c r="C46" s="153" t="s">
        <v>186</v>
      </c>
      <c r="D46" s="154" t="s">
        <v>72</v>
      </c>
      <c r="E46" s="155"/>
      <c r="F46" s="181"/>
      <c r="G46" s="156">
        <f t="shared" si="7"/>
        <v>0</v>
      </c>
      <c r="H46" s="124"/>
      <c r="O46" s="150">
        <v>2</v>
      </c>
      <c r="AA46" s="123">
        <v>12</v>
      </c>
      <c r="AB46" s="123">
        <v>0</v>
      </c>
      <c r="AC46" s="123">
        <v>30</v>
      </c>
      <c r="AZ46" s="123">
        <v>2</v>
      </c>
      <c r="BA46" s="123">
        <f t="shared" si="8"/>
        <v>0</v>
      </c>
      <c r="BB46" s="123">
        <f t="shared" si="2"/>
        <v>0</v>
      </c>
      <c r="BC46" s="123">
        <f t="shared" si="9"/>
        <v>0</v>
      </c>
      <c r="BD46" s="123">
        <f t="shared" si="10"/>
        <v>0</v>
      </c>
      <c r="BE46" s="123">
        <f t="shared" si="11"/>
        <v>0</v>
      </c>
      <c r="CZ46" s="123">
        <v>1.8799999999999999E-3</v>
      </c>
    </row>
    <row r="47" spans="1:104" ht="22.5" hidden="1" x14ac:dyDescent="0.2">
      <c r="A47" s="151">
        <v>33</v>
      </c>
      <c r="B47" s="152" t="s">
        <v>91</v>
      </c>
      <c r="C47" s="153" t="s">
        <v>89</v>
      </c>
      <c r="D47" s="154" t="s">
        <v>73</v>
      </c>
      <c r="E47" s="155"/>
      <c r="F47" s="181"/>
      <c r="G47" s="156">
        <f t="shared" si="7"/>
        <v>0</v>
      </c>
      <c r="H47" s="124"/>
      <c r="O47" s="150">
        <v>2</v>
      </c>
      <c r="AA47" s="123">
        <v>12</v>
      </c>
      <c r="AB47" s="123">
        <v>0</v>
      </c>
      <c r="AC47" s="123">
        <v>30</v>
      </c>
      <c r="AZ47" s="123">
        <v>2</v>
      </c>
      <c r="BA47" s="123">
        <f t="shared" si="8"/>
        <v>0</v>
      </c>
      <c r="BB47" s="123">
        <f t="shared" si="2"/>
        <v>0</v>
      </c>
      <c r="BC47" s="123">
        <f t="shared" si="9"/>
        <v>0</v>
      </c>
      <c r="BD47" s="123">
        <f t="shared" si="10"/>
        <v>0</v>
      </c>
      <c r="BE47" s="123">
        <f t="shared" si="11"/>
        <v>0</v>
      </c>
      <c r="CZ47" s="123">
        <v>0</v>
      </c>
    </row>
    <row r="48" spans="1:104" x14ac:dyDescent="0.2">
      <c r="A48" s="151">
        <v>34</v>
      </c>
      <c r="B48" s="152" t="s">
        <v>287</v>
      </c>
      <c r="C48" s="153" t="s">
        <v>90</v>
      </c>
      <c r="D48" s="154" t="s">
        <v>67</v>
      </c>
      <c r="E48" s="155">
        <v>1</v>
      </c>
      <c r="F48" s="181"/>
      <c r="G48" s="156">
        <f t="shared" si="7"/>
        <v>0</v>
      </c>
      <c r="H48" s="124"/>
      <c r="O48" s="150">
        <v>2</v>
      </c>
      <c r="AA48" s="123">
        <v>12</v>
      </c>
      <c r="AB48" s="123">
        <v>0</v>
      </c>
      <c r="AC48" s="123">
        <v>30</v>
      </c>
      <c r="AZ48" s="123">
        <v>2</v>
      </c>
      <c r="BA48" s="123">
        <f t="shared" si="8"/>
        <v>0</v>
      </c>
      <c r="BB48" s="123">
        <f t="shared" si="2"/>
        <v>0</v>
      </c>
      <c r="BC48" s="123">
        <f t="shared" si="9"/>
        <v>0</v>
      </c>
      <c r="BD48" s="123">
        <f t="shared" si="10"/>
        <v>0</v>
      </c>
      <c r="BE48" s="123">
        <f t="shared" si="11"/>
        <v>0</v>
      </c>
      <c r="CZ48" s="123">
        <v>0</v>
      </c>
    </row>
    <row r="49" spans="1:104" x14ac:dyDescent="0.2">
      <c r="A49" s="151">
        <v>35</v>
      </c>
      <c r="B49" s="152" t="s">
        <v>288</v>
      </c>
      <c r="C49" s="153" t="s">
        <v>187</v>
      </c>
      <c r="D49" s="154" t="s">
        <v>73</v>
      </c>
      <c r="E49" s="155">
        <v>4</v>
      </c>
      <c r="F49" s="181"/>
      <c r="G49" s="156">
        <f t="shared" si="7"/>
        <v>0</v>
      </c>
      <c r="H49" s="124"/>
      <c r="O49" s="150">
        <v>2</v>
      </c>
      <c r="AA49" s="123">
        <v>12</v>
      </c>
      <c r="AB49" s="123">
        <v>0</v>
      </c>
      <c r="AC49" s="123">
        <v>30</v>
      </c>
      <c r="AZ49" s="123">
        <v>2</v>
      </c>
      <c r="BA49" s="123">
        <f t="shared" si="8"/>
        <v>0</v>
      </c>
      <c r="BB49" s="123">
        <f t="shared" si="2"/>
        <v>0</v>
      </c>
      <c r="BC49" s="123">
        <f t="shared" si="9"/>
        <v>0</v>
      </c>
      <c r="BD49" s="123">
        <f t="shared" si="10"/>
        <v>0</v>
      </c>
      <c r="BE49" s="123">
        <f t="shared" si="11"/>
        <v>0</v>
      </c>
      <c r="CZ49" s="123">
        <v>0</v>
      </c>
    </row>
    <row r="50" spans="1:104" x14ac:dyDescent="0.2">
      <c r="A50" s="151">
        <v>36</v>
      </c>
      <c r="B50" s="152" t="s">
        <v>92</v>
      </c>
      <c r="C50" s="153" t="s">
        <v>93</v>
      </c>
      <c r="D50" s="154" t="s">
        <v>53</v>
      </c>
      <c r="E50" s="209">
        <f>SUM(G44:G49)*0.01</f>
        <v>0</v>
      </c>
      <c r="F50" s="181"/>
      <c r="G50" s="156">
        <f t="shared" si="7"/>
        <v>0</v>
      </c>
      <c r="H50" s="124"/>
      <c r="O50" s="150">
        <v>2</v>
      </c>
      <c r="AA50" s="123">
        <v>12</v>
      </c>
      <c r="AB50" s="123">
        <v>0</v>
      </c>
      <c r="AC50" s="123">
        <v>30</v>
      </c>
      <c r="AZ50" s="123">
        <v>2</v>
      </c>
      <c r="BA50" s="123">
        <f t="shared" si="8"/>
        <v>0</v>
      </c>
      <c r="BB50" s="123">
        <f t="shared" si="2"/>
        <v>0</v>
      </c>
      <c r="BC50" s="123">
        <f t="shared" si="9"/>
        <v>0</v>
      </c>
      <c r="BD50" s="123">
        <f t="shared" si="10"/>
        <v>0</v>
      </c>
      <c r="BE50" s="123">
        <f t="shared" si="11"/>
        <v>0</v>
      </c>
      <c r="CZ50" s="123">
        <v>0</v>
      </c>
    </row>
    <row r="51" spans="1:104" x14ac:dyDescent="0.2">
      <c r="A51" s="157"/>
      <c r="B51" s="158" t="s">
        <v>64</v>
      </c>
      <c r="C51" s="159" t="str">
        <f>CONCATENATE(B34," ",C34)</f>
        <v>733 Rozvod potrubí</v>
      </c>
      <c r="D51" s="157"/>
      <c r="E51" s="160"/>
      <c r="F51" s="160"/>
      <c r="G51" s="161">
        <f>SUM(G34:G50)</f>
        <v>0</v>
      </c>
      <c r="H51" s="124"/>
      <c r="O51" s="150">
        <v>4</v>
      </c>
      <c r="AA51" s="123">
        <v>12</v>
      </c>
      <c r="AB51" s="123">
        <v>0</v>
      </c>
      <c r="AC51" s="123">
        <v>30</v>
      </c>
      <c r="AZ51" s="123">
        <v>2</v>
      </c>
      <c r="BA51" s="162">
        <f>SUM(BA34:BA50)</f>
        <v>0</v>
      </c>
      <c r="BB51" s="123">
        <f>IF(AZ51=2,G51,0)</f>
        <v>0</v>
      </c>
      <c r="BC51" s="162">
        <f>SUM(BC34:BC50)</f>
        <v>0</v>
      </c>
      <c r="BD51" s="162">
        <f>SUM(BD34:BD50)</f>
        <v>0</v>
      </c>
      <c r="BE51" s="162">
        <f>SUM(BE34:BE50)</f>
        <v>0</v>
      </c>
    </row>
    <row r="52" spans="1:104" x14ac:dyDescent="0.2">
      <c r="A52" s="143" t="s">
        <v>63</v>
      </c>
      <c r="B52" s="144" t="s">
        <v>94</v>
      </c>
      <c r="C52" s="145" t="s">
        <v>95</v>
      </c>
      <c r="D52" s="146"/>
      <c r="E52" s="147"/>
      <c r="F52" s="147"/>
      <c r="G52" s="148"/>
      <c r="H52" s="175"/>
      <c r="I52" s="175"/>
      <c r="O52" s="150">
        <v>1</v>
      </c>
      <c r="AA52" s="123">
        <v>12</v>
      </c>
      <c r="AB52" s="123">
        <v>0</v>
      </c>
      <c r="AC52" s="123">
        <v>30</v>
      </c>
      <c r="BB52" s="123">
        <f t="shared" si="2"/>
        <v>0</v>
      </c>
    </row>
    <row r="53" spans="1:104" x14ac:dyDescent="0.2">
      <c r="A53" s="151">
        <v>37</v>
      </c>
      <c r="B53" s="152" t="s">
        <v>96</v>
      </c>
      <c r="C53" s="153" t="s">
        <v>97</v>
      </c>
      <c r="D53" s="154" t="s">
        <v>72</v>
      </c>
      <c r="E53" s="155">
        <v>26</v>
      </c>
      <c r="F53" s="181"/>
      <c r="G53" s="156">
        <f t="shared" ref="G53:G91" si="13">E53*F53</f>
        <v>0</v>
      </c>
      <c r="H53" s="124"/>
      <c r="I53" s="124"/>
      <c r="O53" s="150">
        <v>2</v>
      </c>
      <c r="AA53" s="123">
        <v>12</v>
      </c>
      <c r="AB53" s="123">
        <v>0</v>
      </c>
      <c r="AC53" s="123">
        <v>30</v>
      </c>
      <c r="AZ53" s="123">
        <v>2</v>
      </c>
      <c r="BA53" s="123">
        <f>IF(AZ53=1,G53,0)</f>
        <v>0</v>
      </c>
      <c r="BB53" s="123">
        <f t="shared" si="2"/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3.0000000000000001E-5</v>
      </c>
    </row>
    <row r="54" spans="1:104" hidden="1" x14ac:dyDescent="0.2">
      <c r="A54" s="151">
        <v>38</v>
      </c>
      <c r="B54" s="152" t="s">
        <v>170</v>
      </c>
      <c r="C54" s="153" t="s">
        <v>250</v>
      </c>
      <c r="D54" s="154" t="s">
        <v>72</v>
      </c>
      <c r="E54" s="155"/>
      <c r="F54" s="181"/>
      <c r="G54" s="156">
        <f t="shared" si="13"/>
        <v>0</v>
      </c>
      <c r="H54" s="124"/>
      <c r="I54" s="124"/>
      <c r="O54" s="150">
        <v>2</v>
      </c>
      <c r="AA54" s="123">
        <v>12</v>
      </c>
      <c r="AB54" s="123">
        <v>0</v>
      </c>
      <c r="AC54" s="123">
        <v>30</v>
      </c>
      <c r="AZ54" s="123">
        <v>2</v>
      </c>
      <c r="BA54" s="123">
        <f>IF(AZ54=1,G54,0)</f>
        <v>0</v>
      </c>
      <c r="BB54" s="123">
        <f t="shared" si="2"/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3.0000000000000001E-5</v>
      </c>
    </row>
    <row r="55" spans="1:104" x14ac:dyDescent="0.2">
      <c r="A55" s="151">
        <v>39</v>
      </c>
      <c r="B55" s="152" t="s">
        <v>169</v>
      </c>
      <c r="C55" s="153" t="s">
        <v>171</v>
      </c>
      <c r="D55" s="154" t="s">
        <v>72</v>
      </c>
      <c r="E55" s="155">
        <v>2</v>
      </c>
      <c r="F55" s="181"/>
      <c r="G55" s="156">
        <f t="shared" si="13"/>
        <v>0</v>
      </c>
      <c r="H55" s="124"/>
      <c r="I55" s="124"/>
      <c r="O55" s="150"/>
      <c r="AA55" s="123">
        <v>12</v>
      </c>
      <c r="AB55" s="123">
        <v>0</v>
      </c>
      <c r="AC55" s="123">
        <v>30</v>
      </c>
      <c r="AZ55" s="123">
        <v>2</v>
      </c>
      <c r="BB55" s="123">
        <f t="shared" si="2"/>
        <v>0</v>
      </c>
    </row>
    <row r="56" spans="1:104" hidden="1" x14ac:dyDescent="0.2">
      <c r="A56" s="151">
        <v>43</v>
      </c>
      <c r="B56" s="152" t="s">
        <v>99</v>
      </c>
      <c r="C56" s="153" t="s">
        <v>100</v>
      </c>
      <c r="D56" s="154" t="s">
        <v>72</v>
      </c>
      <c r="E56" s="155"/>
      <c r="F56" s="181"/>
      <c r="G56" s="156">
        <f>E56*F56</f>
        <v>0</v>
      </c>
      <c r="H56" s="124"/>
      <c r="I56" s="124"/>
      <c r="O56" s="150"/>
      <c r="AA56" s="123">
        <v>12</v>
      </c>
      <c r="AB56" s="123">
        <v>0</v>
      </c>
      <c r="AC56" s="123">
        <v>30</v>
      </c>
      <c r="AZ56" s="123">
        <v>2</v>
      </c>
      <c r="BB56" s="123">
        <f t="shared" si="2"/>
        <v>0</v>
      </c>
    </row>
    <row r="57" spans="1:104" hidden="1" x14ac:dyDescent="0.2">
      <c r="A57" s="151">
        <v>44</v>
      </c>
      <c r="B57" s="152" t="s">
        <v>173</v>
      </c>
      <c r="C57" s="153" t="s">
        <v>172</v>
      </c>
      <c r="D57" s="154" t="s">
        <v>72</v>
      </c>
      <c r="E57" s="155"/>
      <c r="F57" s="181"/>
      <c r="G57" s="156">
        <f>E57*F57</f>
        <v>0</v>
      </c>
      <c r="H57" s="124"/>
      <c r="I57" s="124"/>
      <c r="O57" s="150"/>
      <c r="AA57" s="123">
        <v>12</v>
      </c>
      <c r="AB57" s="123">
        <v>0</v>
      </c>
      <c r="AC57" s="123">
        <v>30</v>
      </c>
      <c r="AZ57" s="123">
        <v>2</v>
      </c>
      <c r="BB57" s="123">
        <f t="shared" si="2"/>
        <v>0</v>
      </c>
    </row>
    <row r="58" spans="1:104" hidden="1" x14ac:dyDescent="0.2">
      <c r="A58" s="151">
        <v>49</v>
      </c>
      <c r="B58" s="152" t="s">
        <v>102</v>
      </c>
      <c r="C58" s="153" t="s">
        <v>103</v>
      </c>
      <c r="D58" s="154" t="s">
        <v>72</v>
      </c>
      <c r="E58" s="155"/>
      <c r="F58" s="181"/>
      <c r="G58" s="156">
        <f>E58*F58</f>
        <v>0</v>
      </c>
      <c r="H58" s="124"/>
      <c r="I58" s="124"/>
      <c r="O58" s="150"/>
      <c r="AA58" s="123">
        <v>12</v>
      </c>
      <c r="AB58" s="123">
        <v>0</v>
      </c>
      <c r="AC58" s="123">
        <v>30</v>
      </c>
      <c r="AZ58" s="123">
        <v>2</v>
      </c>
      <c r="BB58" s="123">
        <f t="shared" si="2"/>
        <v>0</v>
      </c>
    </row>
    <row r="59" spans="1:104" hidden="1" x14ac:dyDescent="0.2">
      <c r="A59" s="151"/>
      <c r="B59" s="152"/>
      <c r="C59" s="153" t="s">
        <v>264</v>
      </c>
      <c r="D59" s="154" t="s">
        <v>72</v>
      </c>
      <c r="E59" s="155"/>
      <c r="F59" s="181"/>
      <c r="G59" s="156">
        <f>E59*F59</f>
        <v>0</v>
      </c>
      <c r="H59" s="124"/>
      <c r="I59" s="124"/>
      <c r="O59" s="150"/>
      <c r="AA59" s="123">
        <v>12</v>
      </c>
      <c r="AB59" s="123">
        <v>0</v>
      </c>
      <c r="AC59" s="123">
        <v>30</v>
      </c>
      <c r="AZ59" s="123">
        <v>2</v>
      </c>
      <c r="BB59" s="123">
        <f t="shared" si="2"/>
        <v>0</v>
      </c>
    </row>
    <row r="60" spans="1:104" x14ac:dyDescent="0.2">
      <c r="A60" s="151">
        <v>50</v>
      </c>
      <c r="B60" s="152" t="s">
        <v>175</v>
      </c>
      <c r="C60" s="153" t="s">
        <v>174</v>
      </c>
      <c r="D60" s="154" t="s">
        <v>72</v>
      </c>
      <c r="E60" s="155">
        <v>14</v>
      </c>
      <c r="F60" s="181"/>
      <c r="G60" s="156">
        <f>E60*F60</f>
        <v>0</v>
      </c>
      <c r="H60" s="124"/>
      <c r="I60" s="124"/>
      <c r="O60" s="150"/>
      <c r="AZ60" s="123">
        <v>2</v>
      </c>
      <c r="BB60" s="123">
        <f t="shared" si="2"/>
        <v>0</v>
      </c>
    </row>
    <row r="61" spans="1:104" hidden="1" x14ac:dyDescent="0.2">
      <c r="A61" s="151"/>
      <c r="B61" s="152" t="s">
        <v>289</v>
      </c>
      <c r="C61" s="153" t="s">
        <v>251</v>
      </c>
      <c r="D61" s="154" t="s">
        <v>72</v>
      </c>
      <c r="E61" s="155"/>
      <c r="F61" s="181"/>
      <c r="G61" s="156">
        <f t="shared" si="13"/>
        <v>0</v>
      </c>
      <c r="H61" s="124"/>
      <c r="I61" s="124"/>
      <c r="O61" s="150"/>
      <c r="AZ61" s="123">
        <v>2</v>
      </c>
      <c r="BB61" s="123">
        <f t="shared" si="2"/>
        <v>0</v>
      </c>
    </row>
    <row r="62" spans="1:104" hidden="1" x14ac:dyDescent="0.2">
      <c r="A62" s="151">
        <v>40</v>
      </c>
      <c r="B62" s="152" t="s">
        <v>290</v>
      </c>
      <c r="C62" s="153" t="s">
        <v>263</v>
      </c>
      <c r="D62" s="154" t="s">
        <v>72</v>
      </c>
      <c r="E62" s="155"/>
      <c r="F62" s="181"/>
      <c r="G62" s="156">
        <f t="shared" si="13"/>
        <v>0</v>
      </c>
      <c r="H62" s="124"/>
      <c r="I62" s="124"/>
      <c r="O62" s="150"/>
      <c r="AZ62" s="123">
        <v>2</v>
      </c>
      <c r="BB62" s="123">
        <f t="shared" si="2"/>
        <v>0</v>
      </c>
    </row>
    <row r="63" spans="1:104" hidden="1" x14ac:dyDescent="0.2">
      <c r="A63" s="151">
        <v>41</v>
      </c>
      <c r="B63" s="152" t="s">
        <v>291</v>
      </c>
      <c r="C63" s="153" t="s">
        <v>249</v>
      </c>
      <c r="D63" s="154" t="s">
        <v>72</v>
      </c>
      <c r="E63" s="155"/>
      <c r="F63" s="181"/>
      <c r="G63" s="156">
        <f t="shared" si="13"/>
        <v>0</v>
      </c>
      <c r="H63" s="124"/>
      <c r="I63" s="124"/>
      <c r="O63" s="150">
        <v>2</v>
      </c>
      <c r="AA63" s="123">
        <v>12</v>
      </c>
      <c r="AB63" s="123">
        <v>1</v>
      </c>
      <c r="AC63" s="123">
        <v>43</v>
      </c>
      <c r="AZ63" s="123">
        <v>2</v>
      </c>
      <c r="BA63" s="123">
        <f>IF(AZ63=1,G63,0)</f>
        <v>0</v>
      </c>
      <c r="BB63" s="123">
        <f t="shared" si="2"/>
        <v>0</v>
      </c>
      <c r="BC63" s="123">
        <f>IF(AZ63=3,G63,0)</f>
        <v>0</v>
      </c>
      <c r="BD63" s="123">
        <f>IF(AZ63=4,G63,0)</f>
        <v>0</v>
      </c>
      <c r="BE63" s="123">
        <f>IF(AZ63=5,G63,0)</f>
        <v>0</v>
      </c>
      <c r="CZ63" s="123">
        <v>0</v>
      </c>
    </row>
    <row r="64" spans="1:104" hidden="1" x14ac:dyDescent="0.2">
      <c r="A64" s="151"/>
      <c r="B64" s="152" t="s">
        <v>292</v>
      </c>
      <c r="C64" s="153" t="s">
        <v>261</v>
      </c>
      <c r="D64" s="154" t="s">
        <v>72</v>
      </c>
      <c r="E64" s="155">
        <v>0</v>
      </c>
      <c r="F64" s="181"/>
      <c r="G64" s="156">
        <f t="shared" si="13"/>
        <v>0</v>
      </c>
      <c r="H64" s="124"/>
      <c r="I64" s="124"/>
      <c r="O64" s="150"/>
      <c r="AZ64" s="123">
        <v>2</v>
      </c>
      <c r="BB64" s="123">
        <f t="shared" si="2"/>
        <v>0</v>
      </c>
    </row>
    <row r="65" spans="1:104" hidden="1" x14ac:dyDescent="0.2">
      <c r="A65" s="151"/>
      <c r="B65" s="152" t="s">
        <v>293</v>
      </c>
      <c r="C65" s="153" t="s">
        <v>262</v>
      </c>
      <c r="D65" s="154" t="s">
        <v>72</v>
      </c>
      <c r="E65" s="155"/>
      <c r="F65" s="181"/>
      <c r="G65" s="156">
        <f t="shared" si="13"/>
        <v>0</v>
      </c>
      <c r="H65" s="124"/>
      <c r="I65" s="124"/>
      <c r="O65" s="150"/>
      <c r="AZ65" s="123">
        <v>2</v>
      </c>
      <c r="BB65" s="123">
        <f t="shared" si="2"/>
        <v>0</v>
      </c>
    </row>
    <row r="66" spans="1:104" hidden="1" x14ac:dyDescent="0.2">
      <c r="A66" s="151"/>
      <c r="B66" s="152" t="s">
        <v>294</v>
      </c>
      <c r="C66" s="153" t="s">
        <v>255</v>
      </c>
      <c r="D66" s="154" t="s">
        <v>72</v>
      </c>
      <c r="E66" s="155"/>
      <c r="F66" s="181"/>
      <c r="G66" s="156">
        <f t="shared" si="13"/>
        <v>0</v>
      </c>
      <c r="H66" s="124"/>
      <c r="I66" s="124"/>
      <c r="O66" s="150"/>
      <c r="AZ66" s="123">
        <v>2</v>
      </c>
      <c r="BB66" s="123">
        <f t="shared" si="2"/>
        <v>0</v>
      </c>
    </row>
    <row r="67" spans="1:104" hidden="1" x14ac:dyDescent="0.2">
      <c r="A67" s="151"/>
      <c r="B67" s="152" t="s">
        <v>295</v>
      </c>
      <c r="C67" s="153" t="s">
        <v>256</v>
      </c>
      <c r="D67" s="154" t="s">
        <v>72</v>
      </c>
      <c r="E67" s="155"/>
      <c r="F67" s="181"/>
      <c r="G67" s="156">
        <f t="shared" si="13"/>
        <v>0</v>
      </c>
      <c r="H67" s="124"/>
      <c r="I67" s="124"/>
      <c r="O67" s="150"/>
      <c r="AZ67" s="123">
        <v>2</v>
      </c>
      <c r="BB67" s="123">
        <f t="shared" si="2"/>
        <v>0</v>
      </c>
    </row>
    <row r="68" spans="1:104" hidden="1" x14ac:dyDescent="0.2">
      <c r="A68" s="151"/>
      <c r="B68" s="152" t="s">
        <v>296</v>
      </c>
      <c r="C68" s="153" t="s">
        <v>257</v>
      </c>
      <c r="D68" s="154" t="s">
        <v>72</v>
      </c>
      <c r="E68" s="155"/>
      <c r="F68" s="181"/>
      <c r="G68" s="156">
        <f t="shared" si="13"/>
        <v>0</v>
      </c>
      <c r="H68" s="124"/>
      <c r="I68" s="124"/>
      <c r="O68" s="150"/>
      <c r="AZ68" s="123">
        <v>2</v>
      </c>
      <c r="BB68" s="123">
        <f t="shared" si="2"/>
        <v>0</v>
      </c>
    </row>
    <row r="69" spans="1:104" hidden="1" x14ac:dyDescent="0.2">
      <c r="A69" s="151"/>
      <c r="B69" s="152" t="s">
        <v>297</v>
      </c>
      <c r="C69" s="153" t="s">
        <v>258</v>
      </c>
      <c r="D69" s="154" t="s">
        <v>72</v>
      </c>
      <c r="E69" s="155"/>
      <c r="F69" s="181"/>
      <c r="G69" s="156">
        <f t="shared" si="13"/>
        <v>0</v>
      </c>
      <c r="H69" s="124"/>
      <c r="I69" s="124"/>
      <c r="O69" s="150"/>
      <c r="AZ69" s="123">
        <v>2</v>
      </c>
      <c r="BB69" s="123">
        <f t="shared" si="2"/>
        <v>0</v>
      </c>
    </row>
    <row r="70" spans="1:104" hidden="1" x14ac:dyDescent="0.2">
      <c r="A70" s="151">
        <v>42</v>
      </c>
      <c r="B70" s="152" t="s">
        <v>298</v>
      </c>
      <c r="C70" s="153" t="s">
        <v>259</v>
      </c>
      <c r="D70" s="154" t="s">
        <v>72</v>
      </c>
      <c r="E70" s="155"/>
      <c r="F70" s="181"/>
      <c r="G70" s="156">
        <f t="shared" si="13"/>
        <v>0</v>
      </c>
      <c r="H70" s="124"/>
      <c r="I70" s="124"/>
      <c r="O70" s="150">
        <v>2</v>
      </c>
      <c r="AA70" s="123">
        <v>12</v>
      </c>
      <c r="AB70" s="123">
        <v>1</v>
      </c>
      <c r="AC70" s="123">
        <v>44</v>
      </c>
      <c r="AZ70" s="123">
        <v>2</v>
      </c>
      <c r="BA70" s="123">
        <f>IF(AZ70=1,G70,0)</f>
        <v>0</v>
      </c>
      <c r="BB70" s="123">
        <f t="shared" si="2"/>
        <v>0</v>
      </c>
      <c r="BC70" s="123">
        <f>IF(AZ70=3,G70,0)</f>
        <v>0</v>
      </c>
      <c r="BD70" s="123">
        <f>IF(AZ70=4,G70,0)</f>
        <v>0</v>
      </c>
      <c r="BE70" s="123">
        <f>IF(AZ70=5,G70,0)</f>
        <v>0</v>
      </c>
      <c r="CZ70" s="123">
        <v>0</v>
      </c>
    </row>
    <row r="71" spans="1:104" hidden="1" x14ac:dyDescent="0.2">
      <c r="A71" s="151"/>
      <c r="B71" s="152" t="s">
        <v>299</v>
      </c>
      <c r="C71" s="153" t="s">
        <v>260</v>
      </c>
      <c r="D71" s="154" t="s">
        <v>72</v>
      </c>
      <c r="E71" s="155"/>
      <c r="F71" s="181"/>
      <c r="G71" s="156">
        <f t="shared" si="13"/>
        <v>0</v>
      </c>
      <c r="H71" s="124"/>
      <c r="I71" s="124"/>
      <c r="O71" s="150"/>
      <c r="AZ71" s="123">
        <v>2</v>
      </c>
      <c r="BB71" s="123">
        <f t="shared" si="2"/>
        <v>0</v>
      </c>
    </row>
    <row r="72" spans="1:104" x14ac:dyDescent="0.2">
      <c r="A72" s="151"/>
      <c r="B72" s="152" t="s">
        <v>300</v>
      </c>
      <c r="C72" s="153" t="s">
        <v>265</v>
      </c>
      <c r="D72" s="154" t="s">
        <v>72</v>
      </c>
      <c r="E72" s="155">
        <v>2</v>
      </c>
      <c r="F72" s="181"/>
      <c r="G72" s="156">
        <f t="shared" si="13"/>
        <v>0</v>
      </c>
      <c r="H72" s="124"/>
      <c r="I72" s="124"/>
      <c r="O72" s="150"/>
      <c r="AZ72" s="123">
        <v>2</v>
      </c>
      <c r="BB72" s="123">
        <f t="shared" ref="BB72:BB120" si="14">IF(AZ72=2,G72,0)</f>
        <v>0</v>
      </c>
    </row>
    <row r="73" spans="1:104" x14ac:dyDescent="0.2">
      <c r="A73" s="151"/>
      <c r="B73" s="152" t="s">
        <v>301</v>
      </c>
      <c r="C73" s="153" t="s">
        <v>266</v>
      </c>
      <c r="D73" s="154" t="s">
        <v>72</v>
      </c>
      <c r="E73" s="155">
        <v>2</v>
      </c>
      <c r="F73" s="181"/>
      <c r="G73" s="156">
        <f t="shared" si="13"/>
        <v>0</v>
      </c>
      <c r="H73" s="124"/>
      <c r="I73" s="124"/>
      <c r="O73" s="150"/>
      <c r="AZ73" s="123">
        <v>2</v>
      </c>
      <c r="BB73" s="123">
        <f t="shared" si="14"/>
        <v>0</v>
      </c>
    </row>
    <row r="74" spans="1:104" x14ac:dyDescent="0.2">
      <c r="A74" s="151">
        <v>45</v>
      </c>
      <c r="B74" s="152" t="s">
        <v>98</v>
      </c>
      <c r="C74" s="153" t="s">
        <v>253</v>
      </c>
      <c r="D74" s="154" t="s">
        <v>72</v>
      </c>
      <c r="E74" s="155">
        <v>1</v>
      </c>
      <c r="F74" s="181"/>
      <c r="G74" s="156">
        <f t="shared" si="13"/>
        <v>0</v>
      </c>
      <c r="H74" s="124"/>
      <c r="I74" s="124"/>
      <c r="O74" s="150">
        <v>2</v>
      </c>
      <c r="AA74" s="123">
        <v>12</v>
      </c>
      <c r="AB74" s="123">
        <v>0</v>
      </c>
      <c r="AC74" s="123">
        <v>48</v>
      </c>
      <c r="AZ74" s="123">
        <v>2</v>
      </c>
      <c r="BA74" s="123">
        <f>IF(AZ74=1,G74,0)</f>
        <v>0</v>
      </c>
      <c r="BB74" s="123">
        <f t="shared" si="14"/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0</v>
      </c>
    </row>
    <row r="75" spans="1:104" x14ac:dyDescent="0.2">
      <c r="A75" s="151">
        <v>46</v>
      </c>
      <c r="B75" s="152" t="s">
        <v>101</v>
      </c>
      <c r="C75" s="153" t="s">
        <v>254</v>
      </c>
      <c r="D75" s="154" t="s">
        <v>72</v>
      </c>
      <c r="E75" s="155">
        <v>1</v>
      </c>
      <c r="F75" s="181"/>
      <c r="G75" s="156">
        <f t="shared" si="13"/>
        <v>0</v>
      </c>
      <c r="H75" s="124"/>
      <c r="I75" s="124"/>
      <c r="O75" s="150"/>
      <c r="AZ75" s="123">
        <v>2</v>
      </c>
      <c r="BB75" s="123">
        <f t="shared" si="14"/>
        <v>0</v>
      </c>
    </row>
    <row r="76" spans="1:104" x14ac:dyDescent="0.2">
      <c r="A76" s="151">
        <v>48</v>
      </c>
      <c r="B76" s="152" t="s">
        <v>168</v>
      </c>
      <c r="C76" s="153" t="s">
        <v>252</v>
      </c>
      <c r="D76" s="154" t="s">
        <v>72</v>
      </c>
      <c r="E76" s="155">
        <v>2</v>
      </c>
      <c r="F76" s="181"/>
      <c r="G76" s="156">
        <f t="shared" si="13"/>
        <v>0</v>
      </c>
      <c r="H76" s="124"/>
      <c r="I76" s="124"/>
      <c r="O76" s="150">
        <v>2</v>
      </c>
      <c r="AA76" s="123">
        <v>12</v>
      </c>
      <c r="AB76" s="123">
        <v>0</v>
      </c>
      <c r="AC76" s="123">
        <v>49</v>
      </c>
      <c r="AZ76" s="123">
        <v>2</v>
      </c>
      <c r="BA76" s="123">
        <f>IF(AZ76=1,G76,0)</f>
        <v>0</v>
      </c>
      <c r="BB76" s="123">
        <f t="shared" si="14"/>
        <v>0</v>
      </c>
      <c r="BC76" s="123">
        <f>IF(AZ76=3,G76,0)</f>
        <v>0</v>
      </c>
      <c r="BD76" s="123">
        <f>IF(AZ76=4,G76,0)</f>
        <v>0</v>
      </c>
      <c r="BE76" s="123">
        <f>IF(AZ76=5,G76,0)</f>
        <v>0</v>
      </c>
      <c r="CZ76" s="123">
        <v>0</v>
      </c>
    </row>
    <row r="77" spans="1:104" s="124" customFormat="1" x14ac:dyDescent="0.2">
      <c r="A77" s="151">
        <v>54</v>
      </c>
      <c r="B77" s="152" t="s">
        <v>166</v>
      </c>
      <c r="C77" s="153" t="s">
        <v>167</v>
      </c>
      <c r="D77" s="154" t="s">
        <v>72</v>
      </c>
      <c r="E77" s="155">
        <v>4</v>
      </c>
      <c r="F77" s="181"/>
      <c r="G77" s="156">
        <f t="shared" si="13"/>
        <v>0</v>
      </c>
      <c r="O77" s="176"/>
      <c r="AZ77" s="124">
        <v>2</v>
      </c>
      <c r="BB77" s="123">
        <f t="shared" si="14"/>
        <v>0</v>
      </c>
    </row>
    <row r="78" spans="1:104" s="124" customFormat="1" x14ac:dyDescent="0.2">
      <c r="A78" s="151">
        <v>56</v>
      </c>
      <c r="B78" s="152" t="s">
        <v>156</v>
      </c>
      <c r="C78" s="153" t="s">
        <v>163</v>
      </c>
      <c r="D78" s="154" t="s">
        <v>72</v>
      </c>
      <c r="E78" s="155">
        <v>6</v>
      </c>
      <c r="F78" s="181"/>
      <c r="G78" s="156">
        <f t="shared" si="13"/>
        <v>0</v>
      </c>
      <c r="O78" s="176"/>
      <c r="AZ78" s="124">
        <v>2</v>
      </c>
      <c r="BB78" s="123">
        <f t="shared" si="14"/>
        <v>0</v>
      </c>
    </row>
    <row r="79" spans="1:104" s="124" customFormat="1" x14ac:dyDescent="0.2">
      <c r="A79" s="151">
        <v>57</v>
      </c>
      <c r="B79" s="152" t="s">
        <v>157</v>
      </c>
      <c r="C79" s="153" t="s">
        <v>159</v>
      </c>
      <c r="D79" s="154" t="s">
        <v>72</v>
      </c>
      <c r="E79" s="155">
        <v>8</v>
      </c>
      <c r="F79" s="181"/>
      <c r="G79" s="156">
        <f t="shared" si="13"/>
        <v>0</v>
      </c>
      <c r="O79" s="176"/>
      <c r="AZ79" s="124">
        <v>2</v>
      </c>
      <c r="BB79" s="123">
        <f t="shared" si="14"/>
        <v>0</v>
      </c>
    </row>
    <row r="80" spans="1:104" s="124" customFormat="1" x14ac:dyDescent="0.2">
      <c r="A80" s="151">
        <v>58</v>
      </c>
      <c r="B80" s="152" t="s">
        <v>158</v>
      </c>
      <c r="C80" s="153" t="s">
        <v>160</v>
      </c>
      <c r="D80" s="154" t="s">
        <v>72</v>
      </c>
      <c r="E80" s="155">
        <v>2</v>
      </c>
      <c r="F80" s="181"/>
      <c r="G80" s="156">
        <f t="shared" si="13"/>
        <v>0</v>
      </c>
      <c r="O80" s="176"/>
      <c r="AZ80" s="124">
        <v>2</v>
      </c>
      <c r="BB80" s="123">
        <f t="shared" si="14"/>
        <v>0</v>
      </c>
    </row>
    <row r="81" spans="1:104" x14ac:dyDescent="0.2">
      <c r="A81" s="151">
        <v>62</v>
      </c>
      <c r="B81" s="152" t="s">
        <v>104</v>
      </c>
      <c r="C81" s="153" t="s">
        <v>154</v>
      </c>
      <c r="D81" s="154" t="s">
        <v>72</v>
      </c>
      <c r="E81" s="155">
        <v>6</v>
      </c>
      <c r="F81" s="181"/>
      <c r="G81" s="156">
        <f t="shared" si="13"/>
        <v>0</v>
      </c>
      <c r="H81" s="124"/>
      <c r="I81" s="124"/>
      <c r="O81" s="150"/>
      <c r="AZ81" s="123">
        <v>2</v>
      </c>
      <c r="BB81" s="123">
        <f t="shared" si="14"/>
        <v>0</v>
      </c>
    </row>
    <row r="82" spans="1:104" x14ac:dyDescent="0.2">
      <c r="A82" s="151">
        <v>63</v>
      </c>
      <c r="B82" s="152" t="s">
        <v>161</v>
      </c>
      <c r="C82" s="153" t="s">
        <v>162</v>
      </c>
      <c r="D82" s="154" t="s">
        <v>72</v>
      </c>
      <c r="E82" s="155">
        <v>2</v>
      </c>
      <c r="F82" s="181"/>
      <c r="G82" s="156">
        <f t="shared" si="13"/>
        <v>0</v>
      </c>
      <c r="H82" s="124"/>
      <c r="I82" s="124"/>
      <c r="O82" s="150"/>
      <c r="AZ82" s="123">
        <v>2</v>
      </c>
      <c r="BB82" s="123">
        <f t="shared" si="14"/>
        <v>0</v>
      </c>
    </row>
    <row r="83" spans="1:104" x14ac:dyDescent="0.2">
      <c r="A83" s="151">
        <v>66</v>
      </c>
      <c r="B83" s="152" t="s">
        <v>164</v>
      </c>
      <c r="C83" s="153" t="s">
        <v>165</v>
      </c>
      <c r="D83" s="154" t="s">
        <v>72</v>
      </c>
      <c r="E83" s="155">
        <v>2</v>
      </c>
      <c r="F83" s="181"/>
      <c r="G83" s="156">
        <f t="shared" si="13"/>
        <v>0</v>
      </c>
      <c r="H83" s="124"/>
      <c r="I83" s="124"/>
      <c r="O83" s="150"/>
      <c r="AZ83" s="123">
        <v>2</v>
      </c>
      <c r="BB83" s="123">
        <f t="shared" si="14"/>
        <v>0</v>
      </c>
    </row>
    <row r="84" spans="1:104" x14ac:dyDescent="0.2">
      <c r="A84" s="151">
        <v>70</v>
      </c>
      <c r="B84" s="152" t="s">
        <v>105</v>
      </c>
      <c r="C84" s="153" t="s">
        <v>155</v>
      </c>
      <c r="D84" s="154" t="s">
        <v>72</v>
      </c>
      <c r="E84" s="155">
        <v>2</v>
      </c>
      <c r="F84" s="181"/>
      <c r="G84" s="156">
        <f t="shared" si="13"/>
        <v>0</v>
      </c>
      <c r="H84" s="124"/>
      <c r="I84" s="124"/>
      <c r="O84" s="150"/>
      <c r="AZ84" s="123">
        <v>2</v>
      </c>
      <c r="BB84" s="123">
        <f t="shared" si="14"/>
        <v>0</v>
      </c>
    </row>
    <row r="85" spans="1:104" x14ac:dyDescent="0.2">
      <c r="A85" s="151">
        <v>77</v>
      </c>
      <c r="B85" s="152" t="s">
        <v>176</v>
      </c>
      <c r="C85" s="153" t="s">
        <v>177</v>
      </c>
      <c r="D85" s="154" t="s">
        <v>72</v>
      </c>
      <c r="E85" s="155">
        <v>2</v>
      </c>
      <c r="F85" s="181"/>
      <c r="G85" s="156">
        <f t="shared" si="13"/>
        <v>0</v>
      </c>
      <c r="H85" s="124"/>
      <c r="I85" s="124"/>
      <c r="O85" s="150"/>
      <c r="AZ85" s="123">
        <v>2</v>
      </c>
      <c r="BB85" s="123">
        <f t="shared" si="14"/>
        <v>0</v>
      </c>
    </row>
    <row r="86" spans="1:104" x14ac:dyDescent="0.2">
      <c r="A86" s="151">
        <v>79</v>
      </c>
      <c r="B86" s="152" t="s">
        <v>152</v>
      </c>
      <c r="C86" s="153" t="s">
        <v>106</v>
      </c>
      <c r="D86" s="154" t="s">
        <v>72</v>
      </c>
      <c r="E86" s="155">
        <v>4</v>
      </c>
      <c r="F86" s="181"/>
      <c r="G86" s="156">
        <f t="shared" si="13"/>
        <v>0</v>
      </c>
      <c r="H86" s="124"/>
      <c r="I86" s="124"/>
      <c r="O86" s="150">
        <v>2</v>
      </c>
      <c r="AA86" s="123">
        <v>12</v>
      </c>
      <c r="AB86" s="123">
        <v>0</v>
      </c>
      <c r="AC86" s="123">
        <v>54</v>
      </c>
      <c r="AZ86" s="123">
        <v>2</v>
      </c>
      <c r="BA86" s="123">
        <f>IF(AZ86=1,G86,0)</f>
        <v>0</v>
      </c>
      <c r="BB86" s="123">
        <f t="shared" si="14"/>
        <v>0</v>
      </c>
      <c r="BC86" s="123">
        <f>IF(AZ86=3,G86,0)</f>
        <v>0</v>
      </c>
      <c r="BD86" s="123">
        <f>IF(AZ86=4,G86,0)</f>
        <v>0</v>
      </c>
      <c r="BE86" s="123">
        <f>IF(AZ86=5,G86,0)</f>
        <v>0</v>
      </c>
      <c r="CZ86" s="123">
        <v>2.5200000000000001E-3</v>
      </c>
    </row>
    <row r="87" spans="1:104" x14ac:dyDescent="0.2">
      <c r="A87" s="151">
        <v>80</v>
      </c>
      <c r="B87" s="152" t="s">
        <v>151</v>
      </c>
      <c r="C87" s="153" t="s">
        <v>269</v>
      </c>
      <c r="D87" s="154" t="s">
        <v>153</v>
      </c>
      <c r="E87" s="155">
        <v>1</v>
      </c>
      <c r="F87" s="181"/>
      <c r="G87" s="156">
        <f t="shared" si="13"/>
        <v>0</v>
      </c>
      <c r="H87" s="124"/>
      <c r="I87" s="124"/>
      <c r="O87" s="150"/>
      <c r="AZ87" s="123">
        <v>2</v>
      </c>
      <c r="BB87" s="123">
        <f t="shared" si="14"/>
        <v>0</v>
      </c>
    </row>
    <row r="88" spans="1:104" x14ac:dyDescent="0.2">
      <c r="A88" s="151">
        <v>81</v>
      </c>
      <c r="B88" s="152" t="s">
        <v>107</v>
      </c>
      <c r="C88" s="153" t="s">
        <v>150</v>
      </c>
      <c r="D88" s="154" t="s">
        <v>72</v>
      </c>
      <c r="E88" s="155">
        <v>4</v>
      </c>
      <c r="F88" s="181"/>
      <c r="G88" s="156">
        <f>E88*F88</f>
        <v>0</v>
      </c>
      <c r="H88" s="124"/>
      <c r="I88" s="124"/>
      <c r="O88" s="150"/>
      <c r="AZ88" s="123">
        <v>2</v>
      </c>
      <c r="BB88" s="123">
        <f t="shared" si="14"/>
        <v>0</v>
      </c>
    </row>
    <row r="89" spans="1:104" x14ac:dyDescent="0.2">
      <c r="A89" s="151">
        <v>83</v>
      </c>
      <c r="B89" s="152" t="s">
        <v>149</v>
      </c>
      <c r="C89" s="153" t="s">
        <v>268</v>
      </c>
      <c r="D89" s="154" t="s">
        <v>72</v>
      </c>
      <c r="E89" s="155">
        <v>1</v>
      </c>
      <c r="F89" s="181"/>
      <c r="G89" s="156">
        <f>E89*F89</f>
        <v>0</v>
      </c>
      <c r="H89" s="124"/>
      <c r="I89" s="179"/>
      <c r="O89" s="150"/>
      <c r="AZ89" s="123">
        <v>2</v>
      </c>
      <c r="BB89" s="123">
        <f t="shared" si="14"/>
        <v>0</v>
      </c>
    </row>
    <row r="90" spans="1:104" x14ac:dyDescent="0.2">
      <c r="A90" s="151">
        <v>84</v>
      </c>
      <c r="B90" s="152" t="s">
        <v>148</v>
      </c>
      <c r="C90" s="153" t="s">
        <v>267</v>
      </c>
      <c r="D90" s="154" t="s">
        <v>72</v>
      </c>
      <c r="E90" s="155">
        <v>1</v>
      </c>
      <c r="F90" s="181"/>
      <c r="G90" s="156">
        <f t="shared" si="13"/>
        <v>0</v>
      </c>
      <c r="H90" s="124"/>
      <c r="I90" s="124"/>
      <c r="O90" s="150">
        <v>2</v>
      </c>
      <c r="AA90" s="123">
        <v>12</v>
      </c>
      <c r="AB90" s="123">
        <v>0</v>
      </c>
      <c r="AC90" s="123">
        <v>55</v>
      </c>
      <c r="AZ90" s="123">
        <v>2</v>
      </c>
      <c r="BA90" s="123">
        <f>IF(AZ90=1,G90,0)</f>
        <v>0</v>
      </c>
      <c r="BB90" s="123">
        <f t="shared" si="14"/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6.8000000000000005E-4</v>
      </c>
    </row>
    <row r="91" spans="1:104" x14ac:dyDescent="0.2">
      <c r="A91" s="151">
        <v>85</v>
      </c>
      <c r="B91" s="152" t="s">
        <v>108</v>
      </c>
      <c r="C91" s="153" t="s">
        <v>109</v>
      </c>
      <c r="D91" s="154" t="s">
        <v>53</v>
      </c>
      <c r="E91" s="209">
        <f>SUM(G53:G90)*0.01</f>
        <v>0</v>
      </c>
      <c r="F91" s="181"/>
      <c r="G91" s="156">
        <f t="shared" si="13"/>
        <v>0</v>
      </c>
      <c r="H91" s="124"/>
      <c r="I91" s="124"/>
      <c r="O91" s="150">
        <v>2</v>
      </c>
      <c r="AA91" s="123">
        <v>12</v>
      </c>
      <c r="AB91" s="123">
        <v>0</v>
      </c>
      <c r="AC91" s="123">
        <v>56</v>
      </c>
      <c r="AZ91" s="123">
        <v>2</v>
      </c>
      <c r="BA91" s="123">
        <f>IF(AZ91=1,G91,0)</f>
        <v>0</v>
      </c>
      <c r="BB91" s="123">
        <f t="shared" si="14"/>
        <v>0</v>
      </c>
      <c r="BC91" s="123">
        <f>IF(AZ91=3,G91,0)</f>
        <v>0</v>
      </c>
      <c r="BD91" s="123">
        <f>IF(AZ91=4,G91,0)</f>
        <v>0</v>
      </c>
      <c r="BE91" s="123">
        <f>IF(AZ91=5,G91,0)</f>
        <v>0</v>
      </c>
      <c r="CZ91" s="123">
        <v>0</v>
      </c>
    </row>
    <row r="92" spans="1:104" x14ac:dyDescent="0.2">
      <c r="A92" s="157"/>
      <c r="B92" s="158" t="s">
        <v>64</v>
      </c>
      <c r="C92" s="159" t="str">
        <f>CONCATENATE(B52," ",C52)</f>
        <v>734 Armatury</v>
      </c>
      <c r="D92" s="157"/>
      <c r="E92" s="160"/>
      <c r="F92" s="160"/>
      <c r="G92" s="161">
        <f>SUM(G52:G91)</f>
        <v>0</v>
      </c>
      <c r="H92" s="124"/>
      <c r="I92" s="124"/>
      <c r="O92" s="150">
        <v>4</v>
      </c>
      <c r="AZ92" s="123">
        <v>2</v>
      </c>
      <c r="BA92" s="162">
        <f>SUM(BA52:BA91)</f>
        <v>0</v>
      </c>
      <c r="BB92" s="123">
        <f>IF(AZ92=2,G92,0)</f>
        <v>0</v>
      </c>
      <c r="BC92" s="162">
        <f>SUM(BC52:BC91)</f>
        <v>0</v>
      </c>
      <c r="BD92" s="162">
        <f>SUM(BD52:BD91)</f>
        <v>0</v>
      </c>
      <c r="BE92" s="162">
        <f>SUM(BE52:BE91)</f>
        <v>0</v>
      </c>
    </row>
    <row r="93" spans="1:104" hidden="1" x14ac:dyDescent="0.2">
      <c r="A93" s="143" t="s">
        <v>63</v>
      </c>
      <c r="B93" s="144" t="s">
        <v>110</v>
      </c>
      <c r="C93" s="145" t="s">
        <v>111</v>
      </c>
      <c r="D93" s="146"/>
      <c r="E93" s="147"/>
      <c r="F93" s="147"/>
      <c r="G93" s="148"/>
      <c r="H93" s="175"/>
      <c r="I93" s="175"/>
      <c r="O93" s="150">
        <v>1</v>
      </c>
      <c r="BB93" s="123">
        <f t="shared" si="14"/>
        <v>0</v>
      </c>
    </row>
    <row r="94" spans="1:104" hidden="1" x14ac:dyDescent="0.2">
      <c r="A94" s="151">
        <v>86</v>
      </c>
      <c r="B94" s="152" t="s">
        <v>112</v>
      </c>
      <c r="C94" s="153" t="s">
        <v>113</v>
      </c>
      <c r="D94" s="154" t="s">
        <v>72</v>
      </c>
      <c r="E94" s="155"/>
      <c r="F94" s="155">
        <v>119</v>
      </c>
      <c r="G94" s="156">
        <f t="shared" ref="G94:G116" si="15">E94*F94</f>
        <v>0</v>
      </c>
      <c r="H94" s="124"/>
      <c r="I94" s="124"/>
      <c r="O94" s="150">
        <v>2</v>
      </c>
      <c r="AA94" s="123">
        <v>12</v>
      </c>
      <c r="AB94" s="123">
        <v>0</v>
      </c>
      <c r="AC94" s="123">
        <v>57</v>
      </c>
      <c r="AZ94" s="123">
        <v>2</v>
      </c>
      <c r="BA94" s="123">
        <f t="shared" ref="BA94:BA116" si="16">IF(AZ94=1,G94,0)</f>
        <v>0</v>
      </c>
      <c r="BB94" s="123">
        <f t="shared" si="14"/>
        <v>0</v>
      </c>
      <c r="BC94" s="123">
        <f t="shared" ref="BC94:BC116" si="17">IF(AZ94=3,G94,0)</f>
        <v>0</v>
      </c>
      <c r="BD94" s="123">
        <f t="shared" ref="BD94:BD116" si="18">IF(AZ94=4,G94,0)</f>
        <v>0</v>
      </c>
      <c r="BE94" s="123">
        <f t="shared" ref="BE94:BE116" si="19">IF(AZ94=5,G94,0)</f>
        <v>0</v>
      </c>
      <c r="CZ94" s="123">
        <v>0</v>
      </c>
    </row>
    <row r="95" spans="1:104" hidden="1" x14ac:dyDescent="0.2">
      <c r="A95" s="151">
        <v>87</v>
      </c>
      <c r="B95" s="152" t="s">
        <v>114</v>
      </c>
      <c r="C95" s="153" t="s">
        <v>115</v>
      </c>
      <c r="D95" s="154" t="s">
        <v>72</v>
      </c>
      <c r="E95" s="155"/>
      <c r="F95" s="155">
        <v>226</v>
      </c>
      <c r="G95" s="156">
        <f t="shared" si="15"/>
        <v>0</v>
      </c>
      <c r="H95" s="124"/>
      <c r="I95" s="124"/>
      <c r="O95" s="150">
        <v>2</v>
      </c>
      <c r="AA95" s="123">
        <v>12</v>
      </c>
      <c r="AB95" s="123">
        <v>0</v>
      </c>
      <c r="AC95" s="123">
        <v>58</v>
      </c>
      <c r="AZ95" s="123">
        <v>2</v>
      </c>
      <c r="BA95" s="123">
        <f t="shared" si="16"/>
        <v>0</v>
      </c>
      <c r="BB95" s="123">
        <f t="shared" si="14"/>
        <v>0</v>
      </c>
      <c r="BC95" s="123">
        <f t="shared" si="17"/>
        <v>0</v>
      </c>
      <c r="BD95" s="123">
        <f t="shared" si="18"/>
        <v>0</v>
      </c>
      <c r="BE95" s="123">
        <f t="shared" si="19"/>
        <v>0</v>
      </c>
      <c r="CZ95" s="123">
        <v>0</v>
      </c>
    </row>
    <row r="96" spans="1:104" hidden="1" x14ac:dyDescent="0.2">
      <c r="A96" s="151">
        <v>88</v>
      </c>
      <c r="B96" s="152" t="s">
        <v>116</v>
      </c>
      <c r="C96" s="153" t="s">
        <v>117</v>
      </c>
      <c r="D96" s="154" t="s">
        <v>72</v>
      </c>
      <c r="E96" s="155"/>
      <c r="F96" s="155">
        <v>71.5</v>
      </c>
      <c r="G96" s="156">
        <f t="shared" si="15"/>
        <v>0</v>
      </c>
      <c r="H96" s="124"/>
      <c r="I96" s="124"/>
      <c r="O96" s="150">
        <v>2</v>
      </c>
      <c r="AA96" s="123">
        <v>12</v>
      </c>
      <c r="AB96" s="123">
        <v>0</v>
      </c>
      <c r="AC96" s="123">
        <v>59</v>
      </c>
      <c r="AZ96" s="123">
        <v>2</v>
      </c>
      <c r="BA96" s="123">
        <f t="shared" si="16"/>
        <v>0</v>
      </c>
      <c r="BB96" s="123">
        <f t="shared" si="14"/>
        <v>0</v>
      </c>
      <c r="BC96" s="123">
        <f t="shared" si="17"/>
        <v>0</v>
      </c>
      <c r="BD96" s="123">
        <f t="shared" si="18"/>
        <v>0</v>
      </c>
      <c r="BE96" s="123">
        <f t="shared" si="19"/>
        <v>0</v>
      </c>
      <c r="CZ96" s="123">
        <v>3.2640000000000002E-2</v>
      </c>
    </row>
    <row r="97" spans="1:104" hidden="1" x14ac:dyDescent="0.2">
      <c r="A97" s="151">
        <v>89</v>
      </c>
      <c r="B97" s="152" t="s">
        <v>118</v>
      </c>
      <c r="C97" s="153" t="s">
        <v>224</v>
      </c>
      <c r="D97" s="154" t="s">
        <v>72</v>
      </c>
      <c r="E97" s="155"/>
      <c r="F97" s="155">
        <v>926</v>
      </c>
      <c r="G97" s="156">
        <f t="shared" si="15"/>
        <v>0</v>
      </c>
      <c r="H97" s="124"/>
      <c r="I97" s="124"/>
      <c r="O97" s="150">
        <v>2</v>
      </c>
      <c r="AA97" s="123">
        <v>12</v>
      </c>
      <c r="AB97" s="123">
        <v>1</v>
      </c>
      <c r="AC97" s="123">
        <v>60</v>
      </c>
      <c r="AZ97" s="123">
        <v>2</v>
      </c>
      <c r="BA97" s="123">
        <f t="shared" si="16"/>
        <v>0</v>
      </c>
      <c r="BB97" s="123">
        <f t="shared" si="14"/>
        <v>0</v>
      </c>
      <c r="BC97" s="123">
        <f t="shared" si="17"/>
        <v>0</v>
      </c>
      <c r="BD97" s="123">
        <f t="shared" si="18"/>
        <v>0</v>
      </c>
      <c r="BE97" s="123">
        <f t="shared" si="19"/>
        <v>0</v>
      </c>
      <c r="CZ97" s="123">
        <v>2.5000000000000001E-3</v>
      </c>
    </row>
    <row r="98" spans="1:104" hidden="1" x14ac:dyDescent="0.2">
      <c r="A98" s="151">
        <v>90</v>
      </c>
      <c r="B98" s="152" t="s">
        <v>119</v>
      </c>
      <c r="C98" s="153" t="s">
        <v>225</v>
      </c>
      <c r="D98" s="154" t="s">
        <v>72</v>
      </c>
      <c r="E98" s="155"/>
      <c r="F98" s="155">
        <v>1019</v>
      </c>
      <c r="G98" s="156">
        <f t="shared" si="15"/>
        <v>0</v>
      </c>
      <c r="H98" s="124"/>
      <c r="I98" s="124"/>
      <c r="O98" s="150">
        <v>2</v>
      </c>
      <c r="AA98" s="123">
        <v>12</v>
      </c>
      <c r="AB98" s="123">
        <v>1</v>
      </c>
      <c r="AC98" s="123">
        <v>61</v>
      </c>
      <c r="AZ98" s="123">
        <v>2</v>
      </c>
      <c r="BA98" s="123">
        <f t="shared" si="16"/>
        <v>0</v>
      </c>
      <c r="BB98" s="123">
        <f t="shared" si="14"/>
        <v>0</v>
      </c>
      <c r="BC98" s="123">
        <f t="shared" si="17"/>
        <v>0</v>
      </c>
      <c r="BD98" s="123">
        <f t="shared" si="18"/>
        <v>0</v>
      </c>
      <c r="BE98" s="123">
        <f t="shared" si="19"/>
        <v>0</v>
      </c>
      <c r="CZ98" s="123">
        <v>5.0000000000000001E-3</v>
      </c>
    </row>
    <row r="99" spans="1:104" hidden="1" x14ac:dyDescent="0.2">
      <c r="A99" s="151">
        <v>91</v>
      </c>
      <c r="B99" s="152" t="s">
        <v>120</v>
      </c>
      <c r="C99" s="153" t="s">
        <v>226</v>
      </c>
      <c r="D99" s="154" t="s">
        <v>72</v>
      </c>
      <c r="E99" s="155"/>
      <c r="F99" s="155">
        <v>1210</v>
      </c>
      <c r="G99" s="156">
        <f t="shared" si="15"/>
        <v>0</v>
      </c>
      <c r="H99" s="124"/>
      <c r="I99" s="124"/>
      <c r="O99" s="150">
        <v>2</v>
      </c>
      <c r="AA99" s="123">
        <v>12</v>
      </c>
      <c r="AB99" s="123">
        <v>1</v>
      </c>
      <c r="AC99" s="123">
        <v>62</v>
      </c>
      <c r="AZ99" s="123">
        <v>2</v>
      </c>
      <c r="BA99" s="123">
        <f t="shared" si="16"/>
        <v>0</v>
      </c>
      <c r="BB99" s="123">
        <f t="shared" si="14"/>
        <v>0</v>
      </c>
      <c r="BC99" s="123">
        <f t="shared" si="17"/>
        <v>0</v>
      </c>
      <c r="BD99" s="123">
        <f t="shared" si="18"/>
        <v>0</v>
      </c>
      <c r="BE99" s="123">
        <f t="shared" si="19"/>
        <v>0</v>
      </c>
      <c r="CZ99" s="123">
        <v>7.4999999999999997E-3</v>
      </c>
    </row>
    <row r="100" spans="1:104" hidden="1" x14ac:dyDescent="0.2">
      <c r="A100" s="151">
        <v>92</v>
      </c>
      <c r="B100" s="152" t="s">
        <v>140</v>
      </c>
      <c r="C100" s="153" t="s">
        <v>227</v>
      </c>
      <c r="D100" s="154" t="s">
        <v>72</v>
      </c>
      <c r="E100" s="155"/>
      <c r="F100" s="155">
        <v>1308</v>
      </c>
      <c r="G100" s="156">
        <f t="shared" si="15"/>
        <v>0</v>
      </c>
      <c r="H100" s="124"/>
      <c r="I100" s="124"/>
      <c r="O100" s="150"/>
      <c r="AZ100" s="123">
        <v>2</v>
      </c>
      <c r="BA100" s="123">
        <f t="shared" si="16"/>
        <v>0</v>
      </c>
      <c r="BB100" s="123">
        <f t="shared" si="14"/>
        <v>0</v>
      </c>
      <c r="BC100" s="123">
        <f t="shared" si="17"/>
        <v>0</v>
      </c>
      <c r="BD100" s="123">
        <f t="shared" si="18"/>
        <v>0</v>
      </c>
      <c r="BE100" s="123">
        <f t="shared" si="19"/>
        <v>0</v>
      </c>
    </row>
    <row r="101" spans="1:104" hidden="1" x14ac:dyDescent="0.2">
      <c r="A101" s="151">
        <v>93</v>
      </c>
      <c r="B101" s="152" t="s">
        <v>141</v>
      </c>
      <c r="C101" s="153" t="s">
        <v>228</v>
      </c>
      <c r="D101" s="154" t="s">
        <v>72</v>
      </c>
      <c r="E101" s="155"/>
      <c r="F101" s="155">
        <v>1499</v>
      </c>
      <c r="G101" s="156">
        <f t="shared" si="15"/>
        <v>0</v>
      </c>
      <c r="H101" s="124"/>
      <c r="I101" s="124"/>
      <c r="O101" s="150"/>
      <c r="AZ101" s="123">
        <v>2</v>
      </c>
      <c r="BA101" s="123">
        <f t="shared" si="16"/>
        <v>0</v>
      </c>
      <c r="BB101" s="123">
        <f t="shared" si="14"/>
        <v>0</v>
      </c>
      <c r="BC101" s="123">
        <f t="shared" si="17"/>
        <v>0</v>
      </c>
      <c r="BD101" s="123">
        <f t="shared" si="18"/>
        <v>0</v>
      </c>
      <c r="BE101" s="123">
        <f t="shared" si="19"/>
        <v>0</v>
      </c>
    </row>
    <row r="102" spans="1:104" hidden="1" x14ac:dyDescent="0.2">
      <c r="A102" s="151">
        <v>94</v>
      </c>
      <c r="B102" s="152" t="s">
        <v>121</v>
      </c>
      <c r="C102" s="153" t="s">
        <v>229</v>
      </c>
      <c r="D102" s="154" t="s">
        <v>72</v>
      </c>
      <c r="E102" s="155"/>
      <c r="F102" s="155">
        <v>1887</v>
      </c>
      <c r="G102" s="156">
        <f t="shared" si="15"/>
        <v>0</v>
      </c>
      <c r="H102" s="124"/>
      <c r="I102" s="124"/>
      <c r="O102" s="150">
        <v>2</v>
      </c>
      <c r="AA102" s="123">
        <v>12</v>
      </c>
      <c r="AB102" s="123">
        <v>1</v>
      </c>
      <c r="AC102" s="123">
        <v>63</v>
      </c>
      <c r="AZ102" s="123">
        <v>2</v>
      </c>
      <c r="BA102" s="123">
        <f t="shared" si="16"/>
        <v>0</v>
      </c>
      <c r="BB102" s="123">
        <f t="shared" si="14"/>
        <v>0</v>
      </c>
      <c r="BC102" s="123">
        <f t="shared" si="17"/>
        <v>0</v>
      </c>
      <c r="BD102" s="123">
        <f t="shared" si="18"/>
        <v>0</v>
      </c>
      <c r="BE102" s="123">
        <f t="shared" si="19"/>
        <v>0</v>
      </c>
      <c r="CZ102" s="123">
        <v>1.4999999999999999E-2</v>
      </c>
    </row>
    <row r="103" spans="1:104" hidden="1" x14ac:dyDescent="0.2">
      <c r="A103" s="151">
        <v>95</v>
      </c>
      <c r="B103" s="152" t="s">
        <v>123</v>
      </c>
      <c r="C103" s="153" t="s">
        <v>230</v>
      </c>
      <c r="D103" s="154" t="s">
        <v>72</v>
      </c>
      <c r="E103" s="155"/>
      <c r="F103" s="155">
        <v>2272</v>
      </c>
      <c r="G103" s="156">
        <f t="shared" si="15"/>
        <v>0</v>
      </c>
      <c r="H103" s="124"/>
      <c r="I103" s="124"/>
      <c r="O103" s="150"/>
      <c r="AZ103" s="123">
        <v>2</v>
      </c>
      <c r="BA103" s="123">
        <f t="shared" si="16"/>
        <v>0</v>
      </c>
      <c r="BB103" s="123">
        <f t="shared" si="14"/>
        <v>0</v>
      </c>
      <c r="BC103" s="123">
        <f t="shared" si="17"/>
        <v>0</v>
      </c>
      <c r="BD103" s="123">
        <f t="shared" si="18"/>
        <v>0</v>
      </c>
      <c r="BE103" s="123">
        <f t="shared" si="19"/>
        <v>0</v>
      </c>
    </row>
    <row r="104" spans="1:104" hidden="1" x14ac:dyDescent="0.2">
      <c r="A104" s="151">
        <v>96</v>
      </c>
      <c r="B104" s="152" t="s">
        <v>122</v>
      </c>
      <c r="C104" s="153" t="s">
        <v>231</v>
      </c>
      <c r="D104" s="154" t="s">
        <v>72</v>
      </c>
      <c r="E104" s="155"/>
      <c r="F104" s="155">
        <v>1210</v>
      </c>
      <c r="G104" s="156">
        <f t="shared" si="15"/>
        <v>0</v>
      </c>
      <c r="H104" s="124"/>
      <c r="I104" s="124"/>
      <c r="O104" s="150"/>
      <c r="AZ104" s="123">
        <v>2</v>
      </c>
      <c r="BA104" s="123">
        <f t="shared" si="16"/>
        <v>0</v>
      </c>
      <c r="BB104" s="123">
        <f t="shared" si="14"/>
        <v>0</v>
      </c>
      <c r="BC104" s="123">
        <f t="shared" si="17"/>
        <v>0</v>
      </c>
      <c r="BD104" s="123">
        <f t="shared" si="18"/>
        <v>0</v>
      </c>
      <c r="BE104" s="123">
        <f t="shared" si="19"/>
        <v>0</v>
      </c>
    </row>
    <row r="105" spans="1:104" hidden="1" x14ac:dyDescent="0.2">
      <c r="A105" s="151">
        <v>97</v>
      </c>
      <c r="B105" s="152" t="s">
        <v>142</v>
      </c>
      <c r="C105" s="153" t="s">
        <v>232</v>
      </c>
      <c r="D105" s="154" t="s">
        <v>72</v>
      </c>
      <c r="E105" s="155"/>
      <c r="F105" s="155">
        <v>1342</v>
      </c>
      <c r="G105" s="156">
        <f t="shared" si="15"/>
        <v>0</v>
      </c>
      <c r="H105" s="124"/>
      <c r="I105" s="124"/>
      <c r="O105" s="150">
        <v>2</v>
      </c>
      <c r="AA105" s="123">
        <v>12</v>
      </c>
      <c r="AB105" s="123">
        <v>1</v>
      </c>
      <c r="AC105" s="123">
        <v>64</v>
      </c>
      <c r="AZ105" s="123">
        <v>2</v>
      </c>
      <c r="BA105" s="123">
        <f t="shared" si="16"/>
        <v>0</v>
      </c>
      <c r="BB105" s="123">
        <f t="shared" si="14"/>
        <v>0</v>
      </c>
      <c r="BC105" s="123">
        <f t="shared" si="17"/>
        <v>0</v>
      </c>
      <c r="BD105" s="123">
        <f t="shared" si="18"/>
        <v>0</v>
      </c>
      <c r="BE105" s="123">
        <f t="shared" si="19"/>
        <v>0</v>
      </c>
      <c r="CZ105" s="123">
        <v>0.02</v>
      </c>
    </row>
    <row r="106" spans="1:104" hidden="1" x14ac:dyDescent="0.2">
      <c r="A106" s="151">
        <v>98</v>
      </c>
      <c r="B106" s="152" t="s">
        <v>143</v>
      </c>
      <c r="C106" s="153" t="s">
        <v>233</v>
      </c>
      <c r="D106" s="154" t="s">
        <v>72</v>
      </c>
      <c r="E106" s="155"/>
      <c r="F106" s="155">
        <v>1473</v>
      </c>
      <c r="G106" s="156">
        <f t="shared" si="15"/>
        <v>0</v>
      </c>
      <c r="H106" s="124"/>
      <c r="I106" s="124"/>
      <c r="O106" s="150">
        <v>2</v>
      </c>
      <c r="AA106" s="123">
        <v>12</v>
      </c>
      <c r="AB106" s="123">
        <v>1</v>
      </c>
      <c r="AC106" s="123">
        <v>65</v>
      </c>
      <c r="AZ106" s="123">
        <v>2</v>
      </c>
      <c r="BA106" s="123">
        <f t="shared" si="16"/>
        <v>0</v>
      </c>
      <c r="BB106" s="123">
        <f t="shared" si="14"/>
        <v>0</v>
      </c>
      <c r="BC106" s="123">
        <f t="shared" si="17"/>
        <v>0</v>
      </c>
      <c r="BD106" s="123">
        <f t="shared" si="18"/>
        <v>0</v>
      </c>
      <c r="BE106" s="123">
        <f t="shared" si="19"/>
        <v>0</v>
      </c>
      <c r="CZ106" s="123">
        <v>1.7500000000000002E-2</v>
      </c>
    </row>
    <row r="107" spans="1:104" hidden="1" x14ac:dyDescent="0.2">
      <c r="A107" s="151">
        <v>99</v>
      </c>
      <c r="B107" s="152" t="s">
        <v>144</v>
      </c>
      <c r="C107" s="153" t="s">
        <v>234</v>
      </c>
      <c r="D107" s="154" t="s">
        <v>72</v>
      </c>
      <c r="E107" s="155"/>
      <c r="F107" s="155">
        <v>1588</v>
      </c>
      <c r="G107" s="156">
        <f t="shared" si="15"/>
        <v>0</v>
      </c>
      <c r="H107" s="124"/>
      <c r="I107" s="124"/>
      <c r="O107" s="150"/>
      <c r="AZ107" s="123">
        <v>2</v>
      </c>
      <c r="BA107" s="123">
        <f t="shared" si="16"/>
        <v>0</v>
      </c>
      <c r="BB107" s="123">
        <f t="shared" si="14"/>
        <v>0</v>
      </c>
      <c r="BC107" s="123">
        <f t="shared" si="17"/>
        <v>0</v>
      </c>
      <c r="BD107" s="123">
        <f t="shared" si="18"/>
        <v>0</v>
      </c>
      <c r="BE107" s="123">
        <f t="shared" si="19"/>
        <v>0</v>
      </c>
    </row>
    <row r="108" spans="1:104" hidden="1" x14ac:dyDescent="0.2">
      <c r="A108" s="151">
        <v>100</v>
      </c>
      <c r="B108" s="152" t="s">
        <v>125</v>
      </c>
      <c r="C108" s="153" t="s">
        <v>235</v>
      </c>
      <c r="D108" s="154" t="s">
        <v>72</v>
      </c>
      <c r="E108" s="155"/>
      <c r="F108" s="155">
        <v>1735</v>
      </c>
      <c r="G108" s="156">
        <f t="shared" si="15"/>
        <v>0</v>
      </c>
      <c r="H108" s="124"/>
      <c r="I108" s="124"/>
      <c r="O108" s="150">
        <v>2</v>
      </c>
      <c r="AA108" s="123">
        <v>12</v>
      </c>
      <c r="AB108" s="123">
        <v>1</v>
      </c>
      <c r="AC108" s="123">
        <v>66</v>
      </c>
      <c r="AZ108" s="123">
        <v>2</v>
      </c>
      <c r="BA108" s="123">
        <f t="shared" si="16"/>
        <v>0</v>
      </c>
      <c r="BB108" s="123">
        <f t="shared" si="14"/>
        <v>0</v>
      </c>
      <c r="BC108" s="123">
        <f t="shared" si="17"/>
        <v>0</v>
      </c>
      <c r="BD108" s="123">
        <f t="shared" si="18"/>
        <v>0</v>
      </c>
      <c r="BE108" s="123">
        <f t="shared" si="19"/>
        <v>0</v>
      </c>
      <c r="CZ108" s="123">
        <v>1.24E-2</v>
      </c>
    </row>
    <row r="109" spans="1:104" hidden="1" x14ac:dyDescent="0.2">
      <c r="A109" s="151">
        <v>101</v>
      </c>
      <c r="B109" s="152" t="s">
        <v>124</v>
      </c>
      <c r="C109" s="153" t="s">
        <v>236</v>
      </c>
      <c r="D109" s="154" t="s">
        <v>72</v>
      </c>
      <c r="E109" s="155"/>
      <c r="F109" s="155">
        <v>1868</v>
      </c>
      <c r="G109" s="156">
        <f t="shared" si="15"/>
        <v>0</v>
      </c>
      <c r="H109" s="124"/>
      <c r="I109" s="124"/>
      <c r="O109" s="150">
        <v>2</v>
      </c>
      <c r="AA109" s="123">
        <v>12</v>
      </c>
      <c r="AB109" s="123">
        <v>1</v>
      </c>
      <c r="AC109" s="123">
        <v>67</v>
      </c>
      <c r="AZ109" s="123">
        <v>2</v>
      </c>
      <c r="BA109" s="123">
        <f t="shared" si="16"/>
        <v>0</v>
      </c>
      <c r="BB109" s="123">
        <f t="shared" si="14"/>
        <v>0</v>
      </c>
      <c r="BC109" s="123">
        <f t="shared" si="17"/>
        <v>0</v>
      </c>
      <c r="BD109" s="123">
        <f t="shared" si="18"/>
        <v>0</v>
      </c>
      <c r="BE109" s="123">
        <f t="shared" si="19"/>
        <v>0</v>
      </c>
      <c r="CZ109" s="123">
        <v>9.2999999999999992E-3</v>
      </c>
    </row>
    <row r="110" spans="1:104" hidden="1" x14ac:dyDescent="0.2">
      <c r="A110" s="151">
        <v>102</v>
      </c>
      <c r="B110" s="152" t="s">
        <v>145</v>
      </c>
      <c r="C110" s="153" t="s">
        <v>237</v>
      </c>
      <c r="D110" s="154" t="s">
        <v>72</v>
      </c>
      <c r="E110" s="155"/>
      <c r="F110" s="155">
        <v>1999</v>
      </c>
      <c r="G110" s="156">
        <f t="shared" si="15"/>
        <v>0</v>
      </c>
      <c r="H110" s="124"/>
      <c r="I110" s="124"/>
      <c r="O110" s="150">
        <v>2</v>
      </c>
      <c r="AA110" s="123">
        <v>12</v>
      </c>
      <c r="AB110" s="123">
        <v>1</v>
      </c>
      <c r="AC110" s="123">
        <v>68</v>
      </c>
      <c r="AZ110" s="123">
        <v>2</v>
      </c>
      <c r="BA110" s="123">
        <f t="shared" si="16"/>
        <v>0</v>
      </c>
      <c r="BB110" s="123">
        <f t="shared" si="14"/>
        <v>0</v>
      </c>
      <c r="BC110" s="123">
        <f t="shared" si="17"/>
        <v>0</v>
      </c>
      <c r="BD110" s="123">
        <f t="shared" si="18"/>
        <v>0</v>
      </c>
      <c r="BE110" s="123">
        <f t="shared" si="19"/>
        <v>0</v>
      </c>
      <c r="CZ110" s="123">
        <v>1.24E-2</v>
      </c>
    </row>
    <row r="111" spans="1:104" hidden="1" x14ac:dyDescent="0.2">
      <c r="A111" s="151">
        <v>103</v>
      </c>
      <c r="B111" s="152" t="s">
        <v>146</v>
      </c>
      <c r="C111" s="153" t="s">
        <v>238</v>
      </c>
      <c r="D111" s="154" t="s">
        <v>72</v>
      </c>
      <c r="E111" s="155"/>
      <c r="F111" s="155">
        <v>2130</v>
      </c>
      <c r="G111" s="156">
        <f t="shared" si="15"/>
        <v>0</v>
      </c>
      <c r="H111" s="124"/>
      <c r="I111" s="124"/>
      <c r="O111" s="150">
        <v>2</v>
      </c>
      <c r="AA111" s="123">
        <v>12</v>
      </c>
      <c r="AB111" s="123">
        <v>1</v>
      </c>
      <c r="AC111" s="123">
        <v>69</v>
      </c>
      <c r="AZ111" s="123">
        <v>2</v>
      </c>
      <c r="BA111" s="123">
        <f t="shared" si="16"/>
        <v>0</v>
      </c>
      <c r="BB111" s="123">
        <f t="shared" si="14"/>
        <v>0</v>
      </c>
      <c r="BC111" s="123">
        <f t="shared" si="17"/>
        <v>0</v>
      </c>
      <c r="BD111" s="123">
        <f t="shared" si="18"/>
        <v>0</v>
      </c>
      <c r="BE111" s="123">
        <f t="shared" si="19"/>
        <v>0</v>
      </c>
      <c r="CZ111" s="123">
        <v>1.55E-2</v>
      </c>
    </row>
    <row r="112" spans="1:104" hidden="1" x14ac:dyDescent="0.2">
      <c r="A112" s="151">
        <v>104</v>
      </c>
      <c r="B112" s="152" t="s">
        <v>239</v>
      </c>
      <c r="C112" s="153" t="s">
        <v>242</v>
      </c>
      <c r="D112" s="154" t="s">
        <v>72</v>
      </c>
      <c r="E112" s="155"/>
      <c r="F112" s="155">
        <v>2262</v>
      </c>
      <c r="G112" s="156">
        <f>E112*F112</f>
        <v>0</v>
      </c>
      <c r="H112" s="124"/>
      <c r="I112" s="124"/>
      <c r="O112" s="150"/>
      <c r="AZ112" s="123">
        <v>2</v>
      </c>
      <c r="BA112" s="123">
        <f t="shared" si="16"/>
        <v>0</v>
      </c>
      <c r="BB112" s="123">
        <f t="shared" si="14"/>
        <v>0</v>
      </c>
      <c r="BC112" s="123">
        <f t="shared" si="17"/>
        <v>0</v>
      </c>
      <c r="BD112" s="123">
        <f t="shared" si="18"/>
        <v>0</v>
      </c>
      <c r="BE112" s="123">
        <f t="shared" si="19"/>
        <v>0</v>
      </c>
    </row>
    <row r="113" spans="1:104" hidden="1" x14ac:dyDescent="0.2">
      <c r="A113" s="151">
        <v>105</v>
      </c>
      <c r="B113" s="152" t="s">
        <v>240</v>
      </c>
      <c r="C113" s="153" t="s">
        <v>243</v>
      </c>
      <c r="D113" s="154" t="s">
        <v>72</v>
      </c>
      <c r="E113" s="155"/>
      <c r="F113" s="155">
        <v>2524</v>
      </c>
      <c r="G113" s="156">
        <f>E113*F113</f>
        <v>0</v>
      </c>
      <c r="H113" s="124"/>
      <c r="I113" s="124"/>
      <c r="O113" s="150"/>
      <c r="AZ113" s="123">
        <v>2</v>
      </c>
      <c r="BA113" s="123">
        <f t="shared" si="16"/>
        <v>0</v>
      </c>
      <c r="BB113" s="123">
        <f t="shared" si="14"/>
        <v>0</v>
      </c>
      <c r="BC113" s="123">
        <f t="shared" si="17"/>
        <v>0</v>
      </c>
      <c r="BD113" s="123">
        <f t="shared" si="18"/>
        <v>0</v>
      </c>
      <c r="BE113" s="123">
        <f t="shared" si="19"/>
        <v>0</v>
      </c>
    </row>
    <row r="114" spans="1:104" hidden="1" x14ac:dyDescent="0.2">
      <c r="A114" s="151">
        <v>106</v>
      </c>
      <c r="B114" s="152" t="s">
        <v>241</v>
      </c>
      <c r="C114" s="153" t="s">
        <v>244</v>
      </c>
      <c r="D114" s="154" t="s">
        <v>72</v>
      </c>
      <c r="E114" s="155"/>
      <c r="F114" s="155">
        <v>3050</v>
      </c>
      <c r="G114" s="156">
        <f>E114*F114</f>
        <v>0</v>
      </c>
      <c r="H114" s="124"/>
      <c r="I114" s="124"/>
      <c r="O114" s="150"/>
      <c r="AZ114" s="123">
        <v>2</v>
      </c>
      <c r="BA114" s="123">
        <f t="shared" si="16"/>
        <v>0</v>
      </c>
      <c r="BB114" s="123">
        <f t="shared" si="14"/>
        <v>0</v>
      </c>
      <c r="BC114" s="123">
        <f t="shared" si="17"/>
        <v>0</v>
      </c>
      <c r="BD114" s="123">
        <f t="shared" si="18"/>
        <v>0</v>
      </c>
      <c r="BE114" s="123">
        <f t="shared" si="19"/>
        <v>0</v>
      </c>
    </row>
    <row r="115" spans="1:104" hidden="1" x14ac:dyDescent="0.2">
      <c r="A115" s="151">
        <v>107</v>
      </c>
      <c r="B115" s="152" t="s">
        <v>147</v>
      </c>
      <c r="C115" s="153" t="s">
        <v>245</v>
      </c>
      <c r="D115" s="154" t="s">
        <v>72</v>
      </c>
      <c r="E115" s="155"/>
      <c r="F115" s="155">
        <v>299</v>
      </c>
      <c r="G115" s="156">
        <f t="shared" si="15"/>
        <v>0</v>
      </c>
      <c r="H115" s="124"/>
      <c r="I115" s="124"/>
      <c r="O115" s="150">
        <v>2</v>
      </c>
      <c r="AA115" s="123">
        <v>12</v>
      </c>
      <c r="AB115" s="123">
        <v>0</v>
      </c>
      <c r="AC115" s="123">
        <v>73</v>
      </c>
      <c r="AZ115" s="123">
        <v>2</v>
      </c>
      <c r="BA115" s="123">
        <f t="shared" si="16"/>
        <v>0</v>
      </c>
      <c r="BB115" s="123">
        <f t="shared" si="14"/>
        <v>0</v>
      </c>
      <c r="BC115" s="123">
        <f t="shared" si="17"/>
        <v>0</v>
      </c>
      <c r="BD115" s="123">
        <f t="shared" si="18"/>
        <v>0</v>
      </c>
      <c r="BE115" s="123">
        <f t="shared" si="19"/>
        <v>0</v>
      </c>
      <c r="CZ115" s="123">
        <v>0</v>
      </c>
    </row>
    <row r="116" spans="1:104" hidden="1" x14ac:dyDescent="0.2">
      <c r="A116" s="151">
        <v>109</v>
      </c>
      <c r="B116" s="152" t="s">
        <v>126</v>
      </c>
      <c r="C116" s="153" t="s">
        <v>191</v>
      </c>
      <c r="D116" s="154" t="s">
        <v>53</v>
      </c>
      <c r="E116" s="155"/>
      <c r="F116" s="155">
        <v>4.05</v>
      </c>
      <c r="G116" s="156">
        <f t="shared" si="15"/>
        <v>0</v>
      </c>
      <c r="H116" s="124"/>
      <c r="I116" s="124"/>
      <c r="O116" s="150">
        <v>2</v>
      </c>
      <c r="AA116" s="123">
        <v>12</v>
      </c>
      <c r="AB116" s="123">
        <v>0</v>
      </c>
      <c r="AC116" s="123">
        <v>74</v>
      </c>
      <c r="AZ116" s="123">
        <v>2</v>
      </c>
      <c r="BA116" s="123">
        <f t="shared" si="16"/>
        <v>0</v>
      </c>
      <c r="BB116" s="123">
        <f t="shared" si="14"/>
        <v>0</v>
      </c>
      <c r="BC116" s="123">
        <f t="shared" si="17"/>
        <v>0</v>
      </c>
      <c r="BD116" s="123">
        <f t="shared" si="18"/>
        <v>0</v>
      </c>
      <c r="BE116" s="123">
        <f t="shared" si="19"/>
        <v>0</v>
      </c>
      <c r="CZ116" s="123">
        <v>0</v>
      </c>
    </row>
    <row r="117" spans="1:104" hidden="1" x14ac:dyDescent="0.2">
      <c r="A117" s="157"/>
      <c r="B117" s="158" t="s">
        <v>64</v>
      </c>
      <c r="C117" s="159" t="str">
        <f>CONCATENATE(B93," ",C93)</f>
        <v>735 Otopná tělesa</v>
      </c>
      <c r="D117" s="157"/>
      <c r="E117" s="160"/>
      <c r="F117" s="160"/>
      <c r="G117" s="161">
        <f>SUM(G93:G116)</f>
        <v>0</v>
      </c>
      <c r="H117" s="124"/>
      <c r="I117" s="124"/>
      <c r="O117" s="150">
        <v>4</v>
      </c>
      <c r="AZ117" s="123">
        <v>2</v>
      </c>
      <c r="BA117" s="162">
        <f>SUM(BA93:BA116)</f>
        <v>0</v>
      </c>
      <c r="BB117" s="123">
        <f t="shared" si="14"/>
        <v>0</v>
      </c>
      <c r="BC117" s="162">
        <f>SUM(BC93:BC116)</f>
        <v>0</v>
      </c>
      <c r="BD117" s="162">
        <f>SUM(BD93:BD116)</f>
        <v>0</v>
      </c>
      <c r="BE117" s="162">
        <f>SUM(BE93:BE116)</f>
        <v>0</v>
      </c>
    </row>
    <row r="118" spans="1:104" x14ac:dyDescent="0.2">
      <c r="A118" s="143" t="s">
        <v>63</v>
      </c>
      <c r="B118" s="144" t="s">
        <v>127</v>
      </c>
      <c r="C118" s="145" t="s">
        <v>128</v>
      </c>
      <c r="D118" s="146"/>
      <c r="E118" s="147"/>
      <c r="F118" s="147"/>
      <c r="G118" s="148"/>
      <c r="H118" s="175"/>
      <c r="I118" s="175"/>
      <c r="O118" s="150">
        <v>1</v>
      </c>
      <c r="BB118" s="123">
        <f t="shared" si="14"/>
        <v>0</v>
      </c>
    </row>
    <row r="119" spans="1:104" hidden="1" x14ac:dyDescent="0.2">
      <c r="A119" s="151">
        <v>102</v>
      </c>
      <c r="B119" s="152" t="s">
        <v>129</v>
      </c>
      <c r="C119" s="153" t="s">
        <v>275</v>
      </c>
      <c r="D119" s="154" t="s">
        <v>72</v>
      </c>
      <c r="E119" s="155">
        <v>0</v>
      </c>
      <c r="F119" s="155">
        <v>2390</v>
      </c>
      <c r="G119" s="156">
        <f t="shared" ref="G119:G126" si="20">E119*F119</f>
        <v>0</v>
      </c>
      <c r="H119" s="175"/>
      <c r="I119" s="175"/>
      <c r="O119" s="150"/>
      <c r="AZ119" s="123">
        <v>2</v>
      </c>
    </row>
    <row r="120" spans="1:104" hidden="1" x14ac:dyDescent="0.2">
      <c r="A120" s="151">
        <v>103</v>
      </c>
      <c r="B120" s="152" t="s">
        <v>131</v>
      </c>
      <c r="C120" s="153" t="s">
        <v>188</v>
      </c>
      <c r="D120" s="154" t="s">
        <v>130</v>
      </c>
      <c r="E120" s="155">
        <v>0</v>
      </c>
      <c r="F120" s="155">
        <v>350</v>
      </c>
      <c r="G120" s="156">
        <f t="shared" si="20"/>
        <v>0</v>
      </c>
      <c r="H120" s="124"/>
      <c r="I120" s="124"/>
      <c r="O120" s="150">
        <v>2</v>
      </c>
      <c r="AA120" s="123">
        <v>12</v>
      </c>
      <c r="AB120" s="123">
        <v>0</v>
      </c>
      <c r="AC120" s="123">
        <v>75</v>
      </c>
      <c r="AZ120" s="123">
        <v>1</v>
      </c>
      <c r="BA120" s="123">
        <f>IF(AZ120=1,G120,0)</f>
        <v>0</v>
      </c>
      <c r="BB120" s="123">
        <f t="shared" si="14"/>
        <v>0</v>
      </c>
      <c r="BC120" s="123">
        <f>IF(AZ120=3,G120,0)</f>
        <v>0</v>
      </c>
      <c r="BD120" s="123">
        <f>IF(AZ120=4,G120,0)</f>
        <v>0</v>
      </c>
      <c r="BE120" s="123">
        <f>IF(AZ120=5,G120,0)</f>
        <v>0</v>
      </c>
      <c r="CZ120" s="123">
        <v>0</v>
      </c>
    </row>
    <row r="121" spans="1:104" hidden="1" x14ac:dyDescent="0.2">
      <c r="A121" s="151">
        <v>104</v>
      </c>
      <c r="B121" s="152" t="s">
        <v>133</v>
      </c>
      <c r="C121" s="153" t="s">
        <v>132</v>
      </c>
      <c r="D121" s="154" t="s">
        <v>130</v>
      </c>
      <c r="E121" s="155">
        <v>0</v>
      </c>
      <c r="F121" s="155">
        <v>250</v>
      </c>
      <c r="G121" s="156">
        <f t="shared" si="20"/>
        <v>0</v>
      </c>
      <c r="H121" s="124"/>
      <c r="I121" s="124"/>
      <c r="O121" s="150">
        <v>2</v>
      </c>
      <c r="AA121" s="123">
        <v>12</v>
      </c>
      <c r="AB121" s="123">
        <v>0</v>
      </c>
      <c r="AC121" s="123">
        <v>76</v>
      </c>
      <c r="AZ121" s="123">
        <v>1</v>
      </c>
      <c r="BA121" s="123">
        <f>IF(AZ121=1,G121,0)</f>
        <v>0</v>
      </c>
      <c r="BB121" s="123">
        <f t="shared" ref="BB121:BB126" si="21">IF(AZ121=2,G121,0)</f>
        <v>0</v>
      </c>
      <c r="BC121" s="123">
        <f>IF(AZ121=3,G121,0)</f>
        <v>0</v>
      </c>
      <c r="BD121" s="123">
        <f>IF(AZ121=4,G121,0)</f>
        <v>0</v>
      </c>
      <c r="BE121" s="123">
        <f>IF(AZ121=5,G121,0)</f>
        <v>0</v>
      </c>
      <c r="CZ121" s="123">
        <v>0</v>
      </c>
    </row>
    <row r="122" spans="1:104" x14ac:dyDescent="0.2">
      <c r="A122" s="151">
        <v>105</v>
      </c>
      <c r="B122" s="152" t="s">
        <v>135</v>
      </c>
      <c r="C122" s="153" t="s">
        <v>134</v>
      </c>
      <c r="D122" s="154" t="s">
        <v>73</v>
      </c>
      <c r="E122" s="155">
        <v>1</v>
      </c>
      <c r="F122" s="181"/>
      <c r="G122" s="156">
        <f t="shared" si="20"/>
        <v>0</v>
      </c>
      <c r="H122" s="124"/>
      <c r="I122" s="124"/>
      <c r="O122" s="150">
        <v>2</v>
      </c>
      <c r="AA122" s="123">
        <v>12</v>
      </c>
      <c r="AB122" s="123">
        <v>0</v>
      </c>
      <c r="AC122" s="123">
        <v>77</v>
      </c>
      <c r="AZ122" s="123">
        <v>1</v>
      </c>
      <c r="BA122" s="123">
        <f>IF(AZ122=1,G122,0)</f>
        <v>0</v>
      </c>
      <c r="BB122" s="123">
        <f t="shared" si="21"/>
        <v>0</v>
      </c>
      <c r="BC122" s="123">
        <f>IF(AZ122=3,G122,0)</f>
        <v>0</v>
      </c>
      <c r="BD122" s="123">
        <f>IF(AZ122=4,G122,0)</f>
        <v>0</v>
      </c>
      <c r="BE122" s="123">
        <f>IF(AZ122=5,G122,0)</f>
        <v>0</v>
      </c>
      <c r="CZ122" s="123">
        <v>0</v>
      </c>
    </row>
    <row r="123" spans="1:104" x14ac:dyDescent="0.2">
      <c r="A123" s="151">
        <v>106</v>
      </c>
      <c r="B123" s="152" t="s">
        <v>137</v>
      </c>
      <c r="C123" s="153" t="s">
        <v>276</v>
      </c>
      <c r="D123" s="154" t="s">
        <v>72</v>
      </c>
      <c r="E123" s="155">
        <v>1</v>
      </c>
      <c r="F123" s="181"/>
      <c r="G123" s="156">
        <f t="shared" si="20"/>
        <v>0</v>
      </c>
      <c r="H123" s="124"/>
      <c r="I123" s="124"/>
      <c r="O123" s="150"/>
      <c r="AZ123" s="123">
        <v>2</v>
      </c>
      <c r="BB123" s="123">
        <f t="shared" si="21"/>
        <v>0</v>
      </c>
    </row>
    <row r="124" spans="1:104" x14ac:dyDescent="0.2">
      <c r="A124" s="151">
        <v>107</v>
      </c>
      <c r="B124" s="152" t="s">
        <v>277</v>
      </c>
      <c r="C124" s="153" t="s">
        <v>278</v>
      </c>
      <c r="D124" s="154" t="s">
        <v>73</v>
      </c>
      <c r="E124" s="155">
        <v>1</v>
      </c>
      <c r="F124" s="181"/>
      <c r="G124" s="156">
        <f t="shared" si="20"/>
        <v>0</v>
      </c>
      <c r="H124" s="124"/>
      <c r="I124" s="124"/>
      <c r="O124" s="150"/>
      <c r="AZ124" s="123">
        <v>2</v>
      </c>
      <c r="BB124" s="123">
        <f t="shared" si="21"/>
        <v>0</v>
      </c>
    </row>
    <row r="125" spans="1:104" x14ac:dyDescent="0.2">
      <c r="A125" s="151">
        <v>108</v>
      </c>
      <c r="B125" s="152" t="s">
        <v>279</v>
      </c>
      <c r="C125" s="153" t="s">
        <v>136</v>
      </c>
      <c r="D125" s="154" t="s">
        <v>73</v>
      </c>
      <c r="E125" s="155">
        <v>1</v>
      </c>
      <c r="F125" s="181"/>
      <c r="G125" s="156">
        <f t="shared" si="20"/>
        <v>0</v>
      </c>
      <c r="H125" s="124"/>
      <c r="I125" s="124"/>
      <c r="O125" s="150">
        <v>2</v>
      </c>
      <c r="AA125" s="123">
        <v>12</v>
      </c>
      <c r="AB125" s="123">
        <v>0</v>
      </c>
      <c r="AC125" s="123">
        <v>78</v>
      </c>
      <c r="AZ125" s="123">
        <v>1</v>
      </c>
      <c r="BA125" s="123">
        <f>IF(AZ125=1,G125,0)</f>
        <v>0</v>
      </c>
      <c r="BB125" s="123">
        <f t="shared" si="21"/>
        <v>0</v>
      </c>
      <c r="BC125" s="123">
        <f>IF(AZ125=3,G125,0)</f>
        <v>0</v>
      </c>
      <c r="BD125" s="123">
        <f>IF(AZ125=4,G125,0)</f>
        <v>0</v>
      </c>
      <c r="BE125" s="123">
        <f>IF(AZ125=5,G125,0)</f>
        <v>0</v>
      </c>
      <c r="CZ125" s="123">
        <v>0</v>
      </c>
    </row>
    <row r="126" spans="1:104" x14ac:dyDescent="0.2">
      <c r="A126" s="151">
        <v>109</v>
      </c>
      <c r="B126" s="152" t="s">
        <v>280</v>
      </c>
      <c r="C126" s="153" t="s">
        <v>138</v>
      </c>
      <c r="D126" s="154" t="s">
        <v>73</v>
      </c>
      <c r="E126" s="155">
        <v>1</v>
      </c>
      <c r="F126" s="181"/>
      <c r="G126" s="156">
        <f t="shared" si="20"/>
        <v>0</v>
      </c>
      <c r="H126" s="124"/>
      <c r="I126" s="124"/>
      <c r="O126" s="150">
        <v>2</v>
      </c>
      <c r="AA126" s="123">
        <v>12</v>
      </c>
      <c r="AB126" s="123">
        <v>0</v>
      </c>
      <c r="AC126" s="123">
        <v>79</v>
      </c>
      <c r="AZ126" s="123">
        <v>1</v>
      </c>
      <c r="BA126" s="123">
        <f>IF(AZ126=1,G126,0)</f>
        <v>0</v>
      </c>
      <c r="BB126" s="123">
        <f t="shared" si="21"/>
        <v>0</v>
      </c>
      <c r="BC126" s="123">
        <f>IF(AZ126=3,G126,0)</f>
        <v>0</v>
      </c>
      <c r="BD126" s="123">
        <f>IF(AZ126=4,G126,0)</f>
        <v>0</v>
      </c>
      <c r="BE126" s="123">
        <f>IF(AZ126=5,G126,0)</f>
        <v>0</v>
      </c>
      <c r="CZ126" s="123">
        <v>0</v>
      </c>
    </row>
    <row r="127" spans="1:104" x14ac:dyDescent="0.2">
      <c r="A127" s="157"/>
      <c r="B127" s="158" t="s">
        <v>64</v>
      </c>
      <c r="C127" s="159" t="str">
        <f>CONCATENATE(B118," ",C118)</f>
        <v>999 Ostatní</v>
      </c>
      <c r="D127" s="157"/>
      <c r="E127" s="160"/>
      <c r="F127" s="160"/>
      <c r="G127" s="161">
        <f>SUM(G118:G126)</f>
        <v>0</v>
      </c>
      <c r="H127" s="124"/>
      <c r="I127" s="124"/>
      <c r="O127" s="150">
        <v>4</v>
      </c>
      <c r="BA127" s="162">
        <f>SUM(BA118:BA126)</f>
        <v>0</v>
      </c>
      <c r="BB127" s="162">
        <f>SUM(BB118:BB126)</f>
        <v>0</v>
      </c>
      <c r="BC127" s="162">
        <f>SUM(BC118:BC126)</f>
        <v>0</v>
      </c>
      <c r="BD127" s="162">
        <f>SUM(BD118:BD126)</f>
        <v>0</v>
      </c>
      <c r="BE127" s="162">
        <f>SUM(BE118:BE126)</f>
        <v>0</v>
      </c>
    </row>
    <row r="128" spans="1:104" x14ac:dyDescent="0.2">
      <c r="E128" s="123"/>
      <c r="H128" s="124"/>
      <c r="I128" s="124"/>
    </row>
    <row r="129" spans="5:9" x14ac:dyDescent="0.2">
      <c r="E129" s="123"/>
      <c r="H129" s="124"/>
      <c r="I129" s="124"/>
    </row>
    <row r="130" spans="5:9" x14ac:dyDescent="0.2">
      <c r="E130" s="123"/>
      <c r="H130" s="124"/>
      <c r="I130" s="124"/>
    </row>
    <row r="131" spans="5:9" x14ac:dyDescent="0.2">
      <c r="E131" s="123"/>
      <c r="H131" s="124"/>
      <c r="I131" s="124"/>
    </row>
    <row r="132" spans="5:9" x14ac:dyDescent="0.2">
      <c r="E132" s="180"/>
      <c r="H132" s="124"/>
      <c r="I132" s="124"/>
    </row>
    <row r="133" spans="5:9" x14ac:dyDescent="0.2">
      <c r="E133" s="123"/>
      <c r="H133" s="124"/>
      <c r="I133" s="124"/>
    </row>
    <row r="134" spans="5:9" x14ac:dyDescent="0.2">
      <c r="E134" s="123"/>
      <c r="H134" s="124"/>
      <c r="I134" s="124"/>
    </row>
    <row r="135" spans="5:9" x14ac:dyDescent="0.2">
      <c r="E135" s="123"/>
      <c r="H135" s="124"/>
      <c r="I135" s="124"/>
    </row>
    <row r="136" spans="5:9" x14ac:dyDescent="0.2">
      <c r="E136" s="123"/>
      <c r="H136" s="124"/>
      <c r="I136" s="124"/>
    </row>
    <row r="137" spans="5:9" x14ac:dyDescent="0.2">
      <c r="E137" s="123"/>
      <c r="H137" s="124"/>
      <c r="I137" s="124"/>
    </row>
    <row r="138" spans="5:9" x14ac:dyDescent="0.2">
      <c r="E138" s="123"/>
      <c r="H138" s="124"/>
      <c r="I138" s="124"/>
    </row>
    <row r="139" spans="5:9" x14ac:dyDescent="0.2">
      <c r="E139" s="123"/>
      <c r="H139" s="124"/>
      <c r="I139" s="124"/>
    </row>
    <row r="140" spans="5:9" x14ac:dyDescent="0.2">
      <c r="E140" s="123"/>
      <c r="H140" s="124"/>
      <c r="I140" s="124"/>
    </row>
    <row r="141" spans="5:9" x14ac:dyDescent="0.2">
      <c r="E141" s="123"/>
      <c r="H141" s="124"/>
      <c r="I141" s="124"/>
    </row>
    <row r="142" spans="5:9" x14ac:dyDescent="0.2">
      <c r="E142" s="123"/>
      <c r="H142" s="124"/>
      <c r="I142" s="124"/>
    </row>
    <row r="143" spans="5:9" x14ac:dyDescent="0.2">
      <c r="E143" s="123"/>
      <c r="H143" s="124"/>
      <c r="I143" s="124"/>
    </row>
    <row r="144" spans="5:9" x14ac:dyDescent="0.2">
      <c r="E144" s="123"/>
      <c r="H144" s="124"/>
      <c r="I144" s="124"/>
    </row>
    <row r="145" spans="1:9" x14ac:dyDescent="0.2">
      <c r="E145" s="123"/>
      <c r="H145" s="124"/>
      <c r="I145" s="124"/>
    </row>
    <row r="146" spans="1:9" x14ac:dyDescent="0.2">
      <c r="E146" s="123"/>
      <c r="H146" s="124"/>
      <c r="I146" s="124"/>
    </row>
    <row r="147" spans="1:9" x14ac:dyDescent="0.2">
      <c r="E147" s="123"/>
      <c r="H147" s="124"/>
      <c r="I147" s="124"/>
    </row>
    <row r="148" spans="1:9" x14ac:dyDescent="0.2">
      <c r="A148" s="163"/>
      <c r="B148" s="163"/>
      <c r="C148" s="163"/>
      <c r="D148" s="163"/>
      <c r="E148" s="163"/>
      <c r="F148" s="163"/>
      <c r="G148" s="163"/>
      <c r="H148" s="124"/>
      <c r="I148" s="124"/>
    </row>
    <row r="149" spans="1:9" x14ac:dyDescent="0.2">
      <c r="A149" s="163"/>
      <c r="B149" s="163"/>
      <c r="C149" s="163"/>
      <c r="D149" s="163"/>
      <c r="E149" s="163"/>
      <c r="F149" s="163"/>
      <c r="G149" s="163"/>
      <c r="H149" s="124"/>
    </row>
    <row r="150" spans="1:9" x14ac:dyDescent="0.2">
      <c r="A150" s="163"/>
      <c r="B150" s="163"/>
      <c r="C150" s="163"/>
      <c r="D150" s="163"/>
      <c r="E150" s="163"/>
      <c r="F150" s="163"/>
      <c r="G150" s="163"/>
      <c r="H150" s="124"/>
    </row>
    <row r="151" spans="1:9" x14ac:dyDescent="0.2">
      <c r="A151" s="163"/>
      <c r="B151" s="163"/>
      <c r="C151" s="163"/>
      <c r="D151" s="163"/>
      <c r="E151" s="163"/>
      <c r="F151" s="163"/>
      <c r="G151" s="163"/>
      <c r="H151" s="124"/>
    </row>
    <row r="152" spans="1:9" x14ac:dyDescent="0.2">
      <c r="E152" s="123"/>
      <c r="H152" s="124"/>
    </row>
    <row r="153" spans="1:9" x14ac:dyDescent="0.2">
      <c r="E153" s="123"/>
      <c r="H153" s="124"/>
    </row>
    <row r="154" spans="1:9" x14ac:dyDescent="0.2">
      <c r="E154" s="123"/>
      <c r="H154" s="124"/>
    </row>
    <row r="155" spans="1:9" x14ac:dyDescent="0.2">
      <c r="E155" s="123"/>
      <c r="H155" s="124"/>
    </row>
    <row r="156" spans="1:9" x14ac:dyDescent="0.2">
      <c r="E156" s="123"/>
      <c r="H156" s="124"/>
    </row>
    <row r="157" spans="1:9" x14ac:dyDescent="0.2">
      <c r="E157" s="123"/>
      <c r="H157" s="124"/>
    </row>
    <row r="158" spans="1:9" x14ac:dyDescent="0.2">
      <c r="E158" s="123"/>
      <c r="H158" s="124"/>
    </row>
    <row r="159" spans="1:9" x14ac:dyDescent="0.2">
      <c r="E159" s="123"/>
      <c r="H159" s="124"/>
    </row>
    <row r="160" spans="1:9" x14ac:dyDescent="0.2">
      <c r="E160" s="123"/>
      <c r="H160" s="124"/>
    </row>
    <row r="161" spans="5:8" x14ac:dyDescent="0.2">
      <c r="E161" s="123"/>
      <c r="H161" s="124"/>
    </row>
    <row r="162" spans="5:8" x14ac:dyDescent="0.2">
      <c r="E162" s="123"/>
      <c r="H162" s="124"/>
    </row>
    <row r="163" spans="5:8" x14ac:dyDescent="0.2">
      <c r="E163" s="123"/>
      <c r="H163" s="124"/>
    </row>
    <row r="164" spans="5:8" x14ac:dyDescent="0.2">
      <c r="E164" s="123"/>
      <c r="H164" s="124"/>
    </row>
    <row r="165" spans="5:8" x14ac:dyDescent="0.2">
      <c r="E165" s="123"/>
      <c r="H165" s="124"/>
    </row>
    <row r="166" spans="5:8" x14ac:dyDescent="0.2">
      <c r="E166" s="123"/>
      <c r="H166" s="124"/>
    </row>
    <row r="167" spans="5:8" x14ac:dyDescent="0.2">
      <c r="E167" s="123"/>
      <c r="H167" s="124"/>
    </row>
    <row r="168" spans="5:8" x14ac:dyDescent="0.2">
      <c r="E168" s="123"/>
      <c r="H168" s="124"/>
    </row>
    <row r="169" spans="5:8" x14ac:dyDescent="0.2">
      <c r="E169" s="123"/>
      <c r="H169" s="124"/>
    </row>
    <row r="170" spans="5:8" x14ac:dyDescent="0.2">
      <c r="E170" s="123"/>
      <c r="H170" s="124"/>
    </row>
    <row r="171" spans="5:8" x14ac:dyDescent="0.2">
      <c r="E171" s="123"/>
      <c r="H171" s="124"/>
    </row>
    <row r="172" spans="5:8" x14ac:dyDescent="0.2">
      <c r="E172" s="123"/>
      <c r="H172" s="124"/>
    </row>
    <row r="173" spans="5:8" x14ac:dyDescent="0.2">
      <c r="E173" s="123"/>
      <c r="H173" s="124"/>
    </row>
    <row r="174" spans="5:8" x14ac:dyDescent="0.2">
      <c r="E174" s="123"/>
      <c r="H174" s="124"/>
    </row>
    <row r="175" spans="5:8" x14ac:dyDescent="0.2">
      <c r="E175" s="123"/>
      <c r="H175" s="124"/>
    </row>
    <row r="176" spans="5:8" x14ac:dyDescent="0.2">
      <c r="E176" s="123"/>
      <c r="H176" s="124"/>
    </row>
    <row r="177" spans="1:8" x14ac:dyDescent="0.2">
      <c r="E177" s="123"/>
      <c r="H177" s="124"/>
    </row>
    <row r="178" spans="1:8" x14ac:dyDescent="0.2">
      <c r="E178" s="123"/>
      <c r="H178" s="124"/>
    </row>
    <row r="179" spans="1:8" x14ac:dyDescent="0.2">
      <c r="E179" s="123"/>
      <c r="H179" s="124"/>
    </row>
    <row r="180" spans="1:8" x14ac:dyDescent="0.2">
      <c r="E180" s="123"/>
      <c r="H180" s="124"/>
    </row>
    <row r="181" spans="1:8" x14ac:dyDescent="0.2">
      <c r="E181" s="123"/>
      <c r="H181" s="124"/>
    </row>
    <row r="182" spans="1:8" x14ac:dyDescent="0.2">
      <c r="E182" s="123"/>
      <c r="H182" s="124"/>
    </row>
    <row r="183" spans="1:8" x14ac:dyDescent="0.2">
      <c r="A183" s="164"/>
      <c r="B183" s="164"/>
      <c r="H183" s="124"/>
    </row>
    <row r="184" spans="1:8" x14ac:dyDescent="0.2">
      <c r="A184" s="163"/>
      <c r="B184" s="163"/>
      <c r="C184" s="166"/>
      <c r="D184" s="166"/>
      <c r="E184" s="167"/>
      <c r="F184" s="166"/>
      <c r="G184" s="168"/>
      <c r="H184" s="124"/>
    </row>
    <row r="185" spans="1:8" x14ac:dyDescent="0.2">
      <c r="A185" s="169"/>
      <c r="B185" s="169"/>
      <c r="C185" s="163"/>
      <c r="D185" s="163"/>
      <c r="E185" s="170"/>
      <c r="F185" s="163"/>
      <c r="G185" s="163"/>
      <c r="H185" s="124"/>
    </row>
    <row r="186" spans="1:8" x14ac:dyDescent="0.2">
      <c r="A186" s="163"/>
      <c r="B186" s="163"/>
      <c r="C186" s="163"/>
      <c r="D186" s="163"/>
      <c r="E186" s="170"/>
      <c r="F186" s="163"/>
      <c r="G186" s="163"/>
      <c r="H186" s="124"/>
    </row>
    <row r="187" spans="1:8" x14ac:dyDescent="0.2">
      <c r="A187" s="163"/>
      <c r="B187" s="163"/>
      <c r="C187" s="163"/>
      <c r="D187" s="163"/>
      <c r="E187" s="170"/>
      <c r="F187" s="163"/>
      <c r="G187" s="163"/>
      <c r="H187" s="124"/>
    </row>
    <row r="188" spans="1:8" x14ac:dyDescent="0.2">
      <c r="A188" s="163"/>
      <c r="B188" s="163"/>
      <c r="C188" s="163"/>
      <c r="D188" s="163"/>
      <c r="E188" s="170"/>
      <c r="F188" s="163"/>
      <c r="G188" s="163"/>
      <c r="H188" s="124"/>
    </row>
    <row r="189" spans="1:8" x14ac:dyDescent="0.2">
      <c r="A189" s="163"/>
      <c r="B189" s="163"/>
      <c r="C189" s="163"/>
      <c r="D189" s="163"/>
      <c r="E189" s="170"/>
      <c r="F189" s="163"/>
      <c r="G189" s="163"/>
      <c r="H189" s="124"/>
    </row>
    <row r="190" spans="1:8" x14ac:dyDescent="0.2">
      <c r="A190" s="163"/>
      <c r="B190" s="163"/>
      <c r="C190" s="163"/>
      <c r="D190" s="163"/>
      <c r="E190" s="170"/>
      <c r="F190" s="163"/>
      <c r="G190" s="163"/>
      <c r="H190" s="124"/>
    </row>
    <row r="191" spans="1:8" x14ac:dyDescent="0.2">
      <c r="A191" s="163"/>
      <c r="B191" s="163"/>
      <c r="C191" s="163"/>
      <c r="D191" s="163"/>
      <c r="E191" s="170"/>
      <c r="F191" s="163"/>
      <c r="G191" s="163"/>
      <c r="H191" s="124"/>
    </row>
    <row r="192" spans="1:8" x14ac:dyDescent="0.2">
      <c r="A192" s="163"/>
      <c r="B192" s="163"/>
      <c r="C192" s="163"/>
      <c r="D192" s="163"/>
      <c r="E192" s="170"/>
      <c r="F192" s="163"/>
      <c r="G192" s="163"/>
      <c r="H192" s="124"/>
    </row>
    <row r="193" spans="1:8" x14ac:dyDescent="0.2">
      <c r="A193" s="163"/>
      <c r="B193" s="163"/>
      <c r="C193" s="163"/>
      <c r="D193" s="163"/>
      <c r="E193" s="170"/>
      <c r="F193" s="163"/>
      <c r="G193" s="163"/>
      <c r="H193" s="124"/>
    </row>
    <row r="194" spans="1:8" x14ac:dyDescent="0.2">
      <c r="A194" s="163"/>
      <c r="B194" s="163"/>
      <c r="C194" s="163"/>
      <c r="D194" s="163"/>
      <c r="E194" s="170"/>
      <c r="F194" s="163"/>
      <c r="G194" s="163"/>
    </row>
    <row r="195" spans="1:8" x14ac:dyDescent="0.2">
      <c r="A195" s="163"/>
      <c r="B195" s="163"/>
      <c r="C195" s="163"/>
      <c r="D195" s="163"/>
      <c r="E195" s="170"/>
      <c r="F195" s="163"/>
      <c r="G195" s="163"/>
    </row>
    <row r="196" spans="1:8" x14ac:dyDescent="0.2">
      <c r="A196" s="163"/>
      <c r="B196" s="163"/>
      <c r="C196" s="163"/>
      <c r="D196" s="163"/>
      <c r="E196" s="170"/>
      <c r="F196" s="163"/>
      <c r="G196" s="163"/>
    </row>
    <row r="197" spans="1:8" x14ac:dyDescent="0.2">
      <c r="A197" s="163"/>
      <c r="B197" s="163"/>
      <c r="C197" s="163"/>
      <c r="D197" s="163"/>
      <c r="E197" s="170"/>
      <c r="F197" s="163"/>
      <c r="G197" s="163"/>
    </row>
  </sheetData>
  <sheetProtection password="C9E1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Vocásková Jindřiška</cp:lastModifiedBy>
  <cp:lastPrinted>2015-11-09T12:22:36Z</cp:lastPrinted>
  <dcterms:created xsi:type="dcterms:W3CDTF">2012-01-29T20:54:01Z</dcterms:created>
  <dcterms:modified xsi:type="dcterms:W3CDTF">2016-12-02T13:40:27Z</dcterms:modified>
</cp:coreProperties>
</file>