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NCI.CZ\Zakázky\Zakázky 2024\24-005-140 NCI - KZ a.s. - Chlazení datového centra\Projekt\F - Výkaz výměr\"/>
    </mc:Choice>
  </mc:AlternateContent>
  <bookViews>
    <workbookView xWindow="0" yWindow="0" windowWidth="0" windowHeight="0"/>
  </bookViews>
  <sheets>
    <sheet name="Rekapitulace stavby" sheetId="1" r:id="rId1"/>
    <sheet name="D.1.1 - Architektonicko -..." sheetId="2" r:id="rId2"/>
    <sheet name="D.1.4.1 - Klimatizac - Kr..." sheetId="3" r:id="rId3"/>
    <sheet name="D1.4 - Silnoproudá elektr..." sheetId="4" r:id="rId4"/>
    <sheet name="D.1.4.2 - MaR - Krajská z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'D.1.1 - Architektonicko -...'!$C$87:$K$155</definedName>
    <definedName name="_xlnm.Print_Area" localSheetId="1">'D.1.1 - Architektonicko -...'!$C$4:$J$39,'D.1.1 - Architektonicko -...'!$C$45:$J$69,'D.1.1 - Architektonicko -...'!$C$75:$K$155</definedName>
    <definedName name="_xlnm.Print_Titles" localSheetId="1">'D.1.1 - Architektonicko -...'!$87:$87</definedName>
    <definedName name="_xlnm._FilterDatabase" localSheetId="2" hidden="1">'D.1.4.1 - Klimatizac - Kr...'!$C$82:$K$224</definedName>
    <definedName name="_xlnm.Print_Area" localSheetId="2">'D.1.4.1 - Klimatizac - Kr...'!$C$4:$J$39,'D.1.4.1 - Klimatizac - Kr...'!$C$45:$J$64,'D.1.4.1 - Klimatizac - Kr...'!$C$70:$K$224</definedName>
    <definedName name="_xlnm.Print_Titles" localSheetId="2">'D.1.4.1 - Klimatizac - Kr...'!$82:$82</definedName>
    <definedName name="_xlnm._FilterDatabase" localSheetId="3" hidden="1">'D1.4 - Silnoproudá elektr...'!$C$81:$K$202</definedName>
    <definedName name="_xlnm.Print_Area" localSheetId="3">'D1.4 - Silnoproudá elektr...'!$C$4:$J$39,'D1.4 - Silnoproudá elektr...'!$C$45:$J$63,'D1.4 - Silnoproudá elektr...'!$C$69:$K$202</definedName>
    <definedName name="_xlnm.Print_Titles" localSheetId="3">'D1.4 - Silnoproudá elektr...'!$81:$81</definedName>
    <definedName name="_xlnm._FilterDatabase" localSheetId="4" hidden="1">'D.1.4.2 - MaR - Krajská z...'!$C$80:$K$129</definedName>
    <definedName name="_xlnm.Print_Area" localSheetId="4">'D.1.4.2 - MaR - Krajská z...'!$C$4:$J$39,'D.1.4.2 - MaR - Krajská z...'!$C$45:$J$62,'D.1.4.2 - MaR - Krajská z...'!$C$68:$K$129</definedName>
    <definedName name="_xlnm.Print_Titles" localSheetId="4">'D.1.4.2 - MaR - Krajská z...'!$80:$80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52"/>
  <c r="E7"/>
  <c r="E72"/>
  <c i="3" r="J37"/>
  <c r="J36"/>
  <c i="1" r="AY56"/>
  <c i="3" r="J35"/>
  <c i="1" r="AX56"/>
  <c i="3"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2" r="J37"/>
  <c r="J36"/>
  <c i="1" r="AY55"/>
  <c i="2" r="J35"/>
  <c i="1" r="AX55"/>
  <c i="2" r="BI152"/>
  <c r="BH152"/>
  <c r="BG152"/>
  <c r="BF152"/>
  <c r="T152"/>
  <c r="T151"/>
  <c r="R152"/>
  <c r="R151"/>
  <c r="P152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3" r="BK164"/>
  <c r="J158"/>
  <c r="BK119"/>
  <c i="4" r="BK201"/>
  <c i="2" r="BK116"/>
  <c i="3" r="BK222"/>
  <c i="4" r="J146"/>
  <c r="J172"/>
  <c r="BK97"/>
  <c i="2" r="BK109"/>
  <c i="3" r="J204"/>
  <c i="4" r="J201"/>
  <c r="J87"/>
  <c r="BK90"/>
  <c i="5" r="BK111"/>
  <c i="2" r="J116"/>
  <c i="3" r="BK86"/>
  <c r="J133"/>
  <c i="4" r="J95"/>
  <c i="2" r="J109"/>
  <c i="3" r="J152"/>
  <c r="J90"/>
  <c i="4" r="J174"/>
  <c i="2" r="J95"/>
  <c i="3" r="J214"/>
  <c i="4" r="BK123"/>
  <c i="5" r="BK101"/>
  <c i="3" r="BK201"/>
  <c r="J114"/>
  <c i="4" r="J170"/>
  <c i="5" r="BK119"/>
  <c i="2" r="J152"/>
  <c i="3" r="BK161"/>
  <c r="J106"/>
  <c i="4" r="BK118"/>
  <c i="5" r="BK91"/>
  <c i="2" r="F37"/>
  <c i="3" r="J201"/>
  <c i="4" r="J148"/>
  <c i="5" r="BK104"/>
  <c i="2" r="BK100"/>
  <c i="3" r="BK198"/>
  <c i="4" r="BK154"/>
  <c r="BK92"/>
  <c i="5" r="BK99"/>
  <c i="2" r="BK103"/>
  <c i="3" r="BK136"/>
  <c r="J86"/>
  <c i="4" r="J168"/>
  <c i="5" r="J117"/>
  <c i="2" r="J119"/>
  <c i="3" r="BK109"/>
  <c i="4" r="J131"/>
  <c r="BK188"/>
  <c i="2" r="BK144"/>
  <c i="3" r="J104"/>
  <c r="BK125"/>
  <c i="4" r="BK87"/>
  <c r="J118"/>
  <c i="3" r="BK192"/>
  <c r="J164"/>
  <c r="J155"/>
  <c i="4" r="J150"/>
  <c r="J123"/>
  <c i="5" r="J122"/>
  <c i="2" r="J114"/>
  <c i="3" r="J109"/>
  <c r="BK158"/>
  <c r="J99"/>
  <c i="4" r="BK191"/>
  <c i="5" r="BK125"/>
  <c i="3" r="BK209"/>
  <c r="BK146"/>
  <c r="J116"/>
  <c i="4" r="J156"/>
  <c r="BK166"/>
  <c i="5" r="BK87"/>
  <c i="3" r="BK128"/>
  <c r="J131"/>
  <c i="4" r="BK116"/>
  <c r="BK199"/>
  <c i="2" r="BK152"/>
  <c i="3" r="J128"/>
  <c r="BK122"/>
  <c i="4" r="BK106"/>
  <c r="J154"/>
  <c i="5" r="J84"/>
  <c i="3" r="J212"/>
  <c r="BK141"/>
  <c i="4" r="J142"/>
  <c r="BK180"/>
  <c i="2" r="J144"/>
  <c i="1" r="AS54"/>
  <c i="4" r="J144"/>
  <c r="BK133"/>
  <c i="2" r="J127"/>
  <c i="3" r="J190"/>
  <c i="4" r="J188"/>
  <c r="BK109"/>
  <c i="5" r="BK89"/>
  <c i="3" r="J119"/>
  <c i="4" r="BK183"/>
  <c r="BK152"/>
  <c i="5" r="J104"/>
  <c i="2" r="BK130"/>
  <c i="3" r="J177"/>
  <c r="J93"/>
  <c i="4" r="BK156"/>
  <c r="J92"/>
  <c i="3" r="BK180"/>
  <c r="BK212"/>
  <c r="BK174"/>
  <c i="4" r="BK111"/>
  <c r="J126"/>
  <c i="5" r="J91"/>
  <c i="2" r="BK106"/>
  <c i="3" r="J207"/>
  <c i="4" r="J180"/>
  <c r="BK100"/>
  <c i="2" r="BK141"/>
  <c r="J34"/>
  <c i="3" r="J136"/>
  <c i="4" r="BK194"/>
  <c i="5" r="BK95"/>
  <c i="2" r="J100"/>
  <c i="3" r="BK204"/>
  <c i="4" r="J84"/>
  <c r="J138"/>
  <c i="2" r="BK114"/>
  <c i="3" r="J195"/>
  <c i="4" r="J121"/>
  <c r="BK126"/>
  <c i="5" r="BK117"/>
  <c i="3" r="J143"/>
  <c r="J170"/>
  <c i="4" r="J97"/>
  <c i="5" r="J87"/>
  <c i="2" r="J103"/>
  <c i="3" r="J182"/>
  <c r="BK217"/>
  <c i="4" r="J140"/>
  <c i="5" r="J89"/>
  <c i="3" r="BK167"/>
  <c r="BK172"/>
  <c i="4" r="J116"/>
  <c r="BK178"/>
  <c i="5" r="BK84"/>
  <c i="2" r="J130"/>
  <c i="3" r="BK170"/>
  <c r="BK116"/>
  <c i="4" r="J128"/>
  <c i="5" r="J93"/>
  <c i="2" r="BK132"/>
  <c i="3" r="J185"/>
  <c r="BK106"/>
  <c i="4" r="J109"/>
  <c r="J183"/>
  <c i="5" r="J127"/>
  <c i="2" r="BK123"/>
  <c i="3" r="J138"/>
  <c r="J172"/>
  <c i="4" r="BK95"/>
  <c r="BK138"/>
  <c i="2" r="J134"/>
  <c i="3" r="J111"/>
  <c r="J146"/>
  <c r="BK155"/>
  <c i="4" r="J164"/>
  <c i="5" r="J125"/>
  <c i="2" r="F34"/>
  <c i="5" r="J111"/>
  <c i="3" r="J149"/>
  <c r="BK111"/>
  <c i="4" r="BK161"/>
  <c r="J161"/>
  <c i="2" r="J138"/>
  <c i="3" r="J217"/>
  <c r="J209"/>
  <c i="4" r="BK170"/>
  <c r="BK142"/>
  <c i="3" r="J125"/>
  <c r="BK143"/>
  <c i="4" r="BK176"/>
  <c r="J176"/>
  <c r="J191"/>
  <c i="2" r="BK138"/>
  <c i="3" r="BK133"/>
  <c i="4" r="BK121"/>
  <c r="BK84"/>
  <c i="5" r="J115"/>
  <c i="2" r="BK119"/>
  <c i="3" r="BK99"/>
  <c i="4" r="BK168"/>
  <c r="J111"/>
  <c i="5" r="J97"/>
  <c i="2" r="J132"/>
  <c i="3" r="J174"/>
  <c r="BK190"/>
  <c i="4" r="BK197"/>
  <c r="BK172"/>
  <c i="5" r="BK107"/>
  <c i="2" r="BK127"/>
  <c i="3" r="BK96"/>
  <c r="BK93"/>
  <c i="4" r="BK146"/>
  <c i="5" r="BK127"/>
  <c i="2" r="J106"/>
  <c i="3" r="BK185"/>
  <c i="4" r="J166"/>
  <c r="BK185"/>
  <c i="2" r="F36"/>
  <c i="3" r="J161"/>
  <c r="BK138"/>
  <c i="4" r="J133"/>
  <c i="5" r="BK122"/>
  <c i="3" r="J222"/>
  <c r="BK219"/>
  <c i="4" r="BK159"/>
  <c r="BK135"/>
  <c r="J104"/>
  <c i="2" r="BK147"/>
  <c r="F35"/>
  <c i="4" r="J159"/>
  <c r="J114"/>
  <c i="2" r="J147"/>
  <c r="BK91"/>
  <c i="3" r="BK177"/>
  <c r="BK149"/>
  <c i="4" r="BK148"/>
  <c i="5" r="BK93"/>
  <c i="3" r="J167"/>
  <c r="J198"/>
  <c i="4" r="J178"/>
  <c r="J185"/>
  <c i="2" r="BK134"/>
  <c i="3" r="BK131"/>
  <c r="BK182"/>
  <c i="4" r="BK131"/>
  <c r="BK174"/>
  <c i="3" r="BK104"/>
  <c r="J141"/>
  <c i="4" r="J106"/>
  <c i="5" r="BK115"/>
  <c i="2" r="J91"/>
  <c i="3" r="BK101"/>
  <c r="J180"/>
  <c i="4" r="J194"/>
  <c r="J135"/>
  <c i="3" r="J187"/>
  <c r="J96"/>
  <c i="4" r="BK104"/>
  <c i="5" r="J99"/>
  <c i="2" r="BK95"/>
  <c i="4" r="J199"/>
  <c r="J197"/>
  <c i="5" r="J107"/>
  <c i="3" r="BK187"/>
  <c i="4" r="BK150"/>
  <c r="J152"/>
  <c i="2" r="J141"/>
  <c i="3" r="BK195"/>
  <c r="J219"/>
  <c i="4" r="BK144"/>
  <c r="BK102"/>
  <c i="5" r="J119"/>
  <c i="3" r="BK207"/>
  <c r="J101"/>
  <c i="4" r="J100"/>
  <c i="5" r="BK97"/>
  <c i="3" r="BK114"/>
  <c r="J122"/>
  <c i="4" r="J102"/>
  <c r="BK140"/>
  <c i="5" r="J101"/>
  <c i="3" r="J192"/>
  <c r="BK90"/>
  <c i="4" r="BK128"/>
  <c r="BK164"/>
  <c i="2" r="J123"/>
  <c i="3" r="BK214"/>
  <c r="BK152"/>
  <c i="4" r="J90"/>
  <c r="BK114"/>
  <c i="5" r="J95"/>
  <c i="2" l="1" r="P99"/>
  <c r="T113"/>
  <c r="T126"/>
  <c r="P90"/>
  <c r="P89"/>
  <c r="BK113"/>
  <c r="J113"/>
  <c r="J64"/>
  <c r="P126"/>
  <c r="T137"/>
  <c i="3" r="BK89"/>
  <c r="J89"/>
  <c r="J62"/>
  <c r="P89"/>
  <c r="R89"/>
  <c r="T89"/>
  <c r="T95"/>
  <c r="T84"/>
  <c r="T83"/>
  <c i="4" r="BK182"/>
  <c r="J182"/>
  <c r="J62"/>
  <c r="P83"/>
  <c r="T182"/>
  <c i="2" r="BK99"/>
  <c r="J99"/>
  <c r="J62"/>
  <c r="R113"/>
  <c r="R137"/>
  <c i="4" r="T83"/>
  <c r="T82"/>
  <c r="T163"/>
  <c i="2" r="T90"/>
  <c r="P113"/>
  <c r="BK126"/>
  <c r="J126"/>
  <c r="J66"/>
  <c r="P137"/>
  <c i="3" r="BK95"/>
  <c r="R95"/>
  <c r="R84"/>
  <c r="R83"/>
  <c i="4" r="R182"/>
  <c i="2" r="R90"/>
  <c i="4" r="R83"/>
  <c r="R82"/>
  <c r="R163"/>
  <c i="2" r="R99"/>
  <c r="BK137"/>
  <c r="J137"/>
  <c r="J67"/>
  <c i="3" r="P95"/>
  <c r="P84"/>
  <c r="P83"/>
  <c i="1" r="AU56"/>
  <c i="4" r="BK83"/>
  <c r="J83"/>
  <c r="J60"/>
  <c r="P163"/>
  <c i="5" r="P83"/>
  <c r="P82"/>
  <c r="P81"/>
  <c i="1" r="AU58"/>
  <c i="2" r="BK90"/>
  <c r="BK89"/>
  <c r="J89"/>
  <c r="J60"/>
  <c r="T99"/>
  <c r="R126"/>
  <c i="4" r="BK163"/>
  <c r="J163"/>
  <c r="J61"/>
  <c r="P182"/>
  <c i="5" r="BK83"/>
  <c r="J83"/>
  <c r="J61"/>
  <c r="R83"/>
  <c r="R82"/>
  <c r="R81"/>
  <c r="T83"/>
  <c r="T82"/>
  <c r="T81"/>
  <c i="2" r="BK122"/>
  <c r="J122"/>
  <c r="J65"/>
  <c i="3" r="BK85"/>
  <c r="J85"/>
  <c r="J61"/>
  <c i="2" r="BK151"/>
  <c r="J151"/>
  <c r="J68"/>
  <c i="4" r="BK82"/>
  <c r="J82"/>
  <c r="J59"/>
  <c i="5" r="J75"/>
  <c r="BE115"/>
  <c r="BE93"/>
  <c r="BE107"/>
  <c r="E71"/>
  <c r="BE119"/>
  <c r="BE122"/>
  <c r="BE125"/>
  <c r="F78"/>
  <c r="BE84"/>
  <c r="BE95"/>
  <c r="BE127"/>
  <c r="BE89"/>
  <c r="BE91"/>
  <c r="BE117"/>
  <c r="BE111"/>
  <c r="BE87"/>
  <c r="BE97"/>
  <c r="BE99"/>
  <c r="BE101"/>
  <c r="BE104"/>
  <c i="3" r="J95"/>
  <c r="J63"/>
  <c i="4" r="F54"/>
  <c r="BE84"/>
  <c r="BE121"/>
  <c r="BE126"/>
  <c r="BE128"/>
  <c r="BE142"/>
  <c r="BE144"/>
  <c r="BE168"/>
  <c r="BE194"/>
  <c r="J55"/>
  <c r="BE111"/>
  <c r="BE131"/>
  <c r="BE159"/>
  <c r="BE174"/>
  <c r="BE197"/>
  <c r="J78"/>
  <c r="BE87"/>
  <c r="BE116"/>
  <c r="BE118"/>
  <c r="BE133"/>
  <c r="BE170"/>
  <c r="BE176"/>
  <c r="BE97"/>
  <c r="BE106"/>
  <c r="BE109"/>
  <c r="BE135"/>
  <c r="BE140"/>
  <c r="BE148"/>
  <c r="BE150"/>
  <c r="BE152"/>
  <c r="BE154"/>
  <c r="BE156"/>
  <c r="BE178"/>
  <c r="E48"/>
  <c r="J76"/>
  <c r="BE100"/>
  <c r="BE123"/>
  <c r="BE138"/>
  <c r="BE161"/>
  <c r="BE183"/>
  <c r="BE185"/>
  <c r="BE188"/>
  <c r="BE199"/>
  <c r="F55"/>
  <c r="BE164"/>
  <c r="BE166"/>
  <c r="BE172"/>
  <c r="BE191"/>
  <c r="BE90"/>
  <c r="BE146"/>
  <c r="BE180"/>
  <c r="BE92"/>
  <c r="BE95"/>
  <c r="BE102"/>
  <c r="BE104"/>
  <c r="BE114"/>
  <c r="BE201"/>
  <c i="2" r="J90"/>
  <c r="J61"/>
  <c i="3" r="J77"/>
  <c r="F80"/>
  <c r="BE114"/>
  <c r="BE172"/>
  <c r="BE192"/>
  <c r="BE195"/>
  <c r="BE209"/>
  <c r="BE212"/>
  <c r="BE146"/>
  <c r="BE170"/>
  <c r="E48"/>
  <c r="BE109"/>
  <c r="BE149"/>
  <c r="BE177"/>
  <c r="BE217"/>
  <c r="BE86"/>
  <c r="BE90"/>
  <c r="BE104"/>
  <c r="BE136"/>
  <c r="BE138"/>
  <c r="BE141"/>
  <c r="BE164"/>
  <c r="BE167"/>
  <c r="BE174"/>
  <c r="BE198"/>
  <c r="BE222"/>
  <c r="BE96"/>
  <c r="BE111"/>
  <c r="BE125"/>
  <c r="BE93"/>
  <c r="BE106"/>
  <c r="BE143"/>
  <c r="BE152"/>
  <c r="BE155"/>
  <c r="BE158"/>
  <c r="BE161"/>
  <c r="BE201"/>
  <c r="BE204"/>
  <c r="BE219"/>
  <c r="BE99"/>
  <c r="BE101"/>
  <c r="BE116"/>
  <c r="BE119"/>
  <c r="BE122"/>
  <c r="BE128"/>
  <c r="BE131"/>
  <c r="BE133"/>
  <c r="BE180"/>
  <c r="BE182"/>
  <c r="BE185"/>
  <c r="BE187"/>
  <c r="BE190"/>
  <c r="BE207"/>
  <c r="BE214"/>
  <c i="1" r="BB55"/>
  <c r="BA55"/>
  <c r="BC55"/>
  <c i="2" r="E48"/>
  <c r="J52"/>
  <c r="F55"/>
  <c r="BE91"/>
  <c r="BE95"/>
  <c r="BE100"/>
  <c r="BE103"/>
  <c r="BE106"/>
  <c r="BE109"/>
  <c r="BE114"/>
  <c r="BE116"/>
  <c r="BE119"/>
  <c r="BE123"/>
  <c r="BE127"/>
  <c r="BE130"/>
  <c r="BE132"/>
  <c r="BE134"/>
  <c r="BE138"/>
  <c r="BE141"/>
  <c r="BE144"/>
  <c r="BE147"/>
  <c r="BE152"/>
  <c i="1" r="AW55"/>
  <c r="BD55"/>
  <c i="4" r="J34"/>
  <c i="1" r="AW57"/>
  <c i="4" r="F35"/>
  <c i="1" r="BB57"/>
  <c i="4" r="F37"/>
  <c i="1" r="BD57"/>
  <c i="5" r="F35"/>
  <c i="1" r="BB58"/>
  <c i="5" r="F34"/>
  <c i="1" r="BA58"/>
  <c i="3" r="F35"/>
  <c i="1" r="BB56"/>
  <c i="3" r="J34"/>
  <c i="1" r="AW56"/>
  <c i="5" r="F37"/>
  <c i="1" r="BD58"/>
  <c i="5" r="F36"/>
  <c i="1" r="BC58"/>
  <c i="3" r="F34"/>
  <c i="1" r="BA56"/>
  <c i="5" r="J34"/>
  <c i="1" r="AW58"/>
  <c i="3" r="F37"/>
  <c i="1" r="BD56"/>
  <c i="3" r="F36"/>
  <c i="1" r="BC56"/>
  <c i="4" r="F34"/>
  <c i="1" r="BA57"/>
  <c i="4" r="F36"/>
  <c i="1" r="BC57"/>
  <c i="3" l="1" r="BK84"/>
  <c r="J84"/>
  <c r="J60"/>
  <c i="4" r="P82"/>
  <c i="1" r="AU57"/>
  <c i="2" r="R89"/>
  <c r="T89"/>
  <c r="P112"/>
  <c r="R112"/>
  <c r="R88"/>
  <c r="P88"/>
  <c i="1" r="AU55"/>
  <c i="2" r="T112"/>
  <c r="T88"/>
  <c i="5" r="BK82"/>
  <c r="J82"/>
  <c r="J60"/>
  <c i="2" r="BK112"/>
  <c r="J112"/>
  <c r="J63"/>
  <c i="4" r="J30"/>
  <c i="1" r="AG57"/>
  <c i="2" r="F33"/>
  <c i="1" r="AZ55"/>
  <c i="3" r="F33"/>
  <c i="1" r="AZ56"/>
  <c i="2" r="J33"/>
  <c i="1" r="AV55"/>
  <c r="AT55"/>
  <c i="5" r="F33"/>
  <c i="1" r="AZ58"/>
  <c i="3" r="J33"/>
  <c i="1" r="AV56"/>
  <c r="AT56"/>
  <c i="4" r="J33"/>
  <c i="1" r="AV57"/>
  <c r="AT57"/>
  <c r="BD54"/>
  <c r="W33"/>
  <c r="BC54"/>
  <c r="W32"/>
  <c i="4" r="F33"/>
  <c i="1" r="AZ57"/>
  <c r="BA54"/>
  <c r="W30"/>
  <c r="BB54"/>
  <c r="W31"/>
  <c i="5" r="J33"/>
  <c i="1" r="AV58"/>
  <c r="AT58"/>
  <c i="3" l="1" r="BK83"/>
  <c r="J83"/>
  <c i="2" r="BK88"/>
  <c r="J88"/>
  <c r="J59"/>
  <c i="5" r="BK81"/>
  <c r="J81"/>
  <c r="J59"/>
  <c i="1" r="AN57"/>
  <c i="4" r="J39"/>
  <c i="3" r="J30"/>
  <c i="1" r="AG56"/>
  <c r="AZ54"/>
  <c r="W29"/>
  <c r="AU54"/>
  <c r="AW54"/>
  <c r="AK30"/>
  <c r="AX54"/>
  <c r="AY54"/>
  <c i="3" l="1" r="J39"/>
  <c r="J59"/>
  <c i="1" r="AN56"/>
  <c i="5" r="J30"/>
  <c i="1" r="AG58"/>
  <c i="2" r="J30"/>
  <c i="1" r="AG55"/>
  <c r="AN55"/>
  <c r="AV54"/>
  <c r="AK29"/>
  <c i="5" l="1" r="J39"/>
  <c i="2" r="J39"/>
  <c i="1" r="AN58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<sst xmlns="http://schemas.openxmlformats.org/spreadsheetml/2006/main">
  <si>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</si>
  <si>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</si>
  <si>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</si>
  <si>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</si>
  <si>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</si>
  <si>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{a5cfe85d-e49c-4129-944b-cefc195663ed}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</si>
  <si>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</si>
  <si>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</si>
  <si>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</si>
  <si>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</si>
  <si>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</si>
  <si>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</si>
  <si>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</si>
  <si>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</si>
  <si>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24-005-140NCI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</si>
  <si>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</si>
  <si>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</si>
  <si>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Krajská zdravotní a.s., Masarykova nemocnice Ústí nad Labem - chlazení datového centra</t>
  </si>
  <si>
    <t>KSO:</t>
  </si>
  <si>
    <t/>
  </si>
  <si>
    <t>CC-CZ:</t>
  </si>
  <si>
    <t>Místo:</t>
  </si>
  <si>
    <t>Ústí nad Labem</t>
  </si>
  <si>
    <t>Datum:</t>
  </si>
  <si>
    <t>18. 6. 2024</t>
  </si>
  <si>
    <t>Zadavatel:</t>
  </si>
  <si>
    <t>IČ:</t>
  </si>
  <si>
    <t>Krajská zdravotní, a.s.</t>
  </si>
  <si>
    <t>DIČ:</t>
  </si>
  <si>
    <t>Uchazeč:</t>
  </si>
  <si>
    <t>Vyplň údaj</t>
  </si>
  <si>
    <t>Projektant:</t>
  </si>
  <si>
    <t>Karel Petr</t>
  </si>
  <si>
    <t>True</t>
  </si>
  <si>
    <t>Zpracovatel:</t>
  </si>
  <si>
    <t>28683218</t>
  </si>
  <si>
    <t>NCI.CZ ENGINEERING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</si>
  <si>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</si>
  <si>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</si>
  <si>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</si>
  <si>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</si>
  <si>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</si>
  <si>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</si>
  <si>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</si>
  <si>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</si>
  <si>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</si>
  <si>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</si>
  <si>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</si>
  <si>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</si>
  <si>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</si>
  <si>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</si>
  <si>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</si>
  <si>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</si>
  <si>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</si>
  <si>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</si>
  <si>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</si>
  <si>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</si>
  <si>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</si>
  <si>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</si>
  <si>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</si>
  <si>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</si>
  <si>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</si>
  <si>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</si>
  <si>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</si>
  <si>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</si>
  <si>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</si>
  <si>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</si>
  <si>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</si>
  <si>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</si>
  <si>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</si>
  <si>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</si>
  <si>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</si>
  <si>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</si>
  <si>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</si>
  <si>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</si>
  <si>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</si>
  <si>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</si>
  <si>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</si>
  <si>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</si>
  <si>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</si>
  <si>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</si>
  <si>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</si>
  <si>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{45e504af-5e7c-4233-be95-1de2ae361ebd}</t>
  </si>
  <si>
    <t>2</t>
  </si>
  <si>
    <t>D.1.4.1 - Klimatizac</t>
  </si>
  <si>
    <t>Krasjská zdravotní, a.s., Masarykova nemocnice Ústí nad Labem, chlazení datového centra</t>
  </si>
  <si>
    <t>{f1f4e03b-2938-4048-8b59-b84a4dceb0b6}</t>
  </si>
  <si>
    <t>D1.4</t>
  </si>
  <si>
    <t>Silnoproudá elektr...</t>
  </si>
  <si>
    <t>{5b782eb3-7acb-4909-9dca-0f336a8197db}</t>
  </si>
  <si>
    <t>D.1.4.2 - MaR</t>
  </si>
  <si>
    <t>Krajská zdravotní, a.s., chlazení datového centra</t>
  </si>
  <si>
    <t>{7ca2cb1d-b2db-4464-847b-00340205a887}</t>
  </si>
  <si>
    <t>KRYCÍ LIST SOUPISU PRACÍ</t>
  </si>
  <si>
    <t>Objekt:</t>
  </si>
  <si>
    <t>D.1.1 -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</si>
  <si>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</si>
  <si>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</si>
  <si>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</si>
  <si>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</si>
  <si>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</si>
  <si>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</si>
  <si>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</si>
  <si>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</si>
  <si>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</si>
  <si>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</si>
  <si>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</si>
  <si>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</si>
  <si>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</si>
  <si>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</si>
  <si>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</si>
  <si>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</si>
  <si>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</si>
  <si>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</si>
  <si>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</si>
  <si>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</si>
  <si>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</si>
  <si>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</si>
  <si>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</si>
  <si>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</si>
  <si>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</si>
  <si>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</si>
  <si>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</si>
  <si>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</si>
  <si>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</si>
  <si>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</si>
  <si>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</si>
  <si>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20</t>
  </si>
  <si>
    <t>K</t>
  </si>
  <si>
    <t>952901114</t>
  </si>
  <si>
    <t>Vyčištění budov bytové a občanské výstavby při výšce podlaží přes 4 m</t>
  </si>
  <si>
    <t>m2</t>
  </si>
  <si>
    <t>CS ÚRS 2024 01</t>
  </si>
  <si>
    <t>4</t>
  </si>
  <si>
    <t>1253134070</t>
  </si>
  <si>
    <t>PP</t>
  </si>
  <si>
    <t>Vyčištění budov nebo objektů před předáním do užívání budov bytové nebo občanské výstavby, světlé výšky podlaží přes 4 m</t>
  </si>
  <si>
    <t>Online PSC</t>
  </si>
  <si>
    <t>https://podminky.urs.cz/item/CS_URS_2024_01/952901114</t>
  </si>
  <si>
    <t>VV</t>
  </si>
  <si>
    <t>0,862*350 'Přepočtené koeficientem množství</t>
  </si>
  <si>
    <t>7</t>
  </si>
  <si>
    <t>962031023</t>
  </si>
  <si>
    <t>Bourání příček nebo přizdívek z cihel děrovaných broušených tl přes 100 do 150 mm</t>
  </si>
  <si>
    <t>1928048853</t>
  </si>
  <si>
    <t>Bourání příček nebo přizdívek z cihel děrovaných broušených, tl. přes 100 do 150 mm</t>
  </si>
  <si>
    <t>https://podminky.urs.cz/item/CS_URS_2024_01/962031023</t>
  </si>
  <si>
    <t>P</t>
  </si>
  <si>
    <t>Poznámka k položce:_x000d_
Bourání prostupů pro trasy potrubí chladiva_x000d_
Bourání prostupů pro VZT_x000d_
Bourání otvoru pro dveře do místnosti E-035_x000d_
Bourání otvoru pro dveře do baterkárny</t>
  </si>
  <si>
    <t>997</t>
  </si>
  <si>
    <t>Přesun sutě</t>
  </si>
  <si>
    <t>10</t>
  </si>
  <si>
    <t>997013212</t>
  </si>
  <si>
    <t>Vnitrostaveništní doprava suti a vybouraných hmot pro budovy v přes 6 do 9 m ručně</t>
  </si>
  <si>
    <t>t</t>
  </si>
  <si>
    <t>-703418612</t>
  </si>
  <si>
    <t>Vnitrostaveništní doprava suti a vybouraných hmot vodorovně do 50 m s naložením ručně pro budovy a haly výšky přes 6 do 9 m</t>
  </si>
  <si>
    <t>https://podminky.urs.cz/item/CS_URS_2024_01/997013212</t>
  </si>
  <si>
    <t>11</t>
  </si>
  <si>
    <t>997013219</t>
  </si>
  <si>
    <t>Příplatek k vnitrostaveništní dopravě suti a vybouraných hmot za zvětšenou dopravu suti ZKD 10 m</t>
  </si>
  <si>
    <t>-1963308390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</si>
  <si>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</si>
  <si>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</si>
  <si>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8</t>
  </si>
  <si>
    <t>997013501</t>
  </si>
  <si>
    <t>Odvoz suti a vybouraných hmot na skládku nebo meziskládku do 1 km se složením</t>
  </si>
  <si>
    <t>-1361466576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</si>
  <si>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</si>
  <si>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</si>
  <si>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</si>
  <si>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</si>
  <si>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-1126831908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</si>
  <si>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</si>
  <si>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</si>
  <si>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PSV</t>
  </si>
  <si>
    <t>Práce a dodávky PSV</t>
  </si>
  <si>
    <t>763</t>
  </si>
  <si>
    <t>Konstrukce suché výstavby</t>
  </si>
  <si>
    <t>763111323.KNF</t>
  </si>
  <si>
    <t>SDK příčka W 111 tl 100 mm profil CW+UW 75 desky 1x RED PIANO (DF) 12,5 TI 60 mm 15 kg/m3 EI 45 Rw 48 dB</t>
  </si>
  <si>
    <t>16</t>
  </si>
  <si>
    <t>521143120</t>
  </si>
  <si>
    <t>998763301</t>
  </si>
  <si>
    <t>Přesun hmot tonážní pro konstrukce montované z desek v objektech v do 6 m</t>
  </si>
  <si>
    <t>1003347435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</si>
  <si>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</si>
  <si>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https://podminky.urs.cz/item/CS_URS_2024_01/998763301</t>
  </si>
  <si>
    <t>13</t>
  </si>
  <si>
    <t>998763339</t>
  </si>
  <si>
    <t>Příplatek k ručnímu přesunu hmot tonážnímu pro konstrukce montované z desek za zvětšený přesun ZKD 50 m</t>
  </si>
  <si>
    <t>-2041552973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</si>
  <si>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</si>
  <si>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https://podminky.urs.cz/item/CS_URS_2024_01/998763339</t>
  </si>
  <si>
    <t>764</t>
  </si>
  <si>
    <t>Konstrukce klempířské</t>
  </si>
  <si>
    <t>14</t>
  </si>
  <si>
    <t>764214411R</t>
  </si>
  <si>
    <t>Oplechování prostupu střechou pro potrubí chladiva</t>
  </si>
  <si>
    <t>957334613</t>
  </si>
  <si>
    <t>https://podminky.urs.cz/item/CS_URS_2024_01/764214411R</t>
  </si>
  <si>
    <t>766</t>
  </si>
  <si>
    <t>Konstrukce truhlářské</t>
  </si>
  <si>
    <t>17</t>
  </si>
  <si>
    <t>766660132</t>
  </si>
  <si>
    <t>Montáž dveřních křídel otvíravých jednokřídlových š přes 0,8 m masivní dřevo do dřevěné rámové zárubně</t>
  </si>
  <si>
    <t>kus</t>
  </si>
  <si>
    <t>-578198758</t>
  </si>
  <si>
    <t>Montáž dveřních křídel dřevěných nebo plastových otevíravých do dřevěné rámové zárubně z masivního dřeva jednokřídlových, šířky přes 800 mm</t>
  </si>
  <si>
    <t>https://podminky.urs.cz/item/CS_URS_2024_01/766660132</t>
  </si>
  <si>
    <t>18</t>
  </si>
  <si>
    <t>M</t>
  </si>
  <si>
    <t>553R41221</t>
  </si>
  <si>
    <t>dveře jednokřídlé ocelové vchodové plné hladké s polodrážkou protipožární EI30 C DP1 1000x2100mm</t>
  </si>
  <si>
    <t>32</t>
  </si>
  <si>
    <t>-591975944</t>
  </si>
  <si>
    <t>dveře jednokřídlé ocelové vchodové plné hladké s polodrážkou protipožární EI30 C DP1 1000x2100mm, kouřotěsné</t>
  </si>
  <si>
    <t>19</t>
  </si>
  <si>
    <t>55341229</t>
  </si>
  <si>
    <t>dveře dvoukřídlé ocelové vchodové plné hladké s polodrážkou protipožární EI30 C DP1 1450x2100mm</t>
  </si>
  <si>
    <t>-819979514</t>
  </si>
  <si>
    <t>15</t>
  </si>
  <si>
    <t>766660163</t>
  </si>
  <si>
    <t>Montáž dveřních křídel otvíravých dvoukřídlových požárních do dřevěné rámové zárubně</t>
  </si>
  <si>
    <t>1006505197</t>
  </si>
  <si>
    <t>Montáž dveřních křídel dřevěných nebo plastových otevíravých do dřevěné rámové zárubně protipožárních dvoukřídlových jakékoliv šířky</t>
  </si>
  <si>
    <t>https://podminky.urs.cz/item/CS_URS_2024_01/766660163</t>
  </si>
  <si>
    <t>784</t>
  </si>
  <si>
    <t>Dokončovací práce - malby a tapety</t>
  </si>
  <si>
    <t>3</t>
  </si>
  <si>
    <t>784111003</t>
  </si>
  <si>
    <t>Oprášení (ometení ) podkladu v místnostech v přes 3,80 do 5,00 m</t>
  </si>
  <si>
    <t>1486698521</t>
  </si>
  <si>
    <t>Oprášení (ometení) podkladu v místnostech výšky přes 3,80 do 5,00 m</t>
  </si>
  <si>
    <t>https://podminky.urs.cz/item/CS_URS_2024_01/784111003</t>
  </si>
  <si>
    <t>784111033</t>
  </si>
  <si>
    <t>Omytí podkladu v místnostech v přes 3,80 do 5,00 m</t>
  </si>
  <si>
    <t>2048334562</t>
  </si>
  <si>
    <t>Omytí podkladu omytí v místnostech výšky přes 3,80 do 5,00 m</t>
  </si>
  <si>
    <t>https://podminky.urs.cz/item/CS_URS_2024_01/784111033</t>
  </si>
  <si>
    <t>5</t>
  </si>
  <si>
    <t>784121003</t>
  </si>
  <si>
    <t>Oškrabání malby v místnostech v přes 3,80 do 5,00 m</t>
  </si>
  <si>
    <t>-1788773919</t>
  </si>
  <si>
    <t>Oškrabání malby v místnostech výšky přes 3,80 do 5,00 m</t>
  </si>
  <si>
    <t>https://podminky.urs.cz/item/CS_URS_2024_01/784121003</t>
  </si>
  <si>
    <t>6</t>
  </si>
  <si>
    <t>784211103</t>
  </si>
  <si>
    <t>Dvojnásobné bílé malby ze směsí za mokra výborně oděruvzdorných v místnostech v přes 3,80 do 5,00 m</t>
  </si>
  <si>
    <t>652565459</t>
  </si>
  <si>
    <t>Malby z malířských směsí oděruvzdorných za mokra dvojnásobné, bílé za mokra oděruvzdorné výborně v místnostech výšky přes 3,80 do 5,00 m</t>
  </si>
  <si>
    <t>https://podminky.urs.cz/item/CS_URS_2024_01/784211103</t>
  </si>
  <si>
    <t>Poznámka k položce:_x000d_
Výmalba SDK příčky_x000d_
Výmalba po začištění zárubní dveří</t>
  </si>
  <si>
    <t>787</t>
  </si>
  <si>
    <t>Dokončovací práce - zasklívání</t>
  </si>
  <si>
    <t>787127227R</t>
  </si>
  <si>
    <t>Vytvoření studené uličky, stavebnicový systém, polykarbonátové panely</t>
  </si>
  <si>
    <t>163818996</t>
  </si>
  <si>
    <t>https://podminky.urs.cz/item/CS_URS_2024_01/787127227R</t>
  </si>
  <si>
    <t>Poznámka k položce:_x000d_
Vytvoření studých uliček, ulička 1 a ulička 2._x000d_
Stavebnicový systém studených uliček. Konstrukce z hliníkových profilů, výplně z polykarbonátových panelů, posuvné dveře dvoukřídlé, 800 mm._x000d_
Studená ulička 1 - 42 m2_x000d_
Studená ulička 2 - 48 m2_x000d_
Výška uliček 2,45 m</t>
  </si>
  <si>
    <t>D.1.4.1 - Klimatizac - Krasjská zdravotní, a.s., Masarykova nemocnice Ústí nad Labem, chlazení datového centra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</si>
  <si>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</si>
  <si>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</si>
  <si>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</si>
  <si>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>721</t>
  </si>
  <si>
    <t>Zdravotechnika - vnitřní kanalizace</t>
  </si>
  <si>
    <t>721174042</t>
  </si>
  <si>
    <t>Potrubí kanalizační z PP připojovací DN 40, vč. tvarovek</t>
  </si>
  <si>
    <t>m</t>
  </si>
  <si>
    <t>1477712148</t>
  </si>
  <si>
    <t>Potrubí z trub polypropylenových připojovací DN 40, vč. tvarovek</t>
  </si>
  <si>
    <t>https://podminky.urs.cz/item/CS_URS_2024_01/721174042</t>
  </si>
  <si>
    <t>741</t>
  </si>
  <si>
    <t>Elektroinstalace - silnoproud</t>
  </si>
  <si>
    <t>46</t>
  </si>
  <si>
    <t>741910524</t>
  </si>
  <si>
    <t>Montáž se zhotovením konstrukce krytu pro kabelové vedení přes 600 do 800 mm</t>
  </si>
  <si>
    <t>1647772357</t>
  </si>
  <si>
    <t>Montáž kovových nosných a doplňkových konstrukcí se zhotovením krytů plechových pro kabelová vedení šířky přes 600 do 800 mm</t>
  </si>
  <si>
    <t>https://podminky.urs.cz/item/CS_URS_2024_01/741910524</t>
  </si>
  <si>
    <t>47</t>
  </si>
  <si>
    <t>RMAT0005</t>
  </si>
  <si>
    <t>Žlab plechový, š nad 600 mm</t>
  </si>
  <si>
    <t>-1785518355</t>
  </si>
  <si>
    <t>751</t>
  </si>
  <si>
    <t>Vzduchotechnika</t>
  </si>
  <si>
    <t>29</t>
  </si>
  <si>
    <t>751111016</t>
  </si>
  <si>
    <t>Montáž ventilátoru axiálního nízkotlakého nástěnného základního D přes 500 do 600 mm</t>
  </si>
  <si>
    <t>-111300448</t>
  </si>
  <si>
    <t>Montáž ventilátoru axiálního nízkotlakého nástěnného základního, průměru přes 500 do 600 mm</t>
  </si>
  <si>
    <t>https://podminky.urs.cz/item/CS_URS_2024_01/751111016</t>
  </si>
  <si>
    <t>30</t>
  </si>
  <si>
    <t>42914263</t>
  </si>
  <si>
    <t xml:space="preserve">ventilátor axiální potrubní s kovovým oběžným kolem výkon 3000 m3/h  D 500mm</t>
  </si>
  <si>
    <t>-928924229</t>
  </si>
  <si>
    <t xml:space="preserve">ventilátor axiální potrubní s kovovým oběžným kolem výkon 3000 m3/h  D 500mm, 70 Pa, motor AC</t>
  </si>
  <si>
    <t>22</t>
  </si>
  <si>
    <t>751366022</t>
  </si>
  <si>
    <t>Montáž filtru kapsového na čtyřhranné potrubí přes 0,150 do 0,300 m2</t>
  </si>
  <si>
    <t>1445370798</t>
  </si>
  <si>
    <t>Montáž filtru kapsového, na čtyřhranné potrubí, průřezu přes 0,150 do 0,300 m2</t>
  </si>
  <si>
    <t>https://podminky.urs.cz/item/CS_URS_2024_01/751366022</t>
  </si>
  <si>
    <t>23</t>
  </si>
  <si>
    <t>42922039</t>
  </si>
  <si>
    <t>filtr kapsový pro čtyřhranné potrubí Pz 600x300mm</t>
  </si>
  <si>
    <t>1429710818</t>
  </si>
  <si>
    <t>filtr kapsový pro kruhové potrubí DN 100</t>
  </si>
  <si>
    <t>751366024</t>
  </si>
  <si>
    <t>Montáž filtru kapsového, na kruhové potrubí DN 100</t>
  </si>
  <si>
    <t>138840851</t>
  </si>
  <si>
    <t>https://podminky.urs.cz/item/CS_URS_2024_01/751366024</t>
  </si>
  <si>
    <t>42922043</t>
  </si>
  <si>
    <t>filtr kapsový pro čtyřhranné potrubí Pz 1000x500mm</t>
  </si>
  <si>
    <t>-810189432</t>
  </si>
  <si>
    <t>filtr kapsový pro čtyřhranné potrubí Pz 1000x500mm, vč. komory</t>
  </si>
  <si>
    <t>33</t>
  </si>
  <si>
    <t>751398016</t>
  </si>
  <si>
    <t>Montáž větrací mřížky na kruhové potrubí D přes 500 mm</t>
  </si>
  <si>
    <t>-1610128543</t>
  </si>
  <si>
    <t>Montáž ostatních zařízení větrací mřížky na kruhové potrubí, průměru přes 500 mm</t>
  </si>
  <si>
    <t>https://podminky.urs.cz/item/CS_URS_2024_01/751398016</t>
  </si>
  <si>
    <t>34</t>
  </si>
  <si>
    <t>RMAT0003</t>
  </si>
  <si>
    <t>mřížka větrací D 500</t>
  </si>
  <si>
    <t>1556186334</t>
  </si>
  <si>
    <t>37</t>
  </si>
  <si>
    <t>751398032</t>
  </si>
  <si>
    <t>Montáž ventilační mřížky do dveří nebo desek přes 0,040 do 0,100 m2</t>
  </si>
  <si>
    <t>-1114970360</t>
  </si>
  <si>
    <t>Montáž ostatních zařízení ventilační mřížky do dveří nebo desek, průřezu přes 0,04 do 0,100 m2</t>
  </si>
  <si>
    <t>https://podminky.urs.cz/item/CS_URS_2024_01/751398032</t>
  </si>
  <si>
    <t>38</t>
  </si>
  <si>
    <t>42972104</t>
  </si>
  <si>
    <t>mřížka větrací d 125</t>
  </si>
  <si>
    <t>-2134434696</t>
  </si>
  <si>
    <t>Poznámka k položce:_x000d_
baterkárna</t>
  </si>
  <si>
    <t>35</t>
  </si>
  <si>
    <t>751398033</t>
  </si>
  <si>
    <t>Montáž ventilační mřížky do dveří nebo desek přes 0,100 do 0,150 m2</t>
  </si>
  <si>
    <t>-1810781472</t>
  </si>
  <si>
    <t>Montáž ostatních zařízení ventilační mřížky do dveří nebo desek, průřezu přes 0,100 do 0,150 m2</t>
  </si>
  <si>
    <t>https://podminky.urs.cz/item/CS_URS_2024_01/751398033</t>
  </si>
  <si>
    <t>36</t>
  </si>
  <si>
    <t>RMAT0004</t>
  </si>
  <si>
    <t>mřížka ventilační přetlaková 400x300 mm</t>
  </si>
  <si>
    <t>1760251527</t>
  </si>
  <si>
    <t>Poznámka k položce:_x000d_
přetlak studených uliček</t>
  </si>
  <si>
    <t>31</t>
  </si>
  <si>
    <t>751398043</t>
  </si>
  <si>
    <t>Montáž protidešťové žaluzie nebo žaluziové klapky na kruhové potrubí D přes 400 do 500 mm</t>
  </si>
  <si>
    <t>-1287586722</t>
  </si>
  <si>
    <t>Montáž ostatních zařízení protidešťové žaluzie nebo žaluziové klapky na kruhové potrubí, průměru přes 400 do 500 mm</t>
  </si>
  <si>
    <t>https://podminky.urs.cz/item/CS_URS_2024_01/751398043</t>
  </si>
  <si>
    <t>42972908</t>
  </si>
  <si>
    <t>žaluzie protidešťová plastová s pevnými lamelami, pro potrubí D 500mm</t>
  </si>
  <si>
    <t>1727740528</t>
  </si>
  <si>
    <t>24</t>
  </si>
  <si>
    <t>751398101</t>
  </si>
  <si>
    <t>Montáž uzavírací klapky do kruhového potrubí bez příruby D do 100 mm</t>
  </si>
  <si>
    <t>-293431435</t>
  </si>
  <si>
    <t>Montáž ostatních zařízení uzavírací klapky do kruhového potrubí bez příruby, průměru do 100 mm</t>
  </si>
  <si>
    <t>https://podminky.urs.cz/item/CS_URS_2024_01/751398101</t>
  </si>
  <si>
    <t>25</t>
  </si>
  <si>
    <t>42971002</t>
  </si>
  <si>
    <t>klapka kruhová uzavírací Pz D 100mm</t>
  </si>
  <si>
    <t>1805843101</t>
  </si>
  <si>
    <t>27</t>
  </si>
  <si>
    <t>751398105</t>
  </si>
  <si>
    <t>Montáž ostatních zařízení požární klapky ruční do kruhového potrubí bez příruby, průměru přes 400 mm</t>
  </si>
  <si>
    <t>-1695925075</t>
  </si>
  <si>
    <t>https://podminky.urs.cz/item/CS_URS_2024_01/751398105</t>
  </si>
  <si>
    <t>28</t>
  </si>
  <si>
    <t>42971014</t>
  </si>
  <si>
    <t>klapka kruhová uzavírací Protipožární, ruční ovládání D 450mm</t>
  </si>
  <si>
    <t>1708526970</t>
  </si>
  <si>
    <t>751511025</t>
  </si>
  <si>
    <t>Montáž potrubí plechového skupiny I čtyřhranného s přírubou tloušťky plechu 0,8 mm přes 0,79 do 1,13 m2</t>
  </si>
  <si>
    <t>1143146766</t>
  </si>
  <si>
    <t>Montáž potrubí plechového skupiny I čtyřhranného s přírubou tloušťky plechu 0,8 mm, průřezu přes 0,79 do 1,13 m2</t>
  </si>
  <si>
    <t>https://podminky.urs.cz/item/CS_URS_2024_01/751511025</t>
  </si>
  <si>
    <t>42982118</t>
  </si>
  <si>
    <t>Čtyřhranné potrubí sk.I, z pozinkovaného plechu</t>
  </si>
  <si>
    <t>-1634014321</t>
  </si>
  <si>
    <t>20,833*1,2 'Přepočtené koeficientem množství</t>
  </si>
  <si>
    <t>39</t>
  </si>
  <si>
    <t>751511121</t>
  </si>
  <si>
    <t>Montáž potrubí plechového skupiny I kruhového s přírubou tloušťky plechu 0,6 mm D do 100 mm</t>
  </si>
  <si>
    <t>-1723543920</t>
  </si>
  <si>
    <t>Montáž potrubí plechového skupiny I kruhového s přírubou tloušťky plechu 0,6 mm, průměru do 100 mm</t>
  </si>
  <si>
    <t>https://podminky.urs.cz/item/CS_URS_2024_01/751511121</t>
  </si>
  <si>
    <t>40</t>
  </si>
  <si>
    <t>42981010</t>
  </si>
  <si>
    <t>trouba spirálně vinutá Pz D 100mm, vč. tvarovek</t>
  </si>
  <si>
    <t>-672563652</t>
  </si>
  <si>
    <t>4*1,2 'Přepočtené koeficientem množství</t>
  </si>
  <si>
    <t>751511142</t>
  </si>
  <si>
    <t>Montáž potrubí plechového skupiny I kruhového s přírubou tloušťky plechu 0,8 mm D přes 400 do 600 mm</t>
  </si>
  <si>
    <t>-1371510306</t>
  </si>
  <si>
    <t>Montáž potrubí plechového skupiny I kruhového s přírubou tloušťky plechu 0,8 mm, průměru přes 400 do 600 mm</t>
  </si>
  <si>
    <t>https://podminky.urs.cz/item/CS_URS_2024_01/751511142</t>
  </si>
  <si>
    <t>42981024</t>
  </si>
  <si>
    <t>trouba spirálně vinutá Pz D 500mm, l=3000mm</t>
  </si>
  <si>
    <t>-2072619140</t>
  </si>
  <si>
    <t>2*1,2 'Přepočtené koeficientem množství</t>
  </si>
  <si>
    <t>ELD.VT800100180</t>
  </si>
  <si>
    <t>SPIRO 500</t>
  </si>
  <si>
    <t>-1030303281</t>
  </si>
  <si>
    <t>26</t>
  </si>
  <si>
    <t>751581212</t>
  </si>
  <si>
    <t>Obklad čtyřhranného potrubí protipožárními deskami EI 45</t>
  </si>
  <si>
    <t>-1033198932</t>
  </si>
  <si>
    <t>Protipožární ochrana vzduchotechnického potrubí obklad přímého potrubí čtyřhranného, požární odolnost EI 45</t>
  </si>
  <si>
    <t>https://podminky.urs.cz/item/CS_URS_2024_01/751581212</t>
  </si>
  <si>
    <t>751711132</t>
  </si>
  <si>
    <t>Montáž klimatizační jednotky vnitřní kazetové čtyřcestné o výkonu přes 3,5 do 5 kW</t>
  </si>
  <si>
    <t>-1610375290</t>
  </si>
  <si>
    <t>Montáž klimatizační jednotky vnitřní kazetové čtyřcestné o výkonu (pro objem místnosti) přes 3,5 do 5 kW (přes 35 do 50 m3)</t>
  </si>
  <si>
    <t>https://podminky.urs.cz/item/CS_URS_2024_01/751711132</t>
  </si>
  <si>
    <t>751711173R</t>
  </si>
  <si>
    <t>Montáž klimatizační jednotky vnitřní mezirackové přes 20 do 26 kW</t>
  </si>
  <si>
    <t>1379409321</t>
  </si>
  <si>
    <t>RMAT0002</t>
  </si>
  <si>
    <t>klimatizační meziracková jednotka, Qch=22 kW</t>
  </si>
  <si>
    <t>-333538111</t>
  </si>
  <si>
    <t xml:space="preserve">klimatizační meziracková jednotka s výfukem do jedné strany před řadu rozvaděčů, EC kompresorem v mezirackové jednotce a zabudovanou redundancí EC ventilátorů N+1. Min. Qch celkový = 22 kW, Qch citelný netto při teplotě nasávaného vzduchu 30°C = 21,2 kW, vzduchový výkon min. 5 400 m3/h. EER při stanovených podmínkách min. 2,85 kW/kW, maximální elektrický příkon 7,7 kW. Rozměry: šířka max 400 mm, hloubka min 1150 mm, max 1380 mm, výška max 2000 mm. Komunikace s nadřazeným MaR protokolem ModBus, signalizace poruchy a dálkové vypnutí/zapnutí beznapěťovým kontaktem.     </t>
  </si>
  <si>
    <t>RMAT0001</t>
  </si>
  <si>
    <t>Sálavá klimatizační jednotka FREE-COOLING Qch=28 kW, vč. zvlhčování vzduchu</t>
  </si>
  <si>
    <t>1872528376</t>
  </si>
  <si>
    <t xml:space="preserve">Sálavá klimatizační jednotka FREE-COOLING Qch=28 kW, vč. zvlhčováční vzduchu
přesná klimatizační jednotka s přímým freecoolingem, EC ventilátory a EC kompresorem. Nasávání horem přes freecoolingový nástavec se zabudovaným vzduchovým filtrem a výfuk upraveného vzduchu ve spodní části směrem dopředu. Servopohony klapek frecoolingového nástavce jsouovládány z controlleru klimatizační jednotky. Min. Qch celkový = 28 kW, Qch citelný netto při teplotě nasávaného vzduchu 30°C = 27,4 kW, vzduchový výkon min. 7 400 m3/h a maximální příkon ventilátorů jednotky 0,6 kW  při externím tlaku 20 Pa. EER při stanovených podmínkách min. 4,58 kW/kW, maximální celkový elektrický příkon 6,1 kW (bez příkonu zvlhčovače). Rozměry: šířka max 1400 mm, hloubka max 900 mm, výška max 2000 mm. Komunikace s nadřazeným MaR protokolem ModBus, signalizace poruchy a dálkové vypnutí/zapnutí beznapěťovým kontaktem. Controler jednotky je vybaven grafickým displejem. V jednotce je zabudován elektrický parní zvlhčovač o výkonu 8 kg páry/h. </t>
  </si>
  <si>
    <t xml:space="preserve">Poznámka k položce:_x000d_
1.	Freecooling – (při venkovních teplotách do cca +16°C), kdy je do jednotky je přisáván venkovní vzduch i cirkulační vzduch. Vzduch je  po smísení přiváděn přes další stupeň filtrace F5 a po případném dovlhčení do studené uličky. Regulace teploty vyfukovaného vzduchu se děje směšováním venkovního a cirkulačního vzduchu v jednotce, kompresorové chlazení se nevyužívá._x000d_
_x000d_
2.	Mix mód - (při venkovních teplotách od °+ 17°C do cca +28°C), kdy je do jednotky je nasáván pouze venkovní vzduch a ten je po dochlazení kompresorovým chlazením přiváděn přes další stupeň filtrace F5 a po případném dovlhčení do studené uličky_x000d_
_x000d_
3.	DX plně kompresorový provoz   - (při venkovních teplotách nad +28°C), kdy jednotka pracuje pouze s cirkulačním vzduchem a využívá kompresorového chlazení._x000d_
 _x000d_
4.	Rekuperace tepla – v zimním období se ztrátové teplo od IT využije pro temperování přilehlé haly, Contoler ovládá klapku se servopohonem, která reguluje přepouštění  teplého vzduchu z prostoru datového centra do prostoru haly_x000d_
</t>
  </si>
  <si>
    <t>51</t>
  </si>
  <si>
    <t>751721111</t>
  </si>
  <si>
    <t>Montáž klimatizační jednotky venkovní s jednofázovým napájením do 2 vnitřních jednotek</t>
  </si>
  <si>
    <t>-1345553461</t>
  </si>
  <si>
    <t>Montáž klimatizační jednotky venkovní jednofázové napájení do 2 vnitřních jednotek</t>
  </si>
  <si>
    <t>https://podminky.urs.cz/item/CS_URS_2024_01/751721111</t>
  </si>
  <si>
    <t>44</t>
  </si>
  <si>
    <t>751721111R</t>
  </si>
  <si>
    <t>Montáž kondenzátorů</t>
  </si>
  <si>
    <t>-1392082086</t>
  </si>
  <si>
    <t>Montáž kondenzátorů, 2 ks pro sálavé klimatizační jednotky, 3 ks pro mezirackové jednotky</t>
  </si>
  <si>
    <t>45</t>
  </si>
  <si>
    <t>42952015Ra</t>
  </si>
  <si>
    <t>Kondenzátor pro klimatizační mezirackovou jednotku</t>
  </si>
  <si>
    <t>604184937</t>
  </si>
  <si>
    <t xml:space="preserve">kondenzátor s EC ventilátory pro mezirackovou jednotku s regulací kondenzačního tlaku do -20°C, minimální chladící výkon min. 30 kW při teplotě venkovního vzduchu 35°C a kondenzační teplotě 46°C. Maximální hladiina akustického tlaku 37 dB(A) v 5m. Maximální hmotnost 210 kg. </t>
  </si>
  <si>
    <t xml:space="preserve">Poznámka k položce:_x000d_
3x pro mezirackové jednotky_x000d_
</t>
  </si>
  <si>
    <t>49</t>
  </si>
  <si>
    <t>42952015R</t>
  </si>
  <si>
    <t>Kondenzátor pro sálavou klimatizační jednotku</t>
  </si>
  <si>
    <t>-968996512</t>
  </si>
  <si>
    <t xml:space="preserve">kondenzátor s EC ventilátory pro mezirackovou jednotku s regulací kondenzačního tlaku do -20°C, minimální chladící výkon min. 37 kW při teplotě venkovního vzduchu 35°C a kondenzační teplotě 46°C. Maximální hladiina akustického tlaku 37 dB(A) v 5m. Maximální hmotnost 210 kg. </t>
  </si>
  <si>
    <t>48</t>
  </si>
  <si>
    <t>751721123R</t>
  </si>
  <si>
    <t>Záruční servis chladících zařízení a VZT</t>
  </si>
  <si>
    <t>1171175098</t>
  </si>
  <si>
    <t>Záruční servis chladících zařízení a VZT
Kontroly a vyčištění zařízení, bezpečnostně technické kontroly, opravy a opakované instruktáže personálu, o to po dobu záruční doby (60 měsíců).</t>
  </si>
  <si>
    <t>https://podminky.urs.cz/item/CS_URS_2024_01/751721123R</t>
  </si>
  <si>
    <t>50</t>
  </si>
  <si>
    <t>751721811R</t>
  </si>
  <si>
    <t>Demontáž stávajícíh klimatizačních zařízení</t>
  </si>
  <si>
    <t>-394845611</t>
  </si>
  <si>
    <t xml:space="preserve">Demontáž stávajícíh klimatizačních zařízení vč. potrubních rozvodů a odsátí chladiva </t>
  </si>
  <si>
    <t>52</t>
  </si>
  <si>
    <t>751731111</t>
  </si>
  <si>
    <t>Montáž vnitřní sálavé jednotky</t>
  </si>
  <si>
    <t>-2002754887</t>
  </si>
  <si>
    <t>https://podminky.urs.cz/item/CS_URS_2024_01/751731111</t>
  </si>
  <si>
    <t>751791114</t>
  </si>
  <si>
    <t>Montáž napojovacího potrubí měděného předizolovaného, světlost potrubí dle nasazeného zařízení uchazeče</t>
  </si>
  <si>
    <t>633436384</t>
  </si>
  <si>
    <t>Montáž napojovacího potrubí měděného předizolovaného pro split kazetové jednotky, světlost potrubí dle nasazeného zařízení uchazeče</t>
  </si>
  <si>
    <t>https://podminky.urs.cz/item/CS_URS_2024_01/751791114</t>
  </si>
  <si>
    <t>42981910</t>
  </si>
  <si>
    <t>trubka předizolovaná Cu 5/8" (16 mm), stěna tl 1,0 mm, izolace 9mm</t>
  </si>
  <si>
    <t>-1752149232</t>
  </si>
  <si>
    <t xml:space="preserve">trubka předizolovaná Cu  pro split kazetové jednotky, světlost dle nasazeného zařízení uchazeče</t>
  </si>
  <si>
    <t>65*1,03 'Přepočtené koeficientem množství</t>
  </si>
  <si>
    <t>751791147R</t>
  </si>
  <si>
    <t>Montáž napojovacího potrubí měděného neizolované tyče, světlost potrubí dle nasazeného zařízení uchazeče</t>
  </si>
  <si>
    <t>2073977698</t>
  </si>
  <si>
    <t>https://podminky.urs.cz/item/CS_URS_2024_01/751791147R</t>
  </si>
  <si>
    <t>19632782R</t>
  </si>
  <si>
    <t>trubka Cu 99,99 stav tvrdý, světlost dle nasazeného zařízení uchazeče</t>
  </si>
  <si>
    <t>-1275266270</t>
  </si>
  <si>
    <t>160,194*1,03 'Přepočtené koeficientem množství</t>
  </si>
  <si>
    <t>42952005</t>
  </si>
  <si>
    <t>jednotka klimatizační vnitřní kazetová čtyřcestná o výkonu do 5,0kW</t>
  </si>
  <si>
    <t>-1999666355</t>
  </si>
  <si>
    <t>Split klimatizační jednotka, vnitřní kazetová o výkonu do 5,0kW, vč. venkovní jednotky</t>
  </si>
  <si>
    <t>751792006</t>
  </si>
  <si>
    <t>Montáž ostatních zařízení pro odvod kondenzátu klimatizace, čerpadla pro odvod kondenzátu mezirackových jednotek</t>
  </si>
  <si>
    <t>755096746</t>
  </si>
  <si>
    <t>https://podminky.urs.cz/item/CS_URS_2024_01/751792006</t>
  </si>
  <si>
    <t>42612001</t>
  </si>
  <si>
    <t>čerpadlo kondenzátu 25-70l/min elektronický senzor a filtr 230V pro hadičku 6mm</t>
  </si>
  <si>
    <t>-579842841</t>
  </si>
  <si>
    <t>42</t>
  </si>
  <si>
    <t>751793001</t>
  </si>
  <si>
    <t>Doplnění chladiva do systému</t>
  </si>
  <si>
    <t>kg</t>
  </si>
  <si>
    <t>883807099</t>
  </si>
  <si>
    <t>https://podminky.urs.cz/item/CS_URS_2024_01/751793001</t>
  </si>
  <si>
    <t>43</t>
  </si>
  <si>
    <t>10892003</t>
  </si>
  <si>
    <t>chladivo R410A 10kg</t>
  </si>
  <si>
    <t>-1465491004</t>
  </si>
  <si>
    <t>41</t>
  </si>
  <si>
    <t>751793010</t>
  </si>
  <si>
    <t>Odsátí chladiva ze systému</t>
  </si>
  <si>
    <t>1415869900</t>
  </si>
  <si>
    <t>https://podminky.urs.cz/item/CS_URS_2024_01/751793010</t>
  </si>
  <si>
    <t>998751101</t>
  </si>
  <si>
    <t>Přesun hmot tonážní pro vzduchotechniku v objektech v do 12 m</t>
  </si>
  <si>
    <t>-1062903654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</si>
  <si>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</si>
  <si>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</si>
  <si>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D1.4 - Silnoproudá elektr...</t>
  </si>
  <si>
    <t xml:space="preserve"> </t>
  </si>
  <si>
    <t>741 - Elektroinstalace - silnoproud</t>
  </si>
  <si>
    <t>d1 - Doplnění stávajícího rozvaděče:</t>
  </si>
  <si>
    <t>VRN - Vedlejší rozpočtové náklady</t>
  </si>
  <si>
    <t>741322111</t>
  </si>
  <si>
    <t>Montáž svodiče přepětí nn typ 2 čtyřpólových jednodílných se zapojením vodičů</t>
  </si>
  <si>
    <t>484629762</t>
  </si>
  <si>
    <t>Montáž přepěťových ochran nn se zapojením vodičů svodiče přepětí - typ 2 čtyřpólových jednodílných</t>
  </si>
  <si>
    <t>https://podminky.urs.cz/item/CS_URS_2024_01/741322111</t>
  </si>
  <si>
    <t>741372062</t>
  </si>
  <si>
    <t>Montáž svítidlo LED interiérové přisazené stropní hranaté nebo kruhové přes 0,09 do 0,36 m2 se zapojením vodičů</t>
  </si>
  <si>
    <t>https://podminky.urs.cz/item/CS_URS_2024_01/741372062</t>
  </si>
  <si>
    <t>M009</t>
  </si>
  <si>
    <t>Svítidlo Led LINEA 2.4ft 6400/840</t>
  </si>
  <si>
    <t>ks</t>
  </si>
  <si>
    <t>741112071</t>
  </si>
  <si>
    <t>Montáž krabice přístrojová lištová plast jednoduchá</t>
  </si>
  <si>
    <t>https://podminky.urs.cz/item/CS_URS_2024_01/741112071</t>
  </si>
  <si>
    <t>34571476</t>
  </si>
  <si>
    <t>krabice lištová PVC přístrojová čtvercová 80x80mm hluboká</t>
  </si>
  <si>
    <t>741310101</t>
  </si>
  <si>
    <t>Montáž spínač (polo)zapuštěný bezšroubové připojení 1-jednopólový se zapojením vodičů</t>
  </si>
  <si>
    <t>https://podminky.urs.cz/item/CS_URS_2024_01/741310101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</si>
  <si>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</si>
  <si>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</si>
  <si>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</si>
  <si>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</si>
  <si>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</si>
  <si>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</si>
  <si>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741110511</t>
  </si>
  <si>
    <t>Montáž lišta a kanálek vkládací šířky do 60 mm s víčkem</t>
  </si>
  <si>
    <t>https://podminky.urs.cz/item/CS_URS_2024_01/741110511</t>
  </si>
  <si>
    <t>34571007</t>
  </si>
  <si>
    <t>lišta elektroinstalační hranatá PVC 40x20mm</t>
  </si>
  <si>
    <t>741122211</t>
  </si>
  <si>
    <t>Montáž kabel Cu plný kulatý žíla 3x1,5 až 6 mm2 uložený volně (např. CYKY)</t>
  </si>
  <si>
    <t>https://podminky.urs.cz/item/CS_URS_2024_01/741122211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</si>
  <si>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</si>
  <si>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</si>
  <si>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</si>
  <si>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</si>
  <si>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741122232</t>
  </si>
  <si>
    <t>Montáž kabel Cu plný kulatý žíla 5x4 až 6 mm2 uložený volně (např. CYKY)</t>
  </si>
  <si>
    <t>https://podminky.urs.cz/item/CS_URS_2024_01/741122232</t>
  </si>
  <si>
    <t>34111100</t>
  </si>
  <si>
    <t>kabel instalační jádro Cu plné izolace PVC plášť PVC 450/750V (CYKY) 5x6mm2</t>
  </si>
  <si>
    <t>741122233</t>
  </si>
  <si>
    <t>Montáž kabel Cu plný kulatý žíla 5x10 mm2 uložený volně (např. CYKY)</t>
  </si>
  <si>
    <t>https://podminky.urs.cz/item/CS_URS_2024_01/741122233</t>
  </si>
  <si>
    <t>34113034</t>
  </si>
  <si>
    <t>kabel instalační jádro Cu plné izolace PVC plášť PVC 450/750V (CYKY) 5x10mm2</t>
  </si>
  <si>
    <t>741120201</t>
  </si>
  <si>
    <t>Montáž vodič Cu izolovaný plný a laněný s PVC pláštěm žíla 1,5-16 mm2 volně (např. CY, CHAH-V)</t>
  </si>
  <si>
    <t>https://podminky.urs.cz/item/CS_URS_2024_01/741120201</t>
  </si>
  <si>
    <t>34140824</t>
  </si>
  <si>
    <t>vodič propojovací jádro Cu plné izolace PVC 450/750V (H07V-U) 1x2,5mm2</t>
  </si>
  <si>
    <t>34140826</t>
  </si>
  <si>
    <t>vodič propojovací jádro Cu plné izolace PVC 450/750V (H07V-U) 1x6mm2</t>
  </si>
  <si>
    <t>741910301</t>
  </si>
  <si>
    <t>Montáž rošt a lávka typová se stojinou,výložníky a odbočkami pozinkovaná jednostranná</t>
  </si>
  <si>
    <t>https://podminky.urs.cz/item/CS_URS_2024_01/741910301</t>
  </si>
  <si>
    <t>8595568903181</t>
  </si>
  <si>
    <t>Žlab DZ 60X150_BF drátěný žárově zinkováno</t>
  </si>
  <si>
    <t>8595568902610</t>
  </si>
  <si>
    <t>Výztuž DZSP/B F pozink</t>
  </si>
  <si>
    <t>KS</t>
  </si>
  <si>
    <t>8595057689855</t>
  </si>
  <si>
    <t>Šroub DZSU/B_ZNCR upevňovací</t>
  </si>
  <si>
    <t>8595057697560</t>
  </si>
  <si>
    <t>Kotva KKZ 8 ZNCR zatloukací</t>
  </si>
  <si>
    <t>8595568928528</t>
  </si>
  <si>
    <t>Matice M8 GMT šestihranná</t>
  </si>
  <si>
    <t>8595057633469</t>
  </si>
  <si>
    <t>Profil MP 41x21 žár.zinek</t>
  </si>
  <si>
    <t>54</t>
  </si>
  <si>
    <t>8595568928740</t>
  </si>
  <si>
    <t>Podložka PVL 6 GTM velká</t>
  </si>
  <si>
    <t>56</t>
  </si>
  <si>
    <t>8595568928726</t>
  </si>
  <si>
    <t>Podložka PVL 8 GMT velká</t>
  </si>
  <si>
    <t>58</t>
  </si>
  <si>
    <t>8595057631793</t>
  </si>
  <si>
    <t>Tyč ZT 8 pozink ZNCR závitová</t>
  </si>
  <si>
    <t>60</t>
  </si>
  <si>
    <t>741810001</t>
  </si>
  <si>
    <t>Celková prohlídka elektrického rozvodu a zařízení do 100 000,- Kč</t>
  </si>
  <si>
    <t>62</t>
  </si>
  <si>
    <t>https://podminky.urs.cz/item/CS_URS_2024_01/741810001</t>
  </si>
  <si>
    <t>35822176R</t>
  </si>
  <si>
    <t>Svodič FLP-12,5 V/4</t>
  </si>
  <si>
    <t>952734485</t>
  </si>
  <si>
    <t>35822175R</t>
  </si>
  <si>
    <t>Svodič FLP-12,5 V/2</t>
  </si>
  <si>
    <t>837791377</t>
  </si>
  <si>
    <t>d1</t>
  </si>
  <si>
    <t>Doplnění stávajícího rozvaděče:</t>
  </si>
  <si>
    <t>262674</t>
  </si>
  <si>
    <t>Jistič 10B/1 PL7</t>
  </si>
  <si>
    <t>64</t>
  </si>
  <si>
    <t>262704</t>
  </si>
  <si>
    <t>Jistič 16C/1 PL7</t>
  </si>
  <si>
    <t>66</t>
  </si>
  <si>
    <t>263412</t>
  </si>
  <si>
    <t>Jistič 32C/3 PL7</t>
  </si>
  <si>
    <t>68</t>
  </si>
  <si>
    <t>263413</t>
  </si>
  <si>
    <t>Jistič 40C/3 PL7</t>
  </si>
  <si>
    <t>70</t>
  </si>
  <si>
    <t>1020100000</t>
  </si>
  <si>
    <t>Svorka WDU 4</t>
  </si>
  <si>
    <t>72</t>
  </si>
  <si>
    <t>1020300000</t>
  </si>
  <si>
    <t>Svorka WDU 10</t>
  </si>
  <si>
    <t>74</t>
  </si>
  <si>
    <t>1061210000</t>
  </si>
  <si>
    <t>Svěrka WEW 35/2 SW</t>
  </si>
  <si>
    <t>76</t>
  </si>
  <si>
    <t>PM</t>
  </si>
  <si>
    <t>Podružný materiál</t>
  </si>
  <si>
    <t>kpl</t>
  </si>
  <si>
    <t>78</t>
  </si>
  <si>
    <t>K001</t>
  </si>
  <si>
    <t>Montáže a protokoly</t>
  </si>
  <si>
    <t>80</t>
  </si>
  <si>
    <t>VRN</t>
  </si>
  <si>
    <t>Vedlejší rozpočtové náklady</t>
  </si>
  <si>
    <t>141R00</t>
  </si>
  <si>
    <t>Přirážka za podružný materiál</t>
  </si>
  <si>
    <t>%</t>
  </si>
  <si>
    <t>82</t>
  </si>
  <si>
    <t>013254000</t>
  </si>
  <si>
    <t>Dokumentace skutečného provedení stavby</t>
  </si>
  <si>
    <t>84</t>
  </si>
  <si>
    <t>https://podminky.urs.cz/item/CS_URS_2024_01/013254000</t>
  </si>
  <si>
    <t>034002000</t>
  </si>
  <si>
    <t>Zabezpečení staveniště</t>
  </si>
  <si>
    <t>86</t>
  </si>
  <si>
    <t>https://podminky.urs.cz/item/CS_URS_2024_01/034002000</t>
  </si>
  <si>
    <t>065002000</t>
  </si>
  <si>
    <t>Mimostaveništní doprava materiálů</t>
  </si>
  <si>
    <t>88</t>
  </si>
  <si>
    <t>https://podminky.urs.cz/item/CS_URS_2024_01/065002000</t>
  </si>
  <si>
    <t>071103000</t>
  </si>
  <si>
    <t>Provoz investora</t>
  </si>
  <si>
    <t>90</t>
  </si>
  <si>
    <t>https://podminky.urs.cz/item/CS_URS_2024_01/071103000</t>
  </si>
  <si>
    <t>201R00</t>
  </si>
  <si>
    <t>Podíl přidružených výkonů</t>
  </si>
  <si>
    <t>92</t>
  </si>
  <si>
    <t>202R00</t>
  </si>
  <si>
    <t>Zednické výpomoci</t>
  </si>
  <si>
    <t>94</t>
  </si>
  <si>
    <t>00R00</t>
  </si>
  <si>
    <t>Likvidace odpadu, odvoz suti a vybouraných hmot na skládku,</t>
  </si>
  <si>
    <t>96</t>
  </si>
  <si>
    <t>D.1.4.2 - MaR - Krajská zdravotní, a.s., chlazení datového centra</t>
  </si>
  <si>
    <t xml:space="preserve">    742 - Elektroinstalace - slaboproud</t>
  </si>
  <si>
    <t>742</t>
  </si>
  <si>
    <t>Elektroinstalace - slaboproud</t>
  </si>
  <si>
    <t>742124001R10</t>
  </si>
  <si>
    <t>Montáž MaR</t>
  </si>
  <si>
    <t>hod</t>
  </si>
  <si>
    <t>-368514341</t>
  </si>
  <si>
    <t>https://podminky.urs.cz/item/CS_URS_2024_01/742124001R10</t>
  </si>
  <si>
    <t>742124001R11</t>
  </si>
  <si>
    <t>Doprava</t>
  </si>
  <si>
    <t>-745798334</t>
  </si>
  <si>
    <t>742124001R12</t>
  </si>
  <si>
    <t>Pojízdné lešení</t>
  </si>
  <si>
    <t>-1538076268</t>
  </si>
  <si>
    <t>742124001R13</t>
  </si>
  <si>
    <t>Výrobní dokumentace</t>
  </si>
  <si>
    <t>-970236181</t>
  </si>
  <si>
    <t>742124001R14</t>
  </si>
  <si>
    <t>Dodavatelská dokumentace</t>
  </si>
  <si>
    <t>-2025154887</t>
  </si>
  <si>
    <t>Dodavatelská dokumentace, skutečné provedení, kompletace</t>
  </si>
  <si>
    <t>742124001R15</t>
  </si>
  <si>
    <t>Zaregulování zařízení</t>
  </si>
  <si>
    <t>451342827</t>
  </si>
  <si>
    <t>742124001R16</t>
  </si>
  <si>
    <t>Provozní zkoušky, najetí, oživení</t>
  </si>
  <si>
    <t>1706249303</t>
  </si>
  <si>
    <t>742124001R5</t>
  </si>
  <si>
    <t>Napájecí kabel CYKY-J 3x2,5</t>
  </si>
  <si>
    <t>-1866363866</t>
  </si>
  <si>
    <t>742124001R1</t>
  </si>
  <si>
    <t>Diferenční tlakový spínač</t>
  </si>
  <si>
    <t>608454493</t>
  </si>
  <si>
    <t>Poznámka k položce:_x000d_
rozsah 50-500 Pa</t>
  </si>
  <si>
    <t>ADI.0051250.URS</t>
  </si>
  <si>
    <t>Kabel UTP drát CAT6 SOLARIX, PVC, cívka 500m, šedý</t>
  </si>
  <si>
    <t>11645658</t>
  </si>
  <si>
    <t>200*1,2 'Přepočtené koeficientem množství</t>
  </si>
  <si>
    <t>742124001R</t>
  </si>
  <si>
    <t>Snímač teploty a relativní vlhkosti prostorový</t>
  </si>
  <si>
    <t>-1261695973</t>
  </si>
  <si>
    <t>https://podminky.urs.cz/item/CS_URS_2024_01/742124001R</t>
  </si>
  <si>
    <t>Poznámka k položce:_x000d_
-30/+50 °C, 0-100 % rv, výstup 2x4-20 mA</t>
  </si>
  <si>
    <t>742124001R2</t>
  </si>
  <si>
    <t>Diferenční tlakový snímač</t>
  </si>
  <si>
    <t>100782925</t>
  </si>
  <si>
    <t>https://podminky.urs.cz/item/CS_URS_2024_01/742124001R2</t>
  </si>
  <si>
    <t>Poznámka k položce:_x000d_
rozsah 0-1000 Pa</t>
  </si>
  <si>
    <t>742124001R3</t>
  </si>
  <si>
    <t>Kabel ovládací JYTY-O 2x1</t>
  </si>
  <si>
    <t>643775968</t>
  </si>
  <si>
    <t>742124001R4</t>
  </si>
  <si>
    <t>Kabel ovládací JYTY-O 8x1</t>
  </si>
  <si>
    <t>1454569523</t>
  </si>
  <si>
    <t>742124001R6</t>
  </si>
  <si>
    <t>Rozvaděčová skříň plechová</t>
  </si>
  <si>
    <t>-2047331735</t>
  </si>
  <si>
    <t>Poznámka k položce:_x000d_
RAL 7035, vč. lišt, vybavení a vyzbrojení</t>
  </si>
  <si>
    <t>742124001R7</t>
  </si>
  <si>
    <t>PLC regulátor</t>
  </si>
  <si>
    <t>1316586547</t>
  </si>
  <si>
    <t>PLC regulátor komunikuje s controlery všech klimatizačbních jednotek ModBus. SW umožňuje dálkové nastavování parametrů a ovládání klimatizačních jednotek a grafickou vizualizaci hodnot teploty a vlhkosti vzduchu včetně záznamu za min. posledních 30 dnů v prostředí Webserver a umožňuje připojení přes VPN. V případě poruchy některé z klimatizačních jednotek nebo překročení požadovaných parametrůodesílá alarmová hlášení na předem nastavené e-mailové adresy, kontroluje spuštění záložních jednotek a střídání zařízení. Rovněž optimalizuje využití freecoolingu tak, aby bylo dosaženo co nejnižších provozních nákladů.</t>
  </si>
  <si>
    <t>Poznámka k položce:_x000d_
vč. software, vizualizace a příslušenství</t>
  </si>
  <si>
    <t>742124001R8</t>
  </si>
  <si>
    <t>Kouřové čidlo potrubní pro VZT</t>
  </si>
  <si>
    <t>-1495039884</t>
  </si>
  <si>
    <t>742124001R9</t>
  </si>
  <si>
    <t>Závěsový, těsnící, montážní materiál</t>
  </si>
  <si>
    <t>-1079423444</t>
  </si>
  <si>
    <t>Poznámka k položce:_x000d_
žlaby, úchyty, konzole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</si>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</sst>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2901114" TargetMode="External" /><Relationship Id="rId2" Type="http://schemas.openxmlformats.org/officeDocument/2006/relationships/hyperlink" Target="https://podminky.urs.cz/item/CS_URS_2024_01/962031023" TargetMode="External" /><Relationship Id="rId3" Type="http://schemas.openxmlformats.org/officeDocument/2006/relationships/hyperlink" Target="https://podminky.urs.cz/item/CS_URS_2024_01/997013212" TargetMode="External" /><Relationship Id="rId4" Type="http://schemas.openxmlformats.org/officeDocument/2006/relationships/hyperlink" Target="https://podminky.urs.cz/item/CS_URS_2024_01/997013219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8763301" TargetMode="External" /><Relationship Id="rId8" Type="http://schemas.openxmlformats.org/officeDocument/2006/relationships/hyperlink" Target="https://podminky.urs.cz/item/CS_URS_2024_01/998763339" TargetMode="External" /><Relationship Id="rId9" Type="http://schemas.openxmlformats.org/officeDocument/2006/relationships/hyperlink" Target="https://podminky.urs.cz/item/CS_URS_2024_01/764214411R" TargetMode="External" /><Relationship Id="rId10" Type="http://schemas.openxmlformats.org/officeDocument/2006/relationships/hyperlink" Target="https://podminky.urs.cz/item/CS_URS_2024_01/766660132" TargetMode="External" /><Relationship Id="rId11" Type="http://schemas.openxmlformats.org/officeDocument/2006/relationships/hyperlink" Target="https://podminky.urs.cz/item/CS_URS_2024_01/766660163" TargetMode="External" /><Relationship Id="rId12" Type="http://schemas.openxmlformats.org/officeDocument/2006/relationships/hyperlink" Target="https://podminky.urs.cz/item/CS_URS_2024_01/784111003" TargetMode="External" /><Relationship Id="rId13" Type="http://schemas.openxmlformats.org/officeDocument/2006/relationships/hyperlink" Target="https://podminky.urs.cz/item/CS_URS_2024_01/784111033" TargetMode="External" /><Relationship Id="rId14" Type="http://schemas.openxmlformats.org/officeDocument/2006/relationships/hyperlink" Target="https://podminky.urs.cz/item/CS_URS_2024_01/784121003" TargetMode="External" /><Relationship Id="rId15" Type="http://schemas.openxmlformats.org/officeDocument/2006/relationships/hyperlink" Target="https://podminky.urs.cz/item/CS_URS_2024_01/784211103" TargetMode="External" /><Relationship Id="rId16" Type="http://schemas.openxmlformats.org/officeDocument/2006/relationships/hyperlink" Target="https://podminky.urs.cz/item/CS_URS_2024_01/787127227R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1174042" TargetMode="External" /><Relationship Id="rId2" Type="http://schemas.openxmlformats.org/officeDocument/2006/relationships/hyperlink" Target="https://podminky.urs.cz/item/CS_URS_2024_01/741910524" TargetMode="External" /><Relationship Id="rId3" Type="http://schemas.openxmlformats.org/officeDocument/2006/relationships/hyperlink" Target="https://podminky.urs.cz/item/CS_URS_2024_01/751111016" TargetMode="External" /><Relationship Id="rId4" Type="http://schemas.openxmlformats.org/officeDocument/2006/relationships/hyperlink" Target="https://podminky.urs.cz/item/CS_URS_2024_01/751366022" TargetMode="External" /><Relationship Id="rId5" Type="http://schemas.openxmlformats.org/officeDocument/2006/relationships/hyperlink" Target="https://podminky.urs.cz/item/CS_URS_2024_01/751366024" TargetMode="External" /><Relationship Id="rId6" Type="http://schemas.openxmlformats.org/officeDocument/2006/relationships/hyperlink" Target="https://podminky.urs.cz/item/CS_URS_2024_01/751398016" TargetMode="External" /><Relationship Id="rId7" Type="http://schemas.openxmlformats.org/officeDocument/2006/relationships/hyperlink" Target="https://podminky.urs.cz/item/CS_URS_2024_01/751398032" TargetMode="External" /><Relationship Id="rId8" Type="http://schemas.openxmlformats.org/officeDocument/2006/relationships/hyperlink" Target="https://podminky.urs.cz/item/CS_URS_2024_01/751398033" TargetMode="External" /><Relationship Id="rId9" Type="http://schemas.openxmlformats.org/officeDocument/2006/relationships/hyperlink" Target="https://podminky.urs.cz/item/CS_URS_2024_01/751398043" TargetMode="External" /><Relationship Id="rId10" Type="http://schemas.openxmlformats.org/officeDocument/2006/relationships/hyperlink" Target="https://podminky.urs.cz/item/CS_URS_2024_01/751398101" TargetMode="External" /><Relationship Id="rId11" Type="http://schemas.openxmlformats.org/officeDocument/2006/relationships/hyperlink" Target="https://podminky.urs.cz/item/CS_URS_2024_01/751398105" TargetMode="External" /><Relationship Id="rId12" Type="http://schemas.openxmlformats.org/officeDocument/2006/relationships/hyperlink" Target="https://podminky.urs.cz/item/CS_URS_2024_01/751511025" TargetMode="External" /><Relationship Id="rId13" Type="http://schemas.openxmlformats.org/officeDocument/2006/relationships/hyperlink" Target="https://podminky.urs.cz/item/CS_URS_2024_01/751511121" TargetMode="External" /><Relationship Id="rId14" Type="http://schemas.openxmlformats.org/officeDocument/2006/relationships/hyperlink" Target="https://podminky.urs.cz/item/CS_URS_2024_01/751511142" TargetMode="External" /><Relationship Id="rId15" Type="http://schemas.openxmlformats.org/officeDocument/2006/relationships/hyperlink" Target="https://podminky.urs.cz/item/CS_URS_2024_01/751581212" TargetMode="External" /><Relationship Id="rId16" Type="http://schemas.openxmlformats.org/officeDocument/2006/relationships/hyperlink" Target="https://podminky.urs.cz/item/CS_URS_2024_01/751711132" TargetMode="External" /><Relationship Id="rId17" Type="http://schemas.openxmlformats.org/officeDocument/2006/relationships/hyperlink" Target="https://podminky.urs.cz/item/CS_URS_2024_01/751721111" TargetMode="External" /><Relationship Id="rId18" Type="http://schemas.openxmlformats.org/officeDocument/2006/relationships/hyperlink" Target="https://podminky.urs.cz/item/CS_URS_2024_01/751721123R" TargetMode="External" /><Relationship Id="rId19" Type="http://schemas.openxmlformats.org/officeDocument/2006/relationships/hyperlink" Target="https://podminky.urs.cz/item/CS_URS_2024_01/751731111" TargetMode="External" /><Relationship Id="rId20" Type="http://schemas.openxmlformats.org/officeDocument/2006/relationships/hyperlink" Target="https://podminky.urs.cz/item/CS_URS_2024_01/751791114" TargetMode="External" /><Relationship Id="rId21" Type="http://schemas.openxmlformats.org/officeDocument/2006/relationships/hyperlink" Target="https://podminky.urs.cz/item/CS_URS_2024_01/751791147R" TargetMode="External" /><Relationship Id="rId22" Type="http://schemas.openxmlformats.org/officeDocument/2006/relationships/hyperlink" Target="https://podminky.urs.cz/item/CS_URS_2024_01/751792006" TargetMode="External" /><Relationship Id="rId23" Type="http://schemas.openxmlformats.org/officeDocument/2006/relationships/hyperlink" Target="https://podminky.urs.cz/item/CS_URS_2024_01/751793001" TargetMode="External" /><Relationship Id="rId24" Type="http://schemas.openxmlformats.org/officeDocument/2006/relationships/hyperlink" Target="https://podminky.urs.cz/item/CS_URS_2024_01/751793010" TargetMode="External" /><Relationship Id="rId25" Type="http://schemas.openxmlformats.org/officeDocument/2006/relationships/hyperlink" Target="https://podminky.urs.cz/item/CS_URS_2024_01/99875110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322111" TargetMode="External" /><Relationship Id="rId2" Type="http://schemas.openxmlformats.org/officeDocument/2006/relationships/hyperlink" Target="https://podminky.urs.cz/item/CS_URS_2024_01/741372062" TargetMode="External" /><Relationship Id="rId3" Type="http://schemas.openxmlformats.org/officeDocument/2006/relationships/hyperlink" Target="https://podminky.urs.cz/item/CS_URS_2024_01/741112071" TargetMode="External" /><Relationship Id="rId4" Type="http://schemas.openxmlformats.org/officeDocument/2006/relationships/hyperlink" Target="https://podminky.urs.cz/item/CS_URS_2024_01/741310101" TargetMode="External" /><Relationship Id="rId5" Type="http://schemas.openxmlformats.org/officeDocument/2006/relationships/hyperlink" Target="https://podminky.urs.cz/item/CS_URS_2024_01/741110511" TargetMode="External" /><Relationship Id="rId6" Type="http://schemas.openxmlformats.org/officeDocument/2006/relationships/hyperlink" Target="https://podminky.urs.cz/item/CS_URS_2024_01/741122211" TargetMode="External" /><Relationship Id="rId7" Type="http://schemas.openxmlformats.org/officeDocument/2006/relationships/hyperlink" Target="https://podminky.urs.cz/item/CS_URS_2024_01/741122232" TargetMode="External" /><Relationship Id="rId8" Type="http://schemas.openxmlformats.org/officeDocument/2006/relationships/hyperlink" Target="https://podminky.urs.cz/item/CS_URS_2024_01/741122233" TargetMode="External" /><Relationship Id="rId9" Type="http://schemas.openxmlformats.org/officeDocument/2006/relationships/hyperlink" Target="https://podminky.urs.cz/item/CS_URS_2024_01/741120201" TargetMode="External" /><Relationship Id="rId10" Type="http://schemas.openxmlformats.org/officeDocument/2006/relationships/hyperlink" Target="https://podminky.urs.cz/item/CS_URS_2024_01/741910301" TargetMode="External" /><Relationship Id="rId11" Type="http://schemas.openxmlformats.org/officeDocument/2006/relationships/hyperlink" Target="https://podminky.urs.cz/item/CS_URS_2024_01/741810001" TargetMode="External" /><Relationship Id="rId12" Type="http://schemas.openxmlformats.org/officeDocument/2006/relationships/hyperlink" Target="https://podminky.urs.cz/item/CS_URS_2024_01/013254000" TargetMode="External" /><Relationship Id="rId13" Type="http://schemas.openxmlformats.org/officeDocument/2006/relationships/hyperlink" Target="https://podminky.urs.cz/item/CS_URS_2024_01/034002000" TargetMode="External" /><Relationship Id="rId14" Type="http://schemas.openxmlformats.org/officeDocument/2006/relationships/hyperlink" Target="https://podminky.urs.cz/item/CS_URS_2024_01/065002000" TargetMode="External" /><Relationship Id="rId15" Type="http://schemas.openxmlformats.org/officeDocument/2006/relationships/hyperlink" Target="https://podminky.urs.cz/item/CS_URS_2024_01/071103000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4001R10" TargetMode="External" /><Relationship Id="rId2" Type="http://schemas.openxmlformats.org/officeDocument/2006/relationships/hyperlink" Target="https://podminky.urs.cz/item/CS_URS_2024_01/742124001R" TargetMode="External" /><Relationship Id="rId3" Type="http://schemas.openxmlformats.org/officeDocument/2006/relationships/hyperlink" Target="https://podminky.urs.cz/item/CS_URS_2024_01/742124001R2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24-005-140NCI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Krajská zdravotní a.s., Masarykova nemocnice Ústí nad Labem - chlazení datového centra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Ústí nad Labem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zdravotní,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Karel Petr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NCI.CZ ENGINEERING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'D.1.1 - Architektonicko -...'!J30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'D.1.1 - Architektonicko -...'!P88</f>
        <v>0</v>
      </c>
      <c r="AV55" s="120">
        <f>'D.1.1 - Architektonicko -...'!J33</f>
        <v>0</v>
      </c>
      <c r="AW55" s="120">
        <f>'D.1.1 - Architektonicko -...'!J34</f>
        <v>0</v>
      </c>
      <c r="AX55" s="120">
        <f>'D.1.1 - Architektonicko -...'!J35</f>
        <v>0</v>
      </c>
      <c r="AY55" s="120">
        <f>'D.1.1 - Architektonicko -...'!J36</f>
        <v>0</v>
      </c>
      <c r="AZ55" s="120">
        <f>'D.1.1 - Architektonicko -...'!F33</f>
        <v>0</v>
      </c>
      <c r="BA55" s="120">
        <f>'D.1.1 - Architektonicko -...'!F34</f>
        <v>0</v>
      </c>
      <c r="BB55" s="120">
        <f>'D.1.1 - Architektonicko -...'!F35</f>
        <v>0</v>
      </c>
      <c r="BC55" s="120">
        <f>'D.1.1 - Architektonicko -...'!F36</f>
        <v>0</v>
      </c>
      <c r="BD55" s="122">
        <f>'D.1.1 - Architektonicko -...'!F37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50.25" customHeight="1">
      <c r="A56" s="111" t="s">
        <v>77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'D.1.4.1 - Klimatizac - Kr...'!J30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v>0</v>
      </c>
      <c r="AT56" s="120">
        <f>ROUND(SUM(AV56:AW56),2)</f>
        <v>0</v>
      </c>
      <c r="AU56" s="121">
        <f>'D.1.4.1 - Klimatizac - Kr...'!P83</f>
        <v>0</v>
      </c>
      <c r="AV56" s="120">
        <f>'D.1.4.1 - Klimatizac - Kr...'!J33</f>
        <v>0</v>
      </c>
      <c r="AW56" s="120">
        <f>'D.1.4.1 - Klimatizac - Kr...'!J34</f>
        <v>0</v>
      </c>
      <c r="AX56" s="120">
        <f>'D.1.4.1 - Klimatizac - Kr...'!J35</f>
        <v>0</v>
      </c>
      <c r="AY56" s="120">
        <f>'D.1.4.1 - Klimatizac - Kr...'!J36</f>
        <v>0</v>
      </c>
      <c r="AZ56" s="120">
        <f>'D.1.4.1 - Klimatizac - Kr...'!F33</f>
        <v>0</v>
      </c>
      <c r="BA56" s="120">
        <f>'D.1.4.1 - Klimatizac - Kr...'!F34</f>
        <v>0</v>
      </c>
      <c r="BB56" s="120">
        <f>'D.1.4.1 - Klimatizac - Kr...'!F35</f>
        <v>0</v>
      </c>
      <c r="BC56" s="120">
        <f>'D.1.4.1 - Klimatizac - Kr...'!F36</f>
        <v>0</v>
      </c>
      <c r="BD56" s="122">
        <f>'D.1.4.1 - Klimatizac - Kr...'!F37</f>
        <v>0</v>
      </c>
      <c r="BE56" s="7"/>
      <c r="BT56" s="123" t="s">
        <v>81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7" customFormat="1" ht="16.5" customHeight="1">
      <c r="A57" s="111" t="s">
        <v>77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'D1.4 - Silnoproudá elektr...'!J30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80</v>
      </c>
      <c r="AR57" s="118"/>
      <c r="AS57" s="119">
        <v>0</v>
      </c>
      <c r="AT57" s="120">
        <f>ROUND(SUM(AV57:AW57),2)</f>
        <v>0</v>
      </c>
      <c r="AU57" s="121">
        <f>'D1.4 - Silnoproudá elektr...'!P82</f>
        <v>0</v>
      </c>
      <c r="AV57" s="120">
        <f>'D1.4 - Silnoproudá elektr...'!J33</f>
        <v>0</v>
      </c>
      <c r="AW57" s="120">
        <f>'D1.4 - Silnoproudá elektr...'!J34</f>
        <v>0</v>
      </c>
      <c r="AX57" s="120">
        <f>'D1.4 - Silnoproudá elektr...'!J35</f>
        <v>0</v>
      </c>
      <c r="AY57" s="120">
        <f>'D1.4 - Silnoproudá elektr...'!J36</f>
        <v>0</v>
      </c>
      <c r="AZ57" s="120">
        <f>'D1.4 - Silnoproudá elektr...'!F33</f>
        <v>0</v>
      </c>
      <c r="BA57" s="120">
        <f>'D1.4 - Silnoproudá elektr...'!F34</f>
        <v>0</v>
      </c>
      <c r="BB57" s="120">
        <f>'D1.4 - Silnoproudá elektr...'!F35</f>
        <v>0</v>
      </c>
      <c r="BC57" s="120">
        <f>'D1.4 - Silnoproudá elektr...'!F36</f>
        <v>0</v>
      </c>
      <c r="BD57" s="122">
        <f>'D1.4 - Silnoproudá elektr...'!F37</f>
        <v>0</v>
      </c>
      <c r="BE57" s="7"/>
      <c r="BT57" s="123" t="s">
        <v>81</v>
      </c>
      <c r="BV57" s="123" t="s">
        <v>75</v>
      </c>
      <c r="BW57" s="123" t="s">
        <v>89</v>
      </c>
      <c r="BX57" s="123" t="s">
        <v>5</v>
      </c>
      <c r="CL57" s="123" t="s">
        <v>19</v>
      </c>
      <c r="CM57" s="123" t="s">
        <v>83</v>
      </c>
    </row>
    <row r="58" s="7" customFormat="1" ht="24.75" customHeight="1">
      <c r="A58" s="111" t="s">
        <v>77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'D.1.4.2 - MaR - Krajská z...'!J30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80</v>
      </c>
      <c r="AR58" s="118"/>
      <c r="AS58" s="124">
        <v>0</v>
      </c>
      <c r="AT58" s="125">
        <f>ROUND(SUM(AV58:AW58),2)</f>
        <v>0</v>
      </c>
      <c r="AU58" s="126">
        <f>'D.1.4.2 - MaR - Krajská z...'!P81</f>
        <v>0</v>
      </c>
      <c r="AV58" s="125">
        <f>'D.1.4.2 - MaR - Krajská z...'!J33</f>
        <v>0</v>
      </c>
      <c r="AW58" s="125">
        <f>'D.1.4.2 - MaR - Krajská z...'!J34</f>
        <v>0</v>
      </c>
      <c r="AX58" s="125">
        <f>'D.1.4.2 - MaR - Krajská z...'!J35</f>
        <v>0</v>
      </c>
      <c r="AY58" s="125">
        <f>'D.1.4.2 - MaR - Krajská z...'!J36</f>
        <v>0</v>
      </c>
      <c r="AZ58" s="125">
        <f>'D.1.4.2 - MaR - Krajská z...'!F33</f>
        <v>0</v>
      </c>
      <c r="BA58" s="125">
        <f>'D.1.4.2 - MaR - Krajská z...'!F34</f>
        <v>0</v>
      </c>
      <c r="BB58" s="125">
        <f>'D.1.4.2 - MaR - Krajská z...'!F35</f>
        <v>0</v>
      </c>
      <c r="BC58" s="125">
        <f>'D.1.4.2 - MaR - Krajská z...'!F36</f>
        <v>0</v>
      </c>
      <c r="BD58" s="127">
        <f>'D.1.4.2 - MaR - Krajská z...'!F37</f>
        <v>0</v>
      </c>
      <c r="BE58" s="7"/>
      <c r="BT58" s="123" t="s">
        <v>81</v>
      </c>
      <c r="BV58" s="123" t="s">
        <v>75</v>
      </c>
      <c r="BW58" s="123" t="s">
        <v>92</v>
      </c>
      <c r="BX58" s="123" t="s">
        <v>5</v>
      </c>
      <c r="CL58" s="123" t="s">
        <v>19</v>
      </c>
      <c r="CM58" s="123" t="s">
        <v>83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yGf7McH8nTnl3D0utb4pKohCEGTK0wriVVq08hF9qfS7IJetcfvjQWO+iGkpp+uqVPDoFPtGp8oeqnjJD+ATcQ==" hashValue="3ixQ7zv/6ei1kmPk7TkEZA63fUplXMBvjTrUfiMhpwnuy8e6JzLEG3221z1NK6OQ5MyWbxOzdI1foban8UCGB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D.1.1 - Architektonicko -...'!C2" display="/"/>
    <hyperlink ref="A56" location="'D.1.4.1 - Klimatizac - Kr...'!C2" display="/"/>
    <hyperlink ref="A57" location="'D1.4 - Silnoproudá elektr...'!C2" display="/"/>
    <hyperlink ref="A58" location="'D.1.4.2 - MaR - Krajská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ROUND((SUM(BE88:BE155)),  2)</f>
        <v>0</v>
      </c>
      <c r="G33" s="38"/>
      <c r="H33" s="38"/>
      <c r="I33" s="148">
        <v>0.20999999999999999</v>
      </c>
      <c r="J33" s="147">
        <f>ROUND(((SUM(BE88:BE155))*I33),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ROUND((SUM(BF88:BF155)),  2)</f>
        <v>0</v>
      </c>
      <c r="G34" s="38"/>
      <c r="H34" s="38"/>
      <c r="I34" s="148">
        <v>0.12</v>
      </c>
      <c r="J34" s="147">
        <f>ROUND(((SUM(BF88:BF155))*I34),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ROUND((SUM(BG88:BG155)),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ROUND((SUM(BH88:BH155)),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ROUND((SUM(BI88:BI155)),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D.1.1 - Architektonicko - stavební řešení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103</v>
      </c>
      <c r="E63" s="168"/>
      <c r="F63" s="168"/>
      <c r="G63" s="168"/>
      <c r="H63" s="168"/>
      <c r="I63" s="168"/>
      <c r="J63" s="169">
        <f>J112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J113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J122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J126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107</v>
      </c>
      <c r="E67" s="174"/>
      <c r="F67" s="174"/>
      <c r="G67" s="174"/>
      <c r="H67" s="174"/>
      <c r="I67" s="174"/>
      <c r="J67" s="175">
        <f>J137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108</v>
      </c>
      <c r="E68" s="174"/>
      <c r="F68" s="174"/>
      <c r="G68" s="174"/>
      <c r="H68" s="174"/>
      <c r="I68" s="174"/>
      <c r="J68" s="175">
        <f>J151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Krajská zdravotní a.s., Masarykova nemocnice Ústí nad Labem - chlazení datového centra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94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D.1.1 - Architektonicko - stavební řešení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Ústí nad Labem</v>
      </c>
      <c r="G82" s="40"/>
      <c r="H82" s="40"/>
      <c r="I82" s="32" t="s">
        <v>23</v>
      </c>
      <c r="J82" s="72" t="str">
        <f>IF(J12="","",J12)</f>
        <v>18. 6. 2024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Krajská zdravotní, a.s.</v>
      </c>
      <c r="G84" s="40"/>
      <c r="H84" s="40"/>
      <c r="I84" s="32" t="s">
        <v>31</v>
      </c>
      <c r="J84" s="36" t="str">
        <f>E21</f>
        <v>Karel Petr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NCI.CZ ENGINEERING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110</v>
      </c>
      <c r="D87" s="180" t="s">
        <v>58</v>
      </c>
      <c r="E87" s="180" t="s">
        <v>54</v>
      </c>
      <c r="F87" s="180" t="s">
        <v>55</v>
      </c>
      <c r="G87" s="180" t="s">
        <v>111</v>
      </c>
      <c r="H87" s="180" t="s">
        <v>112</v>
      </c>
      <c r="I87" s="180" t="s">
        <v>113</v>
      </c>
      <c r="J87" s="180" t="s">
        <v>98</v>
      </c>
      <c r="K87" s="181" t="s">
        <v>114</v>
      </c>
      <c r="L87" s="182"/>
      <c r="M87" s="92" t="s">
        <v>19</v>
      </c>
      <c r="N87" s="93" t="s">
        <v>43</v>
      </c>
      <c r="O87" s="93" t="s">
        <v>115</v>
      </c>
      <c r="P87" s="93" t="s">
        <v>116</v>
      </c>
      <c r="Q87" s="93" t="s">
        <v>117</v>
      </c>
      <c r="R87" s="93" t="s">
        <v>118</v>
      </c>
      <c r="S87" s="93" t="s">
        <v>119</v>
      </c>
      <c r="T87" s="94" t="s">
        <v>120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121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P89+P112</f>
        <v>0</v>
      </c>
      <c r="Q88" s="96"/>
      <c r="R88" s="185">
        <f>R89+R112</f>
        <v>1.6594555799999997</v>
      </c>
      <c r="S88" s="96"/>
      <c r="T88" s="186">
        <f>T89+T112</f>
        <v>1.1186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99</v>
      </c>
      <c r="BK88" s="187">
        <f>BK89+BK112</f>
        <v>0</v>
      </c>
    </row>
    <row r="89" s="12" customFormat="1" ht="25.92" customHeight="1">
      <c r="A89" s="12"/>
      <c r="B89" s="188"/>
      <c r="C89" s="189"/>
      <c r="D89" s="190" t="s">
        <v>72</v>
      </c>
      <c r="E89" s="191" t="s">
        <v>122</v>
      </c>
      <c r="F89" s="191" t="s">
        <v>123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P90+P99</f>
        <v>0</v>
      </c>
      <c r="Q89" s="196"/>
      <c r="R89" s="197">
        <f>R90+R99</f>
        <v>0.012068000000000001</v>
      </c>
      <c r="S89" s="196"/>
      <c r="T89" s="198">
        <f>T90+T99</f>
        <v>1.1000000000000001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72</v>
      </c>
      <c r="AU89" s="200" t="s">
        <v>73</v>
      </c>
      <c r="AY89" s="199" t="s">
        <v>124</v>
      </c>
      <c r="BK89" s="201">
        <f>BK90+BK99</f>
        <v>0</v>
      </c>
    </row>
    <row r="90" s="12" customFormat="1" ht="22.8" customHeight="1">
      <c r="A90" s="12"/>
      <c r="B90" s="188"/>
      <c r="C90" s="189"/>
      <c r="D90" s="190" t="s">
        <v>72</v>
      </c>
      <c r="E90" s="202" t="s">
        <v>125</v>
      </c>
      <c r="F90" s="202" t="s">
        <v>126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SUM(P91:P98)</f>
        <v>0</v>
      </c>
      <c r="Q90" s="196"/>
      <c r="R90" s="197">
        <f>SUM(R91:R98)</f>
        <v>0.012068000000000001</v>
      </c>
      <c r="S90" s="196"/>
      <c r="T90" s="198">
        <f>SUM(T91:T98)</f>
        <v>1.1000000000000001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81</v>
      </c>
      <c r="AT90" s="200" t="s">
        <v>72</v>
      </c>
      <c r="AU90" s="200" t="s">
        <v>81</v>
      </c>
      <c r="AY90" s="199" t="s">
        <v>124</v>
      </c>
      <c r="BK90" s="201">
        <f>SUM(BK91:BK98)</f>
        <v>0</v>
      </c>
    </row>
    <row r="91" s="2" customFormat="1" ht="16.5" customHeight="1">
      <c r="A91" s="38"/>
      <c r="B91" s="39"/>
      <c r="C91" s="204" t="s">
        <v>127</v>
      </c>
      <c r="D91" s="204" t="s">
        <v>128</v>
      </c>
      <c r="E91" s="205" t="s">
        <v>129</v>
      </c>
      <c r="F91" s="206" t="s">
        <v>130</v>
      </c>
      <c r="G91" s="207" t="s">
        <v>131</v>
      </c>
      <c r="H91" s="208">
        <v>301.69999999999999</v>
      </c>
      <c r="I91" s="209"/>
      <c r="J91" s="210">
        <f>ROUND(I91*H91,2)</f>
        <v>0</v>
      </c>
      <c r="K91" s="206" t="s">
        <v>132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4.0000000000000003E-05</v>
      </c>
      <c r="R91" s="213">
        <f>Q91*H91</f>
        <v>0.012068000000000001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133</v>
      </c>
      <c r="AT91" s="215" t="s">
        <v>128</v>
      </c>
      <c r="AU91" s="215" t="s">
        <v>83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133</v>
      </c>
      <c r="BM91" s="215" t="s">
        <v>134</v>
      </c>
    </row>
    <row r="92" s="2" customFormat="1">
      <c r="A92" s="38"/>
      <c r="B92" s="39"/>
      <c r="C92" s="40"/>
      <c r="D92" s="217" t="s">
        <v>135</v>
      </c>
      <c r="E92" s="40"/>
      <c r="F92" s="218" t="s">
        <v>136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83</v>
      </c>
    </row>
    <row r="93" s="2" customFormat="1">
      <c r="A93" s="38"/>
      <c r="B93" s="39"/>
      <c r="C93" s="40"/>
      <c r="D93" s="222" t="s">
        <v>137</v>
      </c>
      <c r="E93" s="40"/>
      <c r="F93" s="223" t="s">
        <v>138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137</v>
      </c>
      <c r="AU93" s="17" t="s">
        <v>83</v>
      </c>
    </row>
    <row r="94" s="13" customFormat="1">
      <c r="A94" s="13"/>
      <c r="B94" s="224"/>
      <c r="C94" s="225"/>
      <c r="D94" s="217" t="s">
        <v>139</v>
      </c>
      <c r="E94" s="225"/>
      <c r="F94" s="226" t="s">
        <v>140</v>
      </c>
      <c r="G94" s="225"/>
      <c r="H94" s="227">
        <v>301.69999999999999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139</v>
      </c>
      <c r="AU94" s="233" t="s">
        <v>83</v>
      </c>
      <c r="AV94" s="13" t="s">
        <v>83</v>
      </c>
      <c r="AW94" s="13" t="s">
        <v>4</v>
      </c>
      <c r="AX94" s="13" t="s">
        <v>81</v>
      </c>
      <c r="AY94" s="233" t="s">
        <v>124</v>
      </c>
    </row>
    <row r="95" s="2" customFormat="1" ht="16.5" customHeight="1">
      <c r="A95" s="38"/>
      <c r="B95" s="39"/>
      <c r="C95" s="204" t="s">
        <v>141</v>
      </c>
      <c r="D95" s="204" t="s">
        <v>128</v>
      </c>
      <c r="E95" s="205" t="s">
        <v>142</v>
      </c>
      <c r="F95" s="206" t="s">
        <v>143</v>
      </c>
      <c r="G95" s="207" t="s">
        <v>131</v>
      </c>
      <c r="H95" s="208">
        <v>10</v>
      </c>
      <c r="I95" s="209"/>
      <c r="J95" s="210">
        <f>ROUND(I95*H95,2)</f>
        <v>0</v>
      </c>
      <c r="K95" s="206" t="s">
        <v>132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0.11</v>
      </c>
      <c r="T95" s="214">
        <f>S95*H95</f>
        <v>1.1000000000000001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133</v>
      </c>
      <c r="AT95" s="215" t="s">
        <v>128</v>
      </c>
      <c r="AU95" s="215" t="s">
        <v>83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133</v>
      </c>
      <c r="BM95" s="215" t="s">
        <v>144</v>
      </c>
    </row>
    <row r="96" s="2" customFormat="1">
      <c r="A96" s="38"/>
      <c r="B96" s="39"/>
      <c r="C96" s="40"/>
      <c r="D96" s="217" t="s">
        <v>135</v>
      </c>
      <c r="E96" s="40"/>
      <c r="F96" s="218" t="s">
        <v>145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83</v>
      </c>
    </row>
    <row r="97" s="2" customFormat="1">
      <c r="A97" s="38"/>
      <c r="B97" s="39"/>
      <c r="C97" s="40"/>
      <c r="D97" s="222" t="s">
        <v>137</v>
      </c>
      <c r="E97" s="40"/>
      <c r="F97" s="223" t="s">
        <v>146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83</v>
      </c>
    </row>
    <row r="98" s="2" customFormat="1">
      <c r="A98" s="38"/>
      <c r="B98" s="39"/>
      <c r="C98" s="40"/>
      <c r="D98" s="217" t="s">
        <v>147</v>
      </c>
      <c r="E98" s="40"/>
      <c r="F98" s="234" t="s">
        <v>148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147</v>
      </c>
      <c r="AU98" s="17" t="s">
        <v>83</v>
      </c>
    </row>
    <row r="99" s="12" customFormat="1" ht="22.8" customHeight="1">
      <c r="A99" s="12"/>
      <c r="B99" s="188"/>
      <c r="C99" s="189"/>
      <c r="D99" s="190" t="s">
        <v>72</v>
      </c>
      <c r="E99" s="202" t="s">
        <v>149</v>
      </c>
      <c r="F99" s="202" t="s">
        <v>150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SUM(P100:P111)</f>
        <v>0</v>
      </c>
      <c r="Q99" s="196"/>
      <c r="R99" s="197">
        <f>SUM(R100:R111)</f>
        <v>0</v>
      </c>
      <c r="S99" s="196"/>
      <c r="T99" s="198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81</v>
      </c>
      <c r="AT99" s="200" t="s">
        <v>72</v>
      </c>
      <c r="AU99" s="200" t="s">
        <v>81</v>
      </c>
      <c r="AY99" s="199" t="s">
        <v>124</v>
      </c>
      <c r="BK99" s="201">
        <f>SUM(BK100:BK111)</f>
        <v>0</v>
      </c>
    </row>
    <row r="100" s="2" customFormat="1" ht="16.5" customHeight="1">
      <c r="A100" s="38"/>
      <c r="B100" s="39"/>
      <c r="C100" s="204" t="s">
        <v>151</v>
      </c>
      <c r="D100" s="204" t="s">
        <v>128</v>
      </c>
      <c r="E100" s="205" t="s">
        <v>152</v>
      </c>
      <c r="F100" s="206" t="s">
        <v>153</v>
      </c>
      <c r="G100" s="207" t="s">
        <v>154</v>
      </c>
      <c r="H100" s="208">
        <v>1.119</v>
      </c>
      <c r="I100" s="209"/>
      <c r="J100" s="210">
        <f>ROUND(I100*H100,2)</f>
        <v>0</v>
      </c>
      <c r="K100" s="206" t="s">
        <v>132</v>
      </c>
      <c r="L100" s="44"/>
      <c r="M100" s="211" t="s">
        <v>19</v>
      </c>
      <c r="N100" s="212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133</v>
      </c>
      <c r="AT100" s="215" t="s">
        <v>128</v>
      </c>
      <c r="AU100" s="215" t="s">
        <v>83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133</v>
      </c>
      <c r="BM100" s="215" t="s">
        <v>155</v>
      </c>
    </row>
    <row r="101" s="2" customFormat="1">
      <c r="A101" s="38"/>
      <c r="B101" s="39"/>
      <c r="C101" s="40"/>
      <c r="D101" s="217" t="s">
        <v>135</v>
      </c>
      <c r="E101" s="40"/>
      <c r="F101" s="218" t="s">
        <v>156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83</v>
      </c>
    </row>
    <row r="102" s="2" customFormat="1">
      <c r="A102" s="38"/>
      <c r="B102" s="39"/>
      <c r="C102" s="40"/>
      <c r="D102" s="222" t="s">
        <v>137</v>
      </c>
      <c r="E102" s="40"/>
      <c r="F102" s="223" t="s">
        <v>157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83</v>
      </c>
    </row>
    <row r="103" s="2" customFormat="1" ht="21.75" customHeight="1">
      <c r="A103" s="38"/>
      <c r="B103" s="39"/>
      <c r="C103" s="204" t="s">
        <v>158</v>
      </c>
      <c r="D103" s="204" t="s">
        <v>128</v>
      </c>
      <c r="E103" s="205" t="s">
        <v>159</v>
      </c>
      <c r="F103" s="206" t="s">
        <v>160</v>
      </c>
      <c r="G103" s="207" t="s">
        <v>154</v>
      </c>
      <c r="H103" s="208">
        <v>1.119</v>
      </c>
      <c r="I103" s="209"/>
      <c r="J103" s="210">
        <f>ROUND(I103*H103,2)</f>
        <v>0</v>
      </c>
      <c r="K103" s="206" t="s">
        <v>132</v>
      </c>
      <c r="L103" s="44"/>
      <c r="M103" s="211" t="s">
        <v>19</v>
      </c>
      <c r="N103" s="212" t="s">
        <v>44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133</v>
      </c>
      <c r="AT103" s="215" t="s">
        <v>128</v>
      </c>
      <c r="AU103" s="215" t="s">
        <v>83</v>
      </c>
      <c r="AY103" s="17" t="s">
        <v>124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81</v>
      </c>
      <c r="BK103" s="216">
        <f>ROUND(I103*H103,2)</f>
        <v>0</v>
      </c>
      <c r="BL103" s="17" t="s">
        <v>133</v>
      </c>
      <c r="BM103" s="215" t="s">
        <v>161</v>
      </c>
    </row>
    <row r="104" s="2" customFormat="1">
      <c r="A104" s="38"/>
      <c r="B104" s="39"/>
      <c r="C104" s="40"/>
      <c r="D104" s="217" t="s">
        <v>135</v>
      </c>
      <c r="E104" s="40"/>
      <c r="F104" s="218" t="s">
        <v>162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135</v>
      </c>
      <c r="AU104" s="17" t="s">
        <v>83</v>
      </c>
    </row>
    <row r="105" s="2" customFormat="1">
      <c r="A105" s="38"/>
      <c r="B105" s="39"/>
      <c r="C105" s="40"/>
      <c r="D105" s="222" t="s">
        <v>137</v>
      </c>
      <c r="E105" s="40"/>
      <c r="F105" s="223" t="s">
        <v>163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83</v>
      </c>
    </row>
    <row r="106" s="2" customFormat="1" ht="16.5" customHeight="1">
      <c r="A106" s="38"/>
      <c r="B106" s="39"/>
      <c r="C106" s="204" t="s">
        <v>164</v>
      </c>
      <c r="D106" s="204" t="s">
        <v>128</v>
      </c>
      <c r="E106" s="205" t="s">
        <v>165</v>
      </c>
      <c r="F106" s="206" t="s">
        <v>166</v>
      </c>
      <c r="G106" s="207" t="s">
        <v>154</v>
      </c>
      <c r="H106" s="208">
        <v>1.119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133</v>
      </c>
      <c r="AT106" s="215" t="s">
        <v>128</v>
      </c>
      <c r="AU106" s="215" t="s">
        <v>83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133</v>
      </c>
      <c r="BM106" s="215" t="s">
        <v>167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168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83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169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83</v>
      </c>
    </row>
    <row r="109" s="2" customFormat="1" ht="16.5" customHeight="1">
      <c r="A109" s="38"/>
      <c r="B109" s="39"/>
      <c r="C109" s="204" t="s">
        <v>125</v>
      </c>
      <c r="D109" s="204" t="s">
        <v>128</v>
      </c>
      <c r="E109" s="205" t="s">
        <v>170</v>
      </c>
      <c r="F109" s="206" t="s">
        <v>171</v>
      </c>
      <c r="G109" s="207" t="s">
        <v>154</v>
      </c>
      <c r="H109" s="208">
        <v>1.119</v>
      </c>
      <c r="I109" s="209"/>
      <c r="J109" s="210">
        <f>ROUND(I109*H109,2)</f>
        <v>0</v>
      </c>
      <c r="K109" s="206" t="s">
        <v>132</v>
      </c>
      <c r="L109" s="44"/>
      <c r="M109" s="211" t="s">
        <v>19</v>
      </c>
      <c r="N109" s="212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133</v>
      </c>
      <c r="AT109" s="215" t="s">
        <v>128</v>
      </c>
      <c r="AU109" s="215" t="s">
        <v>83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133</v>
      </c>
      <c r="BM109" s="215" t="s">
        <v>172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173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83</v>
      </c>
    </row>
    <row r="111" s="2" customFormat="1">
      <c r="A111" s="38"/>
      <c r="B111" s="39"/>
      <c r="C111" s="40"/>
      <c r="D111" s="222" t="s">
        <v>137</v>
      </c>
      <c r="E111" s="40"/>
      <c r="F111" s="223" t="s">
        <v>174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137</v>
      </c>
      <c r="AU111" s="17" t="s">
        <v>83</v>
      </c>
    </row>
    <row r="112" s="12" customFormat="1" ht="25.92" customHeight="1">
      <c r="A112" s="12"/>
      <c r="B112" s="188"/>
      <c r="C112" s="189"/>
      <c r="D112" s="190" t="s">
        <v>72</v>
      </c>
      <c r="E112" s="191" t="s">
        <v>175</v>
      </c>
      <c r="F112" s="191" t="s">
        <v>176</v>
      </c>
      <c r="G112" s="189"/>
      <c r="H112" s="189"/>
      <c r="I112" s="192"/>
      <c r="J112" s="193">
        <f>BK112</f>
        <v>0</v>
      </c>
      <c r="K112" s="189"/>
      <c r="L112" s="194"/>
      <c r="M112" s="195"/>
      <c r="N112" s="196"/>
      <c r="O112" s="196"/>
      <c r="P112" s="197">
        <f>P113+P122+P126+P137+P151</f>
        <v>0</v>
      </c>
      <c r="Q112" s="196"/>
      <c r="R112" s="197">
        <f>R113+R122+R126+R137+R151</f>
        <v>1.6473875799999997</v>
      </c>
      <c r="S112" s="196"/>
      <c r="T112" s="198">
        <f>T113+T122+T126+T137+T151</f>
        <v>0.018599999999999998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83</v>
      </c>
      <c r="AT112" s="200" t="s">
        <v>72</v>
      </c>
      <c r="AU112" s="200" t="s">
        <v>73</v>
      </c>
      <c r="AY112" s="199" t="s">
        <v>124</v>
      </c>
      <c r="BK112" s="201">
        <f>BK113+BK122+BK126+BK137+BK151</f>
        <v>0</v>
      </c>
    </row>
    <row r="113" s="12" customFormat="1" ht="22.8" customHeight="1">
      <c r="A113" s="12"/>
      <c r="B113" s="188"/>
      <c r="C113" s="189"/>
      <c r="D113" s="190" t="s">
        <v>72</v>
      </c>
      <c r="E113" s="202" t="s">
        <v>177</v>
      </c>
      <c r="F113" s="202" t="s">
        <v>178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SUM(P114:P121)</f>
        <v>0</v>
      </c>
      <c r="Q113" s="196"/>
      <c r="R113" s="197">
        <f>SUM(R114:R121)</f>
        <v>0.8619</v>
      </c>
      <c r="S113" s="196"/>
      <c r="T113" s="198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83</v>
      </c>
      <c r="AT113" s="200" t="s">
        <v>72</v>
      </c>
      <c r="AU113" s="200" t="s">
        <v>81</v>
      </c>
      <c r="AY113" s="199" t="s">
        <v>124</v>
      </c>
      <c r="BK113" s="201">
        <f>SUM(BK114:BK121)</f>
        <v>0</v>
      </c>
    </row>
    <row r="114" s="2" customFormat="1" ht="24.15" customHeight="1">
      <c r="A114" s="38"/>
      <c r="B114" s="39"/>
      <c r="C114" s="204" t="s">
        <v>81</v>
      </c>
      <c r="D114" s="204" t="s">
        <v>128</v>
      </c>
      <c r="E114" s="205" t="s">
        <v>179</v>
      </c>
      <c r="F114" s="206" t="s">
        <v>180</v>
      </c>
      <c r="G114" s="207" t="s">
        <v>131</v>
      </c>
      <c r="H114" s="208">
        <v>30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44</v>
      </c>
      <c r="O114" s="84"/>
      <c r="P114" s="213">
        <f>O114*H114</f>
        <v>0</v>
      </c>
      <c r="Q114" s="213">
        <v>0.028729999999999999</v>
      </c>
      <c r="R114" s="213">
        <f>Q114*H114</f>
        <v>0.8619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181</v>
      </c>
      <c r="AT114" s="215" t="s">
        <v>128</v>
      </c>
      <c r="AU114" s="215" t="s">
        <v>83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182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180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83</v>
      </c>
    </row>
    <row r="116" s="2" customFormat="1" ht="16.5" customHeight="1">
      <c r="A116" s="38"/>
      <c r="B116" s="39"/>
      <c r="C116" s="204" t="s">
        <v>8</v>
      </c>
      <c r="D116" s="204" t="s">
        <v>128</v>
      </c>
      <c r="E116" s="205" t="s">
        <v>183</v>
      </c>
      <c r="F116" s="206" t="s">
        <v>184</v>
      </c>
      <c r="G116" s="207" t="s">
        <v>154</v>
      </c>
      <c r="H116" s="208">
        <v>0.86199999999999999</v>
      </c>
      <c r="I116" s="209"/>
      <c r="J116" s="210">
        <f>ROUND(I116*H116,2)</f>
        <v>0</v>
      </c>
      <c r="K116" s="206" t="s">
        <v>132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181</v>
      </c>
      <c r="AT116" s="215" t="s">
        <v>128</v>
      </c>
      <c r="AU116" s="215" t="s">
        <v>83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185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186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83</v>
      </c>
    </row>
    <row r="118" s="2" customFormat="1">
      <c r="A118" s="38"/>
      <c r="B118" s="39"/>
      <c r="C118" s="40"/>
      <c r="D118" s="222" t="s">
        <v>137</v>
      </c>
      <c r="E118" s="40"/>
      <c r="F118" s="223" t="s">
        <v>187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83</v>
      </c>
    </row>
    <row r="119" s="2" customFormat="1" ht="21.75" customHeight="1">
      <c r="A119" s="38"/>
      <c r="B119" s="39"/>
      <c r="C119" s="204" t="s">
        <v>188</v>
      </c>
      <c r="D119" s="204" t="s">
        <v>128</v>
      </c>
      <c r="E119" s="205" t="s">
        <v>189</v>
      </c>
      <c r="F119" s="206" t="s">
        <v>190</v>
      </c>
      <c r="G119" s="207" t="s">
        <v>154</v>
      </c>
      <c r="H119" s="208">
        <v>0.86199999999999999</v>
      </c>
      <c r="I119" s="209"/>
      <c r="J119" s="210">
        <f>ROUND(I119*H119,2)</f>
        <v>0</v>
      </c>
      <c r="K119" s="206" t="s">
        <v>132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181</v>
      </c>
      <c r="AT119" s="215" t="s">
        <v>128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191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192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22" t="s">
        <v>137</v>
      </c>
      <c r="E121" s="40"/>
      <c r="F121" s="223" t="s">
        <v>193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83</v>
      </c>
    </row>
    <row r="122" s="12" customFormat="1" ht="22.8" customHeight="1">
      <c r="A122" s="12"/>
      <c r="B122" s="188"/>
      <c r="C122" s="189"/>
      <c r="D122" s="190" t="s">
        <v>72</v>
      </c>
      <c r="E122" s="202" t="s">
        <v>194</v>
      </c>
      <c r="F122" s="202" t="s">
        <v>195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SUM(P123:P125)</f>
        <v>0</v>
      </c>
      <c r="Q122" s="196"/>
      <c r="R122" s="197">
        <f>SUM(R123:R125)</f>
        <v>0.0043875799999999994</v>
      </c>
      <c r="S122" s="196"/>
      <c r="T122" s="19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83</v>
      </c>
      <c r="AT122" s="200" t="s">
        <v>72</v>
      </c>
      <c r="AU122" s="200" t="s">
        <v>81</v>
      </c>
      <c r="AY122" s="199" t="s">
        <v>124</v>
      </c>
      <c r="BK122" s="201">
        <f>SUM(BK123:BK125)</f>
        <v>0</v>
      </c>
    </row>
    <row r="123" s="2" customFormat="1" ht="16.5" customHeight="1">
      <c r="A123" s="38"/>
      <c r="B123" s="39"/>
      <c r="C123" s="204" t="s">
        <v>196</v>
      </c>
      <c r="D123" s="204" t="s">
        <v>128</v>
      </c>
      <c r="E123" s="205" t="s">
        <v>197</v>
      </c>
      <c r="F123" s="206" t="s">
        <v>198</v>
      </c>
      <c r="G123" s="207" t="s">
        <v>131</v>
      </c>
      <c r="H123" s="208">
        <v>0.86199999999999999</v>
      </c>
      <c r="I123" s="209"/>
      <c r="J123" s="210">
        <f>ROUND(I123*H123,2)</f>
        <v>0</v>
      </c>
      <c r="K123" s="206" t="s">
        <v>132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0.0050899999999999999</v>
      </c>
      <c r="R123" s="213">
        <f>Q123*H123</f>
        <v>0.0043875799999999994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181</v>
      </c>
      <c r="AT123" s="215" t="s">
        <v>128</v>
      </c>
      <c r="AU123" s="215" t="s">
        <v>83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181</v>
      </c>
      <c r="BM123" s="215" t="s">
        <v>199</v>
      </c>
    </row>
    <row r="124" s="2" customFormat="1">
      <c r="A124" s="38"/>
      <c r="B124" s="39"/>
      <c r="C124" s="40"/>
      <c r="D124" s="217" t="s">
        <v>135</v>
      </c>
      <c r="E124" s="40"/>
      <c r="F124" s="218" t="s">
        <v>198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83</v>
      </c>
    </row>
    <row r="125" s="2" customFormat="1">
      <c r="A125" s="38"/>
      <c r="B125" s="39"/>
      <c r="C125" s="40"/>
      <c r="D125" s="222" t="s">
        <v>137</v>
      </c>
      <c r="E125" s="40"/>
      <c r="F125" s="223" t="s">
        <v>200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83</v>
      </c>
    </row>
    <row r="126" s="12" customFormat="1" ht="22.8" customHeight="1">
      <c r="A126" s="12"/>
      <c r="B126" s="188"/>
      <c r="C126" s="189"/>
      <c r="D126" s="190" t="s">
        <v>72</v>
      </c>
      <c r="E126" s="202" t="s">
        <v>201</v>
      </c>
      <c r="F126" s="202" t="s">
        <v>202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SUM(P127:P136)</f>
        <v>0</v>
      </c>
      <c r="Q126" s="196"/>
      <c r="R126" s="197">
        <f>SUM(R127:R136)</f>
        <v>0.251</v>
      </c>
      <c r="S126" s="196"/>
      <c r="T126" s="198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83</v>
      </c>
      <c r="AT126" s="200" t="s">
        <v>72</v>
      </c>
      <c r="AU126" s="200" t="s">
        <v>81</v>
      </c>
      <c r="AY126" s="199" t="s">
        <v>124</v>
      </c>
      <c r="BK126" s="201">
        <f>SUM(BK127:BK136)</f>
        <v>0</v>
      </c>
    </row>
    <row r="127" s="2" customFormat="1" ht="21.75" customHeight="1">
      <c r="A127" s="38"/>
      <c r="B127" s="39"/>
      <c r="C127" s="204" t="s">
        <v>203</v>
      </c>
      <c r="D127" s="204" t="s">
        <v>128</v>
      </c>
      <c r="E127" s="205" t="s">
        <v>204</v>
      </c>
      <c r="F127" s="206" t="s">
        <v>205</v>
      </c>
      <c r="G127" s="207" t="s">
        <v>206</v>
      </c>
      <c r="H127" s="208">
        <v>1</v>
      </c>
      <c r="I127" s="209"/>
      <c r="J127" s="210">
        <f>ROUND(I127*H127,2)</f>
        <v>0</v>
      </c>
      <c r="K127" s="206" t="s">
        <v>132</v>
      </c>
      <c r="L127" s="44"/>
      <c r="M127" s="211" t="s">
        <v>19</v>
      </c>
      <c r="N127" s="212" t="s">
        <v>44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181</v>
      </c>
      <c r="AT127" s="215" t="s">
        <v>128</v>
      </c>
      <c r="AU127" s="215" t="s">
        <v>83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81</v>
      </c>
      <c r="BK127" s="216">
        <f>ROUND(I127*H127,2)</f>
        <v>0</v>
      </c>
      <c r="BL127" s="17" t="s">
        <v>181</v>
      </c>
      <c r="BM127" s="215" t="s">
        <v>207</v>
      </c>
    </row>
    <row r="128" s="2" customFormat="1">
      <c r="A128" s="38"/>
      <c r="B128" s="39"/>
      <c r="C128" s="40"/>
      <c r="D128" s="217" t="s">
        <v>135</v>
      </c>
      <c r="E128" s="40"/>
      <c r="F128" s="218" t="s">
        <v>208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135</v>
      </c>
      <c r="AU128" s="17" t="s">
        <v>83</v>
      </c>
    </row>
    <row r="129" s="2" customFormat="1">
      <c r="A129" s="38"/>
      <c r="B129" s="39"/>
      <c r="C129" s="40"/>
      <c r="D129" s="222" t="s">
        <v>137</v>
      </c>
      <c r="E129" s="40"/>
      <c r="F129" s="223" t="s">
        <v>209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83</v>
      </c>
    </row>
    <row r="130" s="2" customFormat="1" ht="21.75" customHeight="1">
      <c r="A130" s="38"/>
      <c r="B130" s="39"/>
      <c r="C130" s="235" t="s">
        <v>210</v>
      </c>
      <c r="D130" s="235" t="s">
        <v>211</v>
      </c>
      <c r="E130" s="236" t="s">
        <v>212</v>
      </c>
      <c r="F130" s="237" t="s">
        <v>213</v>
      </c>
      <c r="G130" s="238" t="s">
        <v>206</v>
      </c>
      <c r="H130" s="239">
        <v>1</v>
      </c>
      <c r="I130" s="240"/>
      <c r="J130" s="241">
        <f>ROUND(I130*H130,2)</f>
        <v>0</v>
      </c>
      <c r="K130" s="237" t="s">
        <v>19</v>
      </c>
      <c r="L130" s="242"/>
      <c r="M130" s="243" t="s">
        <v>19</v>
      </c>
      <c r="N130" s="244" t="s">
        <v>44</v>
      </c>
      <c r="O130" s="84"/>
      <c r="P130" s="213">
        <f>O130*H130</f>
        <v>0</v>
      </c>
      <c r="Q130" s="213">
        <v>0.098000000000000004</v>
      </c>
      <c r="R130" s="213">
        <f>Q130*H130</f>
        <v>0.098000000000000004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214</v>
      </c>
      <c r="AT130" s="215" t="s">
        <v>211</v>
      </c>
      <c r="AU130" s="215" t="s">
        <v>83</v>
      </c>
      <c r="AY130" s="17" t="s">
        <v>124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81</v>
      </c>
      <c r="BK130" s="216">
        <f>ROUND(I130*H130,2)</f>
        <v>0</v>
      </c>
      <c r="BL130" s="17" t="s">
        <v>181</v>
      </c>
      <c r="BM130" s="215" t="s">
        <v>215</v>
      </c>
    </row>
    <row r="131" s="2" customFormat="1">
      <c r="A131" s="38"/>
      <c r="B131" s="39"/>
      <c r="C131" s="40"/>
      <c r="D131" s="217" t="s">
        <v>135</v>
      </c>
      <c r="E131" s="40"/>
      <c r="F131" s="218" t="s">
        <v>216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135</v>
      </c>
      <c r="AU131" s="17" t="s">
        <v>83</v>
      </c>
    </row>
    <row r="132" s="2" customFormat="1" ht="21.75" customHeight="1">
      <c r="A132" s="38"/>
      <c r="B132" s="39"/>
      <c r="C132" s="235" t="s">
        <v>217</v>
      </c>
      <c r="D132" s="235" t="s">
        <v>211</v>
      </c>
      <c r="E132" s="236" t="s">
        <v>218</v>
      </c>
      <c r="F132" s="237" t="s">
        <v>219</v>
      </c>
      <c r="G132" s="238" t="s">
        <v>206</v>
      </c>
      <c r="H132" s="239">
        <v>1</v>
      </c>
      <c r="I132" s="240"/>
      <c r="J132" s="241">
        <f>ROUND(I132*H132,2)</f>
        <v>0</v>
      </c>
      <c r="K132" s="237" t="s">
        <v>132</v>
      </c>
      <c r="L132" s="242"/>
      <c r="M132" s="243" t="s">
        <v>19</v>
      </c>
      <c r="N132" s="244" t="s">
        <v>44</v>
      </c>
      <c r="O132" s="84"/>
      <c r="P132" s="213">
        <f>O132*H132</f>
        <v>0</v>
      </c>
      <c r="Q132" s="213">
        <v>0.153</v>
      </c>
      <c r="R132" s="213">
        <f>Q132*H132</f>
        <v>0.153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214</v>
      </c>
      <c r="AT132" s="215" t="s">
        <v>211</v>
      </c>
      <c r="AU132" s="215" t="s">
        <v>83</v>
      </c>
      <c r="AY132" s="17" t="s">
        <v>124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81</v>
      </c>
      <c r="BK132" s="216">
        <f>ROUND(I132*H132,2)</f>
        <v>0</v>
      </c>
      <c r="BL132" s="17" t="s">
        <v>181</v>
      </c>
      <c r="BM132" s="215" t="s">
        <v>220</v>
      </c>
    </row>
    <row r="133" s="2" customFormat="1">
      <c r="A133" s="38"/>
      <c r="B133" s="39"/>
      <c r="C133" s="40"/>
      <c r="D133" s="217" t="s">
        <v>135</v>
      </c>
      <c r="E133" s="40"/>
      <c r="F133" s="218" t="s">
        <v>219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135</v>
      </c>
      <c r="AU133" s="17" t="s">
        <v>83</v>
      </c>
    </row>
    <row r="134" s="2" customFormat="1" ht="16.5" customHeight="1">
      <c r="A134" s="38"/>
      <c r="B134" s="39"/>
      <c r="C134" s="204" t="s">
        <v>221</v>
      </c>
      <c r="D134" s="204" t="s">
        <v>128</v>
      </c>
      <c r="E134" s="205" t="s">
        <v>222</v>
      </c>
      <c r="F134" s="206" t="s">
        <v>223</v>
      </c>
      <c r="G134" s="207" t="s">
        <v>206</v>
      </c>
      <c r="H134" s="208">
        <v>1</v>
      </c>
      <c r="I134" s="209"/>
      <c r="J134" s="210">
        <f>ROUND(I134*H134,2)</f>
        <v>0</v>
      </c>
      <c r="K134" s="206" t="s">
        <v>132</v>
      </c>
      <c r="L134" s="44"/>
      <c r="M134" s="211" t="s">
        <v>19</v>
      </c>
      <c r="N134" s="212" t="s">
        <v>44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181</v>
      </c>
      <c r="AT134" s="215" t="s">
        <v>128</v>
      </c>
      <c r="AU134" s="215" t="s">
        <v>83</v>
      </c>
      <c r="AY134" s="17" t="s">
        <v>124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81</v>
      </c>
      <c r="BK134" s="216">
        <f>ROUND(I134*H134,2)</f>
        <v>0</v>
      </c>
      <c r="BL134" s="17" t="s">
        <v>181</v>
      </c>
      <c r="BM134" s="215" t="s">
        <v>224</v>
      </c>
    </row>
    <row r="135" s="2" customFormat="1">
      <c r="A135" s="38"/>
      <c r="B135" s="39"/>
      <c r="C135" s="40"/>
      <c r="D135" s="217" t="s">
        <v>135</v>
      </c>
      <c r="E135" s="40"/>
      <c r="F135" s="218" t="s">
        <v>225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135</v>
      </c>
      <c r="AU135" s="17" t="s">
        <v>83</v>
      </c>
    </row>
    <row r="136" s="2" customFormat="1">
      <c r="A136" s="38"/>
      <c r="B136" s="39"/>
      <c r="C136" s="40"/>
      <c r="D136" s="222" t="s">
        <v>137</v>
      </c>
      <c r="E136" s="40"/>
      <c r="F136" s="223" t="s">
        <v>226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83</v>
      </c>
    </row>
    <row r="137" s="12" customFormat="1" ht="22.8" customHeight="1">
      <c r="A137" s="12"/>
      <c r="B137" s="188"/>
      <c r="C137" s="189"/>
      <c r="D137" s="190" t="s">
        <v>72</v>
      </c>
      <c r="E137" s="202" t="s">
        <v>227</v>
      </c>
      <c r="F137" s="202" t="s">
        <v>228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SUM(P138:P150)</f>
        <v>0</v>
      </c>
      <c r="Q137" s="196"/>
      <c r="R137" s="197">
        <f>SUM(R138:R150)</f>
        <v>0.075600000000000001</v>
      </c>
      <c r="S137" s="196"/>
      <c r="T137" s="198">
        <f>SUM(T138:T150)</f>
        <v>0.018599999999999998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83</v>
      </c>
      <c r="AT137" s="200" t="s">
        <v>72</v>
      </c>
      <c r="AU137" s="200" t="s">
        <v>81</v>
      </c>
      <c r="AY137" s="199" t="s">
        <v>124</v>
      </c>
      <c r="BK137" s="201">
        <f>SUM(BK138:BK150)</f>
        <v>0</v>
      </c>
    </row>
    <row r="138" s="2" customFormat="1" ht="16.5" customHeight="1">
      <c r="A138" s="38"/>
      <c r="B138" s="39"/>
      <c r="C138" s="204" t="s">
        <v>229</v>
      </c>
      <c r="D138" s="204" t="s">
        <v>128</v>
      </c>
      <c r="E138" s="205" t="s">
        <v>230</v>
      </c>
      <c r="F138" s="206" t="s">
        <v>231</v>
      </c>
      <c r="G138" s="207" t="s">
        <v>131</v>
      </c>
      <c r="H138" s="208">
        <v>60</v>
      </c>
      <c r="I138" s="209"/>
      <c r="J138" s="210">
        <f>ROUND(I138*H138,2)</f>
        <v>0</v>
      </c>
      <c r="K138" s="206" t="s">
        <v>132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181</v>
      </c>
      <c r="AT138" s="215" t="s">
        <v>128</v>
      </c>
      <c r="AU138" s="215" t="s">
        <v>83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232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233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83</v>
      </c>
    </row>
    <row r="140" s="2" customFormat="1">
      <c r="A140" s="38"/>
      <c r="B140" s="39"/>
      <c r="C140" s="40"/>
      <c r="D140" s="222" t="s">
        <v>137</v>
      </c>
      <c r="E140" s="40"/>
      <c r="F140" s="223" t="s">
        <v>234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83</v>
      </c>
    </row>
    <row r="141" s="2" customFormat="1" ht="16.5" customHeight="1">
      <c r="A141" s="38"/>
      <c r="B141" s="39"/>
      <c r="C141" s="204" t="s">
        <v>133</v>
      </c>
      <c r="D141" s="204" t="s">
        <v>128</v>
      </c>
      <c r="E141" s="205" t="s">
        <v>235</v>
      </c>
      <c r="F141" s="206" t="s">
        <v>236</v>
      </c>
      <c r="G141" s="207" t="s">
        <v>131</v>
      </c>
      <c r="H141" s="208">
        <v>60</v>
      </c>
      <c r="I141" s="209"/>
      <c r="J141" s="210">
        <f>ROUND(I141*H141,2)</f>
        <v>0</v>
      </c>
      <c r="K141" s="206" t="s">
        <v>132</v>
      </c>
      <c r="L141" s="44"/>
      <c r="M141" s="211" t="s">
        <v>19</v>
      </c>
      <c r="N141" s="212" t="s">
        <v>44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181</v>
      </c>
      <c r="AT141" s="215" t="s">
        <v>128</v>
      </c>
      <c r="AU141" s="215" t="s">
        <v>83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181</v>
      </c>
      <c r="BM141" s="215" t="s">
        <v>237</v>
      </c>
    </row>
    <row r="142" s="2" customFormat="1">
      <c r="A142" s="38"/>
      <c r="B142" s="39"/>
      <c r="C142" s="40"/>
      <c r="D142" s="217" t="s">
        <v>135</v>
      </c>
      <c r="E142" s="40"/>
      <c r="F142" s="218" t="s">
        <v>238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83</v>
      </c>
    </row>
    <row r="143" s="2" customFormat="1">
      <c r="A143" s="38"/>
      <c r="B143" s="39"/>
      <c r="C143" s="40"/>
      <c r="D143" s="222" t="s">
        <v>137</v>
      </c>
      <c r="E143" s="40"/>
      <c r="F143" s="223" t="s">
        <v>239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83</v>
      </c>
    </row>
    <row r="144" s="2" customFormat="1" ht="16.5" customHeight="1">
      <c r="A144" s="38"/>
      <c r="B144" s="39"/>
      <c r="C144" s="204" t="s">
        <v>240</v>
      </c>
      <c r="D144" s="204" t="s">
        <v>128</v>
      </c>
      <c r="E144" s="205" t="s">
        <v>241</v>
      </c>
      <c r="F144" s="206" t="s">
        <v>242</v>
      </c>
      <c r="G144" s="207" t="s">
        <v>131</v>
      </c>
      <c r="H144" s="208">
        <v>60</v>
      </c>
      <c r="I144" s="209"/>
      <c r="J144" s="210">
        <f>ROUND(I144*H144,2)</f>
        <v>0</v>
      </c>
      <c r="K144" s="206" t="s">
        <v>132</v>
      </c>
      <c r="L144" s="44"/>
      <c r="M144" s="211" t="s">
        <v>19</v>
      </c>
      <c r="N144" s="212" t="s">
        <v>44</v>
      </c>
      <c r="O144" s="84"/>
      <c r="P144" s="213">
        <f>O144*H144</f>
        <v>0</v>
      </c>
      <c r="Q144" s="213">
        <v>0.001</v>
      </c>
      <c r="R144" s="213">
        <f>Q144*H144</f>
        <v>0.059999999999999998</v>
      </c>
      <c r="S144" s="213">
        <v>0.00031</v>
      </c>
      <c r="T144" s="214">
        <f>S144*H144</f>
        <v>0.018599999999999998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181</v>
      </c>
      <c r="AT144" s="215" t="s">
        <v>128</v>
      </c>
      <c r="AU144" s="215" t="s">
        <v>83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181</v>
      </c>
      <c r="BM144" s="215" t="s">
        <v>243</v>
      </c>
    </row>
    <row r="145" s="2" customFormat="1">
      <c r="A145" s="38"/>
      <c r="B145" s="39"/>
      <c r="C145" s="40"/>
      <c r="D145" s="217" t="s">
        <v>135</v>
      </c>
      <c r="E145" s="40"/>
      <c r="F145" s="218" t="s">
        <v>244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83</v>
      </c>
    </row>
    <row r="146" s="2" customFormat="1">
      <c r="A146" s="38"/>
      <c r="B146" s="39"/>
      <c r="C146" s="40"/>
      <c r="D146" s="222" t="s">
        <v>137</v>
      </c>
      <c r="E146" s="40"/>
      <c r="F146" s="223" t="s">
        <v>245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137</v>
      </c>
      <c r="AU146" s="17" t="s">
        <v>83</v>
      </c>
    </row>
    <row r="147" s="2" customFormat="1" ht="21.75" customHeight="1">
      <c r="A147" s="38"/>
      <c r="B147" s="39"/>
      <c r="C147" s="204" t="s">
        <v>246</v>
      </c>
      <c r="D147" s="204" t="s">
        <v>128</v>
      </c>
      <c r="E147" s="205" t="s">
        <v>247</v>
      </c>
      <c r="F147" s="206" t="s">
        <v>248</v>
      </c>
      <c r="G147" s="207" t="s">
        <v>131</v>
      </c>
      <c r="H147" s="208">
        <v>60</v>
      </c>
      <c r="I147" s="209"/>
      <c r="J147" s="210">
        <f>ROUND(I147*H147,2)</f>
        <v>0</v>
      </c>
      <c r="K147" s="206" t="s">
        <v>132</v>
      </c>
      <c r="L147" s="44"/>
      <c r="M147" s="211" t="s">
        <v>19</v>
      </c>
      <c r="N147" s="212" t="s">
        <v>44</v>
      </c>
      <c r="O147" s="84"/>
      <c r="P147" s="213">
        <f>O147*H147</f>
        <v>0</v>
      </c>
      <c r="Q147" s="213">
        <v>0.00025999999999999998</v>
      </c>
      <c r="R147" s="213">
        <f>Q147*H147</f>
        <v>0.015599999999999999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181</v>
      </c>
      <c r="AT147" s="215" t="s">
        <v>128</v>
      </c>
      <c r="AU147" s="215" t="s">
        <v>83</v>
      </c>
      <c r="AY147" s="17" t="s">
        <v>124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81</v>
      </c>
      <c r="BK147" s="216">
        <f>ROUND(I147*H147,2)</f>
        <v>0</v>
      </c>
      <c r="BL147" s="17" t="s">
        <v>181</v>
      </c>
      <c r="BM147" s="215" t="s">
        <v>249</v>
      </c>
    </row>
    <row r="148" s="2" customFormat="1">
      <c r="A148" s="38"/>
      <c r="B148" s="39"/>
      <c r="C148" s="40"/>
      <c r="D148" s="217" t="s">
        <v>135</v>
      </c>
      <c r="E148" s="40"/>
      <c r="F148" s="218" t="s">
        <v>250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135</v>
      </c>
      <c r="AU148" s="17" t="s">
        <v>83</v>
      </c>
    </row>
    <row r="149" s="2" customFormat="1">
      <c r="A149" s="38"/>
      <c r="B149" s="39"/>
      <c r="C149" s="40"/>
      <c r="D149" s="222" t="s">
        <v>137</v>
      </c>
      <c r="E149" s="40"/>
      <c r="F149" s="223" t="s">
        <v>251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83</v>
      </c>
    </row>
    <row r="150" s="2" customFormat="1">
      <c r="A150" s="38"/>
      <c r="B150" s="39"/>
      <c r="C150" s="40"/>
      <c r="D150" s="217" t="s">
        <v>147</v>
      </c>
      <c r="E150" s="40"/>
      <c r="F150" s="234" t="s">
        <v>252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147</v>
      </c>
      <c r="AU150" s="17" t="s">
        <v>83</v>
      </c>
    </row>
    <row r="151" s="12" customFormat="1" ht="22.8" customHeight="1">
      <c r="A151" s="12"/>
      <c r="B151" s="188"/>
      <c r="C151" s="189"/>
      <c r="D151" s="190" t="s">
        <v>72</v>
      </c>
      <c r="E151" s="202" t="s">
        <v>253</v>
      </c>
      <c r="F151" s="202" t="s">
        <v>254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SUM(P152:P155)</f>
        <v>0</v>
      </c>
      <c r="Q151" s="196"/>
      <c r="R151" s="197">
        <f>SUM(R152:R155)</f>
        <v>0.45449999999999996</v>
      </c>
      <c r="S151" s="196"/>
      <c r="T151" s="19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9" t="s">
        <v>83</v>
      </c>
      <c r="AT151" s="200" t="s">
        <v>72</v>
      </c>
      <c r="AU151" s="200" t="s">
        <v>81</v>
      </c>
      <c r="AY151" s="199" t="s">
        <v>124</v>
      </c>
      <c r="BK151" s="201">
        <f>SUM(BK152:BK155)</f>
        <v>0</v>
      </c>
    </row>
    <row r="152" s="2" customFormat="1" ht="16.5" customHeight="1">
      <c r="A152" s="38"/>
      <c r="B152" s="39"/>
      <c r="C152" s="204" t="s">
        <v>83</v>
      </c>
      <c r="D152" s="204" t="s">
        <v>128</v>
      </c>
      <c r="E152" s="205" t="s">
        <v>255</v>
      </c>
      <c r="F152" s="206" t="s">
        <v>256</v>
      </c>
      <c r="G152" s="207" t="s">
        <v>131</v>
      </c>
      <c r="H152" s="208">
        <v>90</v>
      </c>
      <c r="I152" s="209"/>
      <c r="J152" s="210">
        <f>ROUND(I152*H152,2)</f>
        <v>0</v>
      </c>
      <c r="K152" s="206" t="s">
        <v>132</v>
      </c>
      <c r="L152" s="44"/>
      <c r="M152" s="211" t="s">
        <v>19</v>
      </c>
      <c r="N152" s="212" t="s">
        <v>44</v>
      </c>
      <c r="O152" s="84"/>
      <c r="P152" s="213">
        <f>O152*H152</f>
        <v>0</v>
      </c>
      <c r="Q152" s="213">
        <v>0.0050499999999999998</v>
      </c>
      <c r="R152" s="213">
        <f>Q152*H152</f>
        <v>0.45449999999999996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181</v>
      </c>
      <c r="AT152" s="215" t="s">
        <v>128</v>
      </c>
      <c r="AU152" s="215" t="s">
        <v>83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257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256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83</v>
      </c>
    </row>
    <row r="154" s="2" customFormat="1">
      <c r="A154" s="38"/>
      <c r="B154" s="39"/>
      <c r="C154" s="40"/>
      <c r="D154" s="222" t="s">
        <v>137</v>
      </c>
      <c r="E154" s="40"/>
      <c r="F154" s="223" t="s">
        <v>258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83</v>
      </c>
    </row>
    <row r="155" s="2" customFormat="1">
      <c r="A155" s="38"/>
      <c r="B155" s="39"/>
      <c r="C155" s="40"/>
      <c r="D155" s="217" t="s">
        <v>147</v>
      </c>
      <c r="E155" s="40"/>
      <c r="F155" s="234" t="s">
        <v>259</v>
      </c>
      <c r="G155" s="40"/>
      <c r="H155" s="40"/>
      <c r="I155" s="219"/>
      <c r="J155" s="40"/>
      <c r="K155" s="40"/>
      <c r="L155" s="44"/>
      <c r="M155" s="245"/>
      <c r="N155" s="246"/>
      <c r="O155" s="247"/>
      <c r="P155" s="247"/>
      <c r="Q155" s="247"/>
      <c r="R155" s="247"/>
      <c r="S155" s="247"/>
      <c r="T155" s="24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147</v>
      </c>
      <c r="AU155" s="17" t="s">
        <v>83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2ndGdVqeLahCeEse+iBHrRkcMCBvH20fxfFy4WzIgaI/uo5sZ+hRmlqkKicuuT8JCvA2bvZ9OJAf6BT+pB3Qfw==" hashValue="Hry7OrEa2vMCyMUmuymmyMj2R4Pk8MTa7qu5/Zi6PBuEgXuAVVTn958e2blfmlIkNOcNGWNHxj02JpIBVOUrUw==" algorithmName="SHA-512" password="CC35"/>
  <autoFilter ref="C87:K15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952901114"/>
    <hyperlink ref="F97" r:id="rId2" display="https://podminky.urs.cz/item/CS_URS_2024_01/962031023"/>
    <hyperlink ref="F102" r:id="rId3" display="https://podminky.urs.cz/item/CS_URS_2024_01/997013212"/>
    <hyperlink ref="F105" r:id="rId4" display="https://podminky.urs.cz/item/CS_URS_2024_01/997013219"/>
    <hyperlink ref="F108" r:id="rId5" display="https://podminky.urs.cz/item/CS_URS_2024_01/997013501"/>
    <hyperlink ref="F111" r:id="rId6" display="https://podminky.urs.cz/item/CS_URS_2024_01/997013509"/>
    <hyperlink ref="F118" r:id="rId7" display="https://podminky.urs.cz/item/CS_URS_2024_01/998763301"/>
    <hyperlink ref="F121" r:id="rId8" display="https://podminky.urs.cz/item/CS_URS_2024_01/998763339"/>
    <hyperlink ref="F125" r:id="rId9" display="https://podminky.urs.cz/item/CS_URS_2024_01/764214411R"/>
    <hyperlink ref="F129" r:id="rId10" display="https://podminky.urs.cz/item/CS_URS_2024_01/766660132"/>
    <hyperlink ref="F136" r:id="rId11" display="https://podminky.urs.cz/item/CS_URS_2024_01/766660163"/>
    <hyperlink ref="F140" r:id="rId12" display="https://podminky.urs.cz/item/CS_URS_2024_01/784111003"/>
    <hyperlink ref="F143" r:id="rId13" display="https://podminky.urs.cz/item/CS_URS_2024_01/784111033"/>
    <hyperlink ref="F146" r:id="rId14" display="https://podminky.urs.cz/item/CS_URS_2024_01/784121003"/>
    <hyperlink ref="F149" r:id="rId15" display="https://podminky.urs.cz/item/CS_URS_2024_01/784211103"/>
    <hyperlink ref="F154" r:id="rId16" display="https://podminky.urs.cz/item/CS_URS_2024_01/787127227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5" t="s">
        <v>260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ROUND((SUM(BE83:BE224)),  2)</f>
        <v>0</v>
      </c>
      <c r="G33" s="38"/>
      <c r="H33" s="38"/>
      <c r="I33" s="148">
        <v>0.20999999999999999</v>
      </c>
      <c r="J33" s="147">
        <f>ROUND(((SUM(BE83:BE224))*I33),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ROUND((SUM(BF83:BF224)),  2)</f>
        <v>0</v>
      </c>
      <c r="G34" s="38"/>
      <c r="H34" s="38"/>
      <c r="I34" s="148">
        <v>0.12</v>
      </c>
      <c r="J34" s="147">
        <f>ROUND(((SUM(BF83:BF224))*I34),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ROUND((SUM(BG83:BG224)),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ROUND((SUM(BH83:BH224)),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ROUND((SUM(BI83:BI224)),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30" customHeight="1">
      <c r="A50" s="38"/>
      <c r="B50" s="39"/>
      <c r="C50" s="40"/>
      <c r="D50" s="40"/>
      <c r="E50" s="69" t="str">
        <f>E9</f>
        <v>D.1.4.1 - Klimatizac - Krasjská zdravotní, a.s., Masarykova nemocnice Ústí nad Labem, chlazení datového centra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261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262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263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Krajská zdravotní a.s., Masarykova nemocnice Ústí nad Labem - chlazení datového centra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D.1.4.1 - Klimatizac - Krasjská zdravotní, a.s., Masarykova nemocnice Ústí nad Labem, chlazení datového centra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Ústí nad Labem</v>
      </c>
      <c r="G77" s="40"/>
      <c r="H77" s="40"/>
      <c r="I77" s="32" t="s">
        <v>23</v>
      </c>
      <c r="J77" s="72" t="str">
        <f>IF(J12="","",J12)</f>
        <v>18. 6. 2024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Krajská zdravotní, a.s.</v>
      </c>
      <c r="G79" s="40"/>
      <c r="H79" s="40"/>
      <c r="I79" s="32" t="s">
        <v>31</v>
      </c>
      <c r="J79" s="36" t="str">
        <f>E21</f>
        <v>Karel Petr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NCI.CZ ENGINEERING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110</v>
      </c>
      <c r="D82" s="180" t="s">
        <v>58</v>
      </c>
      <c r="E82" s="180" t="s">
        <v>54</v>
      </c>
      <c r="F82" s="180" t="s">
        <v>55</v>
      </c>
      <c r="G82" s="180" t="s">
        <v>111</v>
      </c>
      <c r="H82" s="180" t="s">
        <v>112</v>
      </c>
      <c r="I82" s="180" t="s">
        <v>113</v>
      </c>
      <c r="J82" s="180" t="s">
        <v>98</v>
      </c>
      <c r="K82" s="181" t="s">
        <v>114</v>
      </c>
      <c r="L82" s="182"/>
      <c r="M82" s="92" t="s">
        <v>19</v>
      </c>
      <c r="N82" s="93" t="s">
        <v>43</v>
      </c>
      <c r="O82" s="93" t="s">
        <v>115</v>
      </c>
      <c r="P82" s="93" t="s">
        <v>116</v>
      </c>
      <c r="Q82" s="93" t="s">
        <v>117</v>
      </c>
      <c r="R82" s="93" t="s">
        <v>118</v>
      </c>
      <c r="S82" s="93" t="s">
        <v>119</v>
      </c>
      <c r="T82" s="94" t="s">
        <v>120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2.0868600000000002</v>
      </c>
      <c r="S83" s="96"/>
      <c r="T83" s="186">
        <f>T84</f>
        <v>0.034000000000000002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72</v>
      </c>
      <c r="E84" s="191" t="s">
        <v>175</v>
      </c>
      <c r="F84" s="191" t="s">
        <v>176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P85+P89+P95</f>
        <v>0</v>
      </c>
      <c r="Q84" s="196"/>
      <c r="R84" s="197">
        <f>R85+R89+R95</f>
        <v>2.0868600000000002</v>
      </c>
      <c r="S84" s="196"/>
      <c r="T84" s="198">
        <f>T85+T89+T95</f>
        <v>0.034000000000000002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72</v>
      </c>
      <c r="AU84" s="200" t="s">
        <v>73</v>
      </c>
      <c r="AY84" s="199" t="s">
        <v>124</v>
      </c>
      <c r="BK84" s="201">
        <f>BK85+BK89+BK95</f>
        <v>0</v>
      </c>
    </row>
    <row r="85" s="12" customFormat="1" ht="22.8" customHeight="1">
      <c r="A85" s="12"/>
      <c r="B85" s="188"/>
      <c r="C85" s="189"/>
      <c r="D85" s="190" t="s">
        <v>72</v>
      </c>
      <c r="E85" s="202" t="s">
        <v>264</v>
      </c>
      <c r="F85" s="202" t="s">
        <v>265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SUM(P86:P88)</f>
        <v>0</v>
      </c>
      <c r="Q85" s="196"/>
      <c r="R85" s="197">
        <f>SUM(R86:R88)</f>
        <v>0.036900000000000002</v>
      </c>
      <c r="S85" s="196"/>
      <c r="T85" s="19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83</v>
      </c>
      <c r="AT85" s="200" t="s">
        <v>72</v>
      </c>
      <c r="AU85" s="200" t="s">
        <v>81</v>
      </c>
      <c r="AY85" s="199" t="s">
        <v>124</v>
      </c>
      <c r="BK85" s="201">
        <f>SUM(BK86:BK88)</f>
        <v>0</v>
      </c>
    </row>
    <row r="86" s="2" customFormat="1" ht="16.5" customHeight="1">
      <c r="A86" s="38"/>
      <c r="B86" s="39"/>
      <c r="C86" s="204" t="s">
        <v>8</v>
      </c>
      <c r="D86" s="204" t="s">
        <v>128</v>
      </c>
      <c r="E86" s="205" t="s">
        <v>266</v>
      </c>
      <c r="F86" s="206" t="s">
        <v>267</v>
      </c>
      <c r="G86" s="207" t="s">
        <v>268</v>
      </c>
      <c r="H86" s="208">
        <v>90</v>
      </c>
      <c r="I86" s="209"/>
      <c r="J86" s="210">
        <f>ROUND(I86*H86,2)</f>
        <v>0</v>
      </c>
      <c r="K86" s="206" t="s">
        <v>132</v>
      </c>
      <c r="L86" s="44"/>
      <c r="M86" s="211" t="s">
        <v>19</v>
      </c>
      <c r="N86" s="212" t="s">
        <v>44</v>
      </c>
      <c r="O86" s="84"/>
      <c r="P86" s="213">
        <f>O86*H86</f>
        <v>0</v>
      </c>
      <c r="Q86" s="213">
        <v>0.00040999999999999999</v>
      </c>
      <c r="R86" s="213">
        <f>Q86*H86</f>
        <v>0.036900000000000002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181</v>
      </c>
      <c r="AT86" s="215" t="s">
        <v>128</v>
      </c>
      <c r="AU86" s="215" t="s">
        <v>83</v>
      </c>
      <c r="AY86" s="17" t="s">
        <v>124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81</v>
      </c>
      <c r="BK86" s="216">
        <f>ROUND(I86*H86,2)</f>
        <v>0</v>
      </c>
      <c r="BL86" s="17" t="s">
        <v>181</v>
      </c>
      <c r="BM86" s="215" t="s">
        <v>269</v>
      </c>
    </row>
    <row r="87" s="2" customFormat="1">
      <c r="A87" s="38"/>
      <c r="B87" s="39"/>
      <c r="C87" s="40"/>
      <c r="D87" s="217" t="s">
        <v>135</v>
      </c>
      <c r="E87" s="40"/>
      <c r="F87" s="218" t="s">
        <v>270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135</v>
      </c>
      <c r="AU87" s="17" t="s">
        <v>83</v>
      </c>
    </row>
    <row r="88" s="2" customFormat="1">
      <c r="A88" s="38"/>
      <c r="B88" s="39"/>
      <c r="C88" s="40"/>
      <c r="D88" s="222" t="s">
        <v>137</v>
      </c>
      <c r="E88" s="40"/>
      <c r="F88" s="223" t="s">
        <v>271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83</v>
      </c>
    </row>
    <row r="89" s="12" customFormat="1" ht="22.8" customHeight="1">
      <c r="A89" s="12"/>
      <c r="B89" s="188"/>
      <c r="C89" s="189"/>
      <c r="D89" s="190" t="s">
        <v>72</v>
      </c>
      <c r="E89" s="202" t="s">
        <v>272</v>
      </c>
      <c r="F89" s="202" t="s">
        <v>273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SUM(P90:P94)</f>
        <v>0</v>
      </c>
      <c r="Q89" s="196"/>
      <c r="R89" s="197">
        <f>SUM(R90:R94)</f>
        <v>0</v>
      </c>
      <c r="S89" s="196"/>
      <c r="T89" s="198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83</v>
      </c>
      <c r="AT89" s="200" t="s">
        <v>72</v>
      </c>
      <c r="AU89" s="200" t="s">
        <v>81</v>
      </c>
      <c r="AY89" s="199" t="s">
        <v>124</v>
      </c>
      <c r="BK89" s="201">
        <f>SUM(BK90:BK94)</f>
        <v>0</v>
      </c>
    </row>
    <row r="90" s="2" customFormat="1" ht="16.5" customHeight="1">
      <c r="A90" s="38"/>
      <c r="B90" s="39"/>
      <c r="C90" s="204" t="s">
        <v>274</v>
      </c>
      <c r="D90" s="204" t="s">
        <v>128</v>
      </c>
      <c r="E90" s="205" t="s">
        <v>275</v>
      </c>
      <c r="F90" s="206" t="s">
        <v>276</v>
      </c>
      <c r="G90" s="207" t="s">
        <v>131</v>
      </c>
      <c r="H90" s="208">
        <v>20</v>
      </c>
      <c r="I90" s="209"/>
      <c r="J90" s="210">
        <f>ROUND(I90*H90,2)</f>
        <v>0</v>
      </c>
      <c r="K90" s="206" t="s">
        <v>132</v>
      </c>
      <c r="L90" s="44"/>
      <c r="M90" s="211" t="s">
        <v>19</v>
      </c>
      <c r="N90" s="212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181</v>
      </c>
      <c r="AT90" s="215" t="s">
        <v>128</v>
      </c>
      <c r="AU90" s="215" t="s">
        <v>83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181</v>
      </c>
      <c r="BM90" s="215" t="s">
        <v>277</v>
      </c>
    </row>
    <row r="91" s="2" customFormat="1">
      <c r="A91" s="38"/>
      <c r="B91" s="39"/>
      <c r="C91" s="40"/>
      <c r="D91" s="217" t="s">
        <v>135</v>
      </c>
      <c r="E91" s="40"/>
      <c r="F91" s="218" t="s">
        <v>278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135</v>
      </c>
      <c r="AU91" s="17" t="s">
        <v>83</v>
      </c>
    </row>
    <row r="92" s="2" customFormat="1">
      <c r="A92" s="38"/>
      <c r="B92" s="39"/>
      <c r="C92" s="40"/>
      <c r="D92" s="222" t="s">
        <v>137</v>
      </c>
      <c r="E92" s="40"/>
      <c r="F92" s="223" t="s">
        <v>279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137</v>
      </c>
      <c r="AU92" s="17" t="s">
        <v>83</v>
      </c>
    </row>
    <row r="93" s="2" customFormat="1" ht="16.5" customHeight="1">
      <c r="A93" s="38"/>
      <c r="B93" s="39"/>
      <c r="C93" s="235" t="s">
        <v>280</v>
      </c>
      <c r="D93" s="235" t="s">
        <v>211</v>
      </c>
      <c r="E93" s="236" t="s">
        <v>281</v>
      </c>
      <c r="F93" s="237" t="s">
        <v>282</v>
      </c>
      <c r="G93" s="238" t="s">
        <v>268</v>
      </c>
      <c r="H93" s="239">
        <v>20</v>
      </c>
      <c r="I93" s="240"/>
      <c r="J93" s="241">
        <f>ROUND(I93*H93,2)</f>
        <v>0</v>
      </c>
      <c r="K93" s="237" t="s">
        <v>19</v>
      </c>
      <c r="L93" s="242"/>
      <c r="M93" s="243" t="s">
        <v>19</v>
      </c>
      <c r="N93" s="244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214</v>
      </c>
      <c r="AT93" s="215" t="s">
        <v>211</v>
      </c>
      <c r="AU93" s="215" t="s">
        <v>83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181</v>
      </c>
      <c r="BM93" s="215" t="s">
        <v>283</v>
      </c>
    </row>
    <row r="94" s="2" customFormat="1">
      <c r="A94" s="38"/>
      <c r="B94" s="39"/>
      <c r="C94" s="40"/>
      <c r="D94" s="217" t="s">
        <v>135</v>
      </c>
      <c r="E94" s="40"/>
      <c r="F94" s="218" t="s">
        <v>282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135</v>
      </c>
      <c r="AU94" s="17" t="s">
        <v>83</v>
      </c>
    </row>
    <row r="95" s="12" customFormat="1" ht="22.8" customHeight="1">
      <c r="A95" s="12"/>
      <c r="B95" s="188"/>
      <c r="C95" s="189"/>
      <c r="D95" s="190" t="s">
        <v>72</v>
      </c>
      <c r="E95" s="202" t="s">
        <v>284</v>
      </c>
      <c r="F95" s="202" t="s">
        <v>285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SUM(P96:P224)</f>
        <v>0</v>
      </c>
      <c r="Q95" s="196"/>
      <c r="R95" s="197">
        <f>SUM(R96:R224)</f>
        <v>2.04996</v>
      </c>
      <c r="S95" s="196"/>
      <c r="T95" s="198">
        <f>SUM(T96:T224)</f>
        <v>0.034000000000000002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83</v>
      </c>
      <c r="AT95" s="200" t="s">
        <v>72</v>
      </c>
      <c r="AU95" s="200" t="s">
        <v>81</v>
      </c>
      <c r="AY95" s="199" t="s">
        <v>124</v>
      </c>
      <c r="BK95" s="201">
        <f>SUM(BK96:BK224)</f>
        <v>0</v>
      </c>
    </row>
    <row r="96" s="2" customFormat="1" ht="16.5" customHeight="1">
      <c r="A96" s="38"/>
      <c r="B96" s="39"/>
      <c r="C96" s="204" t="s">
        <v>286</v>
      </c>
      <c r="D96" s="204" t="s">
        <v>128</v>
      </c>
      <c r="E96" s="205" t="s">
        <v>287</v>
      </c>
      <c r="F96" s="206" t="s">
        <v>288</v>
      </c>
      <c r="G96" s="207" t="s">
        <v>206</v>
      </c>
      <c r="H96" s="208">
        <v>1</v>
      </c>
      <c r="I96" s="209"/>
      <c r="J96" s="210">
        <f>ROUND(I96*H96,2)</f>
        <v>0</v>
      </c>
      <c r="K96" s="206" t="s">
        <v>132</v>
      </c>
      <c r="L96" s="44"/>
      <c r="M96" s="211" t="s">
        <v>19</v>
      </c>
      <c r="N96" s="212" t="s">
        <v>44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181</v>
      </c>
      <c r="AT96" s="215" t="s">
        <v>128</v>
      </c>
      <c r="AU96" s="215" t="s">
        <v>83</v>
      </c>
      <c r="AY96" s="17" t="s">
        <v>124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81</v>
      </c>
      <c r="BK96" s="216">
        <f>ROUND(I96*H96,2)</f>
        <v>0</v>
      </c>
      <c r="BL96" s="17" t="s">
        <v>181</v>
      </c>
      <c r="BM96" s="215" t="s">
        <v>289</v>
      </c>
    </row>
    <row r="97" s="2" customFormat="1">
      <c r="A97" s="38"/>
      <c r="B97" s="39"/>
      <c r="C97" s="40"/>
      <c r="D97" s="217" t="s">
        <v>135</v>
      </c>
      <c r="E97" s="40"/>
      <c r="F97" s="218" t="s">
        <v>290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135</v>
      </c>
      <c r="AU97" s="17" t="s">
        <v>83</v>
      </c>
    </row>
    <row r="98" s="2" customFormat="1">
      <c r="A98" s="38"/>
      <c r="B98" s="39"/>
      <c r="C98" s="40"/>
      <c r="D98" s="222" t="s">
        <v>137</v>
      </c>
      <c r="E98" s="40"/>
      <c r="F98" s="223" t="s">
        <v>291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83</v>
      </c>
    </row>
    <row r="99" s="2" customFormat="1" ht="16.5" customHeight="1">
      <c r="A99" s="38"/>
      <c r="B99" s="39"/>
      <c r="C99" s="235" t="s">
        <v>292</v>
      </c>
      <c r="D99" s="235" t="s">
        <v>211</v>
      </c>
      <c r="E99" s="236" t="s">
        <v>293</v>
      </c>
      <c r="F99" s="237" t="s">
        <v>294</v>
      </c>
      <c r="G99" s="238" t="s">
        <v>206</v>
      </c>
      <c r="H99" s="239">
        <v>1</v>
      </c>
      <c r="I99" s="240"/>
      <c r="J99" s="241">
        <f>ROUND(I99*H99,2)</f>
        <v>0</v>
      </c>
      <c r="K99" s="237" t="s">
        <v>132</v>
      </c>
      <c r="L99" s="242"/>
      <c r="M99" s="243" t="s">
        <v>19</v>
      </c>
      <c r="N99" s="244" t="s">
        <v>44</v>
      </c>
      <c r="O99" s="84"/>
      <c r="P99" s="213">
        <f>O99*H99</f>
        <v>0</v>
      </c>
      <c r="Q99" s="213">
        <v>0.021999999999999999</v>
      </c>
      <c r="R99" s="213">
        <f>Q99*H99</f>
        <v>0.021999999999999999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214</v>
      </c>
      <c r="AT99" s="215" t="s">
        <v>211</v>
      </c>
      <c r="AU99" s="215" t="s">
        <v>83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181</v>
      </c>
      <c r="BM99" s="215" t="s">
        <v>295</v>
      </c>
    </row>
    <row r="100" s="2" customFormat="1">
      <c r="A100" s="38"/>
      <c r="B100" s="39"/>
      <c r="C100" s="40"/>
      <c r="D100" s="217" t="s">
        <v>135</v>
      </c>
      <c r="E100" s="40"/>
      <c r="F100" s="218" t="s">
        <v>296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83</v>
      </c>
    </row>
    <row r="101" s="2" customFormat="1" ht="16.5" customHeight="1">
      <c r="A101" s="38"/>
      <c r="B101" s="39"/>
      <c r="C101" s="204" t="s">
        <v>297</v>
      </c>
      <c r="D101" s="204" t="s">
        <v>128</v>
      </c>
      <c r="E101" s="205" t="s">
        <v>298</v>
      </c>
      <c r="F101" s="206" t="s">
        <v>299</v>
      </c>
      <c r="G101" s="207" t="s">
        <v>206</v>
      </c>
      <c r="H101" s="208">
        <v>1</v>
      </c>
      <c r="I101" s="209"/>
      <c r="J101" s="210">
        <f>ROUND(I101*H101,2)</f>
        <v>0</v>
      </c>
      <c r="K101" s="206" t="s">
        <v>132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181</v>
      </c>
      <c r="AT101" s="215" t="s">
        <v>128</v>
      </c>
      <c r="AU101" s="215" t="s">
        <v>83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181</v>
      </c>
      <c r="BM101" s="215" t="s">
        <v>300</v>
      </c>
    </row>
    <row r="102" s="2" customFormat="1">
      <c r="A102" s="38"/>
      <c r="B102" s="39"/>
      <c r="C102" s="40"/>
      <c r="D102" s="217" t="s">
        <v>135</v>
      </c>
      <c r="E102" s="40"/>
      <c r="F102" s="218" t="s">
        <v>301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83</v>
      </c>
    </row>
    <row r="103" s="2" customFormat="1">
      <c r="A103" s="38"/>
      <c r="B103" s="39"/>
      <c r="C103" s="40"/>
      <c r="D103" s="222" t="s">
        <v>137</v>
      </c>
      <c r="E103" s="40"/>
      <c r="F103" s="223" t="s">
        <v>302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83</v>
      </c>
    </row>
    <row r="104" s="2" customFormat="1" ht="16.5" customHeight="1">
      <c r="A104" s="38"/>
      <c r="B104" s="39"/>
      <c r="C104" s="235" t="s">
        <v>303</v>
      </c>
      <c r="D104" s="235" t="s">
        <v>211</v>
      </c>
      <c r="E104" s="236" t="s">
        <v>304</v>
      </c>
      <c r="F104" s="237" t="s">
        <v>305</v>
      </c>
      <c r="G104" s="238" t="s">
        <v>206</v>
      </c>
      <c r="H104" s="239">
        <v>1</v>
      </c>
      <c r="I104" s="240"/>
      <c r="J104" s="241">
        <f>ROUND(I104*H104,2)</f>
        <v>0</v>
      </c>
      <c r="K104" s="237" t="s">
        <v>132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0.0094999999999999998</v>
      </c>
      <c r="R104" s="213">
        <f>Q104*H104</f>
        <v>0.0094999999999999998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83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306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307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83</v>
      </c>
    </row>
    <row r="106" s="2" customFormat="1" ht="16.5" customHeight="1">
      <c r="A106" s="38"/>
      <c r="B106" s="39"/>
      <c r="C106" s="204" t="s">
        <v>127</v>
      </c>
      <c r="D106" s="204" t="s">
        <v>128</v>
      </c>
      <c r="E106" s="205" t="s">
        <v>308</v>
      </c>
      <c r="F106" s="206" t="s">
        <v>309</v>
      </c>
      <c r="G106" s="207" t="s">
        <v>206</v>
      </c>
      <c r="H106" s="208">
        <v>1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181</v>
      </c>
      <c r="AT106" s="215" t="s">
        <v>128</v>
      </c>
      <c r="AU106" s="215" t="s">
        <v>83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181</v>
      </c>
      <c r="BM106" s="215" t="s">
        <v>310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309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83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311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83</v>
      </c>
    </row>
    <row r="109" s="2" customFormat="1" ht="16.5" customHeight="1">
      <c r="A109" s="38"/>
      <c r="B109" s="39"/>
      <c r="C109" s="235" t="s">
        <v>7</v>
      </c>
      <c r="D109" s="235" t="s">
        <v>211</v>
      </c>
      <c r="E109" s="236" t="s">
        <v>312</v>
      </c>
      <c r="F109" s="237" t="s">
        <v>313</v>
      </c>
      <c r="G109" s="238" t="s">
        <v>206</v>
      </c>
      <c r="H109" s="239">
        <v>1</v>
      </c>
      <c r="I109" s="240"/>
      <c r="J109" s="241">
        <f>ROUND(I109*H109,2)</f>
        <v>0</v>
      </c>
      <c r="K109" s="237" t="s">
        <v>132</v>
      </c>
      <c r="L109" s="242"/>
      <c r="M109" s="243" t="s">
        <v>19</v>
      </c>
      <c r="N109" s="244" t="s">
        <v>44</v>
      </c>
      <c r="O109" s="84"/>
      <c r="P109" s="213">
        <f>O109*H109</f>
        <v>0</v>
      </c>
      <c r="Q109" s="213">
        <v>0.015900000000000001</v>
      </c>
      <c r="R109" s="213">
        <f>Q109*H109</f>
        <v>0.015900000000000001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214</v>
      </c>
      <c r="AT109" s="215" t="s">
        <v>211</v>
      </c>
      <c r="AU109" s="215" t="s">
        <v>83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181</v>
      </c>
      <c r="BM109" s="215" t="s">
        <v>314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315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83</v>
      </c>
    </row>
    <row r="111" s="2" customFormat="1" ht="16.5" customHeight="1">
      <c r="A111" s="38"/>
      <c r="B111" s="39"/>
      <c r="C111" s="204" t="s">
        <v>316</v>
      </c>
      <c r="D111" s="204" t="s">
        <v>128</v>
      </c>
      <c r="E111" s="205" t="s">
        <v>317</v>
      </c>
      <c r="F111" s="206" t="s">
        <v>318</v>
      </c>
      <c r="G111" s="207" t="s">
        <v>206</v>
      </c>
      <c r="H111" s="208">
        <v>1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83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319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320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83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321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83</v>
      </c>
    </row>
    <row r="114" s="2" customFormat="1" ht="16.5" customHeight="1">
      <c r="A114" s="38"/>
      <c r="B114" s="39"/>
      <c r="C114" s="235" t="s">
        <v>322</v>
      </c>
      <c r="D114" s="235" t="s">
        <v>211</v>
      </c>
      <c r="E114" s="236" t="s">
        <v>323</v>
      </c>
      <c r="F114" s="237" t="s">
        <v>324</v>
      </c>
      <c r="G114" s="238" t="s">
        <v>19</v>
      </c>
      <c r="H114" s="239">
        <v>1</v>
      </c>
      <c r="I114" s="240"/>
      <c r="J114" s="241">
        <f>ROUND(I114*H114,2)</f>
        <v>0</v>
      </c>
      <c r="K114" s="237" t="s">
        <v>19</v>
      </c>
      <c r="L114" s="242"/>
      <c r="M114" s="243" t="s">
        <v>19</v>
      </c>
      <c r="N114" s="244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214</v>
      </c>
      <c r="AT114" s="215" t="s">
        <v>211</v>
      </c>
      <c r="AU114" s="215" t="s">
        <v>83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325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324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83</v>
      </c>
    </row>
    <row r="116" s="2" customFormat="1" ht="16.5" customHeight="1">
      <c r="A116" s="38"/>
      <c r="B116" s="39"/>
      <c r="C116" s="204" t="s">
        <v>326</v>
      </c>
      <c r="D116" s="204" t="s">
        <v>128</v>
      </c>
      <c r="E116" s="205" t="s">
        <v>327</v>
      </c>
      <c r="F116" s="206" t="s">
        <v>328</v>
      </c>
      <c r="G116" s="207" t="s">
        <v>206</v>
      </c>
      <c r="H116" s="208">
        <v>1</v>
      </c>
      <c r="I116" s="209"/>
      <c r="J116" s="210">
        <f>ROUND(I116*H116,2)</f>
        <v>0</v>
      </c>
      <c r="K116" s="206" t="s">
        <v>132</v>
      </c>
      <c r="L116" s="44"/>
      <c r="M116" s="211" t="s">
        <v>19</v>
      </c>
      <c r="N116" s="212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181</v>
      </c>
      <c r="AT116" s="215" t="s">
        <v>128</v>
      </c>
      <c r="AU116" s="215" t="s">
        <v>83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329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330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83</v>
      </c>
    </row>
    <row r="118" s="2" customFormat="1">
      <c r="A118" s="38"/>
      <c r="B118" s="39"/>
      <c r="C118" s="40"/>
      <c r="D118" s="222" t="s">
        <v>137</v>
      </c>
      <c r="E118" s="40"/>
      <c r="F118" s="223" t="s">
        <v>331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137</v>
      </c>
      <c r="AU118" s="17" t="s">
        <v>83</v>
      </c>
    </row>
    <row r="119" s="2" customFormat="1" ht="16.5" customHeight="1">
      <c r="A119" s="38"/>
      <c r="B119" s="39"/>
      <c r="C119" s="235" t="s">
        <v>332</v>
      </c>
      <c r="D119" s="235" t="s">
        <v>211</v>
      </c>
      <c r="E119" s="236" t="s">
        <v>333</v>
      </c>
      <c r="F119" s="237" t="s">
        <v>334</v>
      </c>
      <c r="G119" s="238" t="s">
        <v>206</v>
      </c>
      <c r="H119" s="239">
        <v>1</v>
      </c>
      <c r="I119" s="240"/>
      <c r="J119" s="241">
        <f>ROUND(I119*H119,2)</f>
        <v>0</v>
      </c>
      <c r="K119" s="237" t="s">
        <v>132</v>
      </c>
      <c r="L119" s="242"/>
      <c r="M119" s="243" t="s">
        <v>19</v>
      </c>
      <c r="N119" s="244" t="s">
        <v>44</v>
      </c>
      <c r="O119" s="84"/>
      <c r="P119" s="213">
        <f>O119*H119</f>
        <v>0</v>
      </c>
      <c r="Q119" s="213">
        <v>0.00072000000000000005</v>
      </c>
      <c r="R119" s="213">
        <f>Q119*H119</f>
        <v>0.00072000000000000005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214</v>
      </c>
      <c r="AT119" s="215" t="s">
        <v>211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335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334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17" t="s">
        <v>147</v>
      </c>
      <c r="E121" s="40"/>
      <c r="F121" s="234" t="s">
        <v>336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83</v>
      </c>
    </row>
    <row r="122" s="2" customFormat="1" ht="16.5" customHeight="1">
      <c r="A122" s="38"/>
      <c r="B122" s="39"/>
      <c r="C122" s="204" t="s">
        <v>337</v>
      </c>
      <c r="D122" s="204" t="s">
        <v>128</v>
      </c>
      <c r="E122" s="205" t="s">
        <v>338</v>
      </c>
      <c r="F122" s="206" t="s">
        <v>339</v>
      </c>
      <c r="G122" s="207" t="s">
        <v>206</v>
      </c>
      <c r="H122" s="208">
        <v>2</v>
      </c>
      <c r="I122" s="209"/>
      <c r="J122" s="210">
        <f>ROUND(I122*H122,2)</f>
        <v>0</v>
      </c>
      <c r="K122" s="206" t="s">
        <v>132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181</v>
      </c>
      <c r="AT122" s="215" t="s">
        <v>128</v>
      </c>
      <c r="AU122" s="215" t="s">
        <v>83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181</v>
      </c>
      <c r="BM122" s="215" t="s">
        <v>340</v>
      </c>
    </row>
    <row r="123" s="2" customFormat="1">
      <c r="A123" s="38"/>
      <c r="B123" s="39"/>
      <c r="C123" s="40"/>
      <c r="D123" s="217" t="s">
        <v>135</v>
      </c>
      <c r="E123" s="40"/>
      <c r="F123" s="218" t="s">
        <v>341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135</v>
      </c>
      <c r="AU123" s="17" t="s">
        <v>83</v>
      </c>
    </row>
    <row r="124" s="2" customFormat="1">
      <c r="A124" s="38"/>
      <c r="B124" s="39"/>
      <c r="C124" s="40"/>
      <c r="D124" s="222" t="s">
        <v>137</v>
      </c>
      <c r="E124" s="40"/>
      <c r="F124" s="223" t="s">
        <v>342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83</v>
      </c>
    </row>
    <row r="125" s="2" customFormat="1" ht="16.5" customHeight="1">
      <c r="A125" s="38"/>
      <c r="B125" s="39"/>
      <c r="C125" s="235" t="s">
        <v>343</v>
      </c>
      <c r="D125" s="235" t="s">
        <v>211</v>
      </c>
      <c r="E125" s="236" t="s">
        <v>344</v>
      </c>
      <c r="F125" s="237" t="s">
        <v>345</v>
      </c>
      <c r="G125" s="238" t="s">
        <v>206</v>
      </c>
      <c r="H125" s="239">
        <v>2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214</v>
      </c>
      <c r="AT125" s="215" t="s">
        <v>211</v>
      </c>
      <c r="AU125" s="215" t="s">
        <v>83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181</v>
      </c>
      <c r="BM125" s="215" t="s">
        <v>346</v>
      </c>
    </row>
    <row r="126" s="2" customFormat="1">
      <c r="A126" s="38"/>
      <c r="B126" s="39"/>
      <c r="C126" s="40"/>
      <c r="D126" s="217" t="s">
        <v>135</v>
      </c>
      <c r="E126" s="40"/>
      <c r="F126" s="218" t="s">
        <v>345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83</v>
      </c>
    </row>
    <row r="127" s="2" customFormat="1">
      <c r="A127" s="38"/>
      <c r="B127" s="39"/>
      <c r="C127" s="40"/>
      <c r="D127" s="217" t="s">
        <v>147</v>
      </c>
      <c r="E127" s="40"/>
      <c r="F127" s="234" t="s">
        <v>347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147</v>
      </c>
      <c r="AU127" s="17" t="s">
        <v>83</v>
      </c>
    </row>
    <row r="128" s="2" customFormat="1" ht="16.5" customHeight="1">
      <c r="A128" s="38"/>
      <c r="B128" s="39"/>
      <c r="C128" s="204" t="s">
        <v>348</v>
      </c>
      <c r="D128" s="204" t="s">
        <v>128</v>
      </c>
      <c r="E128" s="205" t="s">
        <v>349</v>
      </c>
      <c r="F128" s="206" t="s">
        <v>350</v>
      </c>
      <c r="G128" s="207" t="s">
        <v>206</v>
      </c>
      <c r="H128" s="208">
        <v>1</v>
      </c>
      <c r="I128" s="209"/>
      <c r="J128" s="210">
        <f>ROUND(I128*H128,2)</f>
        <v>0</v>
      </c>
      <c r="K128" s="206" t="s">
        <v>132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181</v>
      </c>
      <c r="AT128" s="215" t="s">
        <v>128</v>
      </c>
      <c r="AU128" s="215" t="s">
        <v>83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181</v>
      </c>
      <c r="BM128" s="215" t="s">
        <v>351</v>
      </c>
    </row>
    <row r="129" s="2" customFormat="1">
      <c r="A129" s="38"/>
      <c r="B129" s="39"/>
      <c r="C129" s="40"/>
      <c r="D129" s="217" t="s">
        <v>135</v>
      </c>
      <c r="E129" s="40"/>
      <c r="F129" s="218" t="s">
        <v>352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83</v>
      </c>
    </row>
    <row r="130" s="2" customFormat="1">
      <c r="A130" s="38"/>
      <c r="B130" s="39"/>
      <c r="C130" s="40"/>
      <c r="D130" s="222" t="s">
        <v>137</v>
      </c>
      <c r="E130" s="40"/>
      <c r="F130" s="223" t="s">
        <v>353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83</v>
      </c>
    </row>
    <row r="131" s="2" customFormat="1" ht="16.5" customHeight="1">
      <c r="A131" s="38"/>
      <c r="B131" s="39"/>
      <c r="C131" s="235" t="s">
        <v>214</v>
      </c>
      <c r="D131" s="235" t="s">
        <v>211</v>
      </c>
      <c r="E131" s="236" t="s">
        <v>354</v>
      </c>
      <c r="F131" s="237" t="s">
        <v>355</v>
      </c>
      <c r="G131" s="238" t="s">
        <v>206</v>
      </c>
      <c r="H131" s="239">
        <v>1</v>
      </c>
      <c r="I131" s="240"/>
      <c r="J131" s="241">
        <f>ROUND(I131*H131,2)</f>
        <v>0</v>
      </c>
      <c r="K131" s="237" t="s">
        <v>132</v>
      </c>
      <c r="L131" s="242"/>
      <c r="M131" s="243" t="s">
        <v>19</v>
      </c>
      <c r="N131" s="244" t="s">
        <v>44</v>
      </c>
      <c r="O131" s="84"/>
      <c r="P131" s="213">
        <f>O131*H131</f>
        <v>0</v>
      </c>
      <c r="Q131" s="213">
        <v>0.0030999999999999999</v>
      </c>
      <c r="R131" s="213">
        <f>Q131*H131</f>
        <v>0.0030999999999999999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214</v>
      </c>
      <c r="AT131" s="215" t="s">
        <v>211</v>
      </c>
      <c r="AU131" s="215" t="s">
        <v>83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181</v>
      </c>
      <c r="BM131" s="215" t="s">
        <v>356</v>
      </c>
    </row>
    <row r="132" s="2" customFormat="1">
      <c r="A132" s="38"/>
      <c r="B132" s="39"/>
      <c r="C132" s="40"/>
      <c r="D132" s="217" t="s">
        <v>135</v>
      </c>
      <c r="E132" s="40"/>
      <c r="F132" s="218" t="s">
        <v>355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83</v>
      </c>
    </row>
    <row r="133" s="2" customFormat="1" ht="16.5" customHeight="1">
      <c r="A133" s="38"/>
      <c r="B133" s="39"/>
      <c r="C133" s="204" t="s">
        <v>357</v>
      </c>
      <c r="D133" s="204" t="s">
        <v>128</v>
      </c>
      <c r="E133" s="205" t="s">
        <v>358</v>
      </c>
      <c r="F133" s="206" t="s">
        <v>359</v>
      </c>
      <c r="G133" s="207" t="s">
        <v>206</v>
      </c>
      <c r="H133" s="208">
        <v>1</v>
      </c>
      <c r="I133" s="209"/>
      <c r="J133" s="210">
        <f>ROUND(I133*H133,2)</f>
        <v>0</v>
      </c>
      <c r="K133" s="206" t="s">
        <v>132</v>
      </c>
      <c r="L133" s="44"/>
      <c r="M133" s="211" t="s">
        <v>19</v>
      </c>
      <c r="N133" s="212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181</v>
      </c>
      <c r="AT133" s="215" t="s">
        <v>128</v>
      </c>
      <c r="AU133" s="215" t="s">
        <v>83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181</v>
      </c>
      <c r="BM133" s="215" t="s">
        <v>360</v>
      </c>
    </row>
    <row r="134" s="2" customFormat="1">
      <c r="A134" s="38"/>
      <c r="B134" s="39"/>
      <c r="C134" s="40"/>
      <c r="D134" s="217" t="s">
        <v>135</v>
      </c>
      <c r="E134" s="40"/>
      <c r="F134" s="218" t="s">
        <v>361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83</v>
      </c>
    </row>
    <row r="135" s="2" customFormat="1">
      <c r="A135" s="38"/>
      <c r="B135" s="39"/>
      <c r="C135" s="40"/>
      <c r="D135" s="222" t="s">
        <v>137</v>
      </c>
      <c r="E135" s="40"/>
      <c r="F135" s="223" t="s">
        <v>362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83</v>
      </c>
    </row>
    <row r="136" s="2" customFormat="1" ht="16.5" customHeight="1">
      <c r="A136" s="38"/>
      <c r="B136" s="39"/>
      <c r="C136" s="235" t="s">
        <v>363</v>
      </c>
      <c r="D136" s="235" t="s">
        <v>211</v>
      </c>
      <c r="E136" s="236" t="s">
        <v>364</v>
      </c>
      <c r="F136" s="237" t="s">
        <v>365</v>
      </c>
      <c r="G136" s="238" t="s">
        <v>206</v>
      </c>
      <c r="H136" s="239">
        <v>1</v>
      </c>
      <c r="I136" s="240"/>
      <c r="J136" s="241">
        <f>ROUND(I136*H136,2)</f>
        <v>0</v>
      </c>
      <c r="K136" s="237" t="s">
        <v>132</v>
      </c>
      <c r="L136" s="242"/>
      <c r="M136" s="243" t="s">
        <v>19</v>
      </c>
      <c r="N136" s="244" t="s">
        <v>44</v>
      </c>
      <c r="O136" s="84"/>
      <c r="P136" s="213">
        <f>O136*H136</f>
        <v>0</v>
      </c>
      <c r="Q136" s="213">
        <v>0.00040000000000000002</v>
      </c>
      <c r="R136" s="213">
        <f>Q136*H136</f>
        <v>0.00040000000000000002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214</v>
      </c>
      <c r="AT136" s="215" t="s">
        <v>211</v>
      </c>
      <c r="AU136" s="215" t="s">
        <v>83</v>
      </c>
      <c r="AY136" s="17" t="s">
        <v>124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81</v>
      </c>
      <c r="BK136" s="216">
        <f>ROUND(I136*H136,2)</f>
        <v>0</v>
      </c>
      <c r="BL136" s="17" t="s">
        <v>181</v>
      </c>
      <c r="BM136" s="215" t="s">
        <v>366</v>
      </c>
    </row>
    <row r="137" s="2" customFormat="1">
      <c r="A137" s="38"/>
      <c r="B137" s="39"/>
      <c r="C137" s="40"/>
      <c r="D137" s="217" t="s">
        <v>135</v>
      </c>
      <c r="E137" s="40"/>
      <c r="F137" s="218" t="s">
        <v>365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135</v>
      </c>
      <c r="AU137" s="17" t="s">
        <v>83</v>
      </c>
    </row>
    <row r="138" s="2" customFormat="1" ht="21.75" customHeight="1">
      <c r="A138" s="38"/>
      <c r="B138" s="39"/>
      <c r="C138" s="204" t="s">
        <v>367</v>
      </c>
      <c r="D138" s="204" t="s">
        <v>128</v>
      </c>
      <c r="E138" s="205" t="s">
        <v>368</v>
      </c>
      <c r="F138" s="206" t="s">
        <v>369</v>
      </c>
      <c r="G138" s="207" t="s">
        <v>206</v>
      </c>
      <c r="H138" s="208">
        <v>1</v>
      </c>
      <c r="I138" s="209"/>
      <c r="J138" s="210">
        <f>ROUND(I138*H138,2)</f>
        <v>0</v>
      </c>
      <c r="K138" s="206" t="s">
        <v>132</v>
      </c>
      <c r="L138" s="44"/>
      <c r="M138" s="211" t="s">
        <v>19</v>
      </c>
      <c r="N138" s="212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181</v>
      </c>
      <c r="AT138" s="215" t="s">
        <v>128</v>
      </c>
      <c r="AU138" s="215" t="s">
        <v>83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370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369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83</v>
      </c>
    </row>
    <row r="140" s="2" customFormat="1">
      <c r="A140" s="38"/>
      <c r="B140" s="39"/>
      <c r="C140" s="40"/>
      <c r="D140" s="222" t="s">
        <v>137</v>
      </c>
      <c r="E140" s="40"/>
      <c r="F140" s="223" t="s">
        <v>371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83</v>
      </c>
    </row>
    <row r="141" s="2" customFormat="1" ht="16.5" customHeight="1">
      <c r="A141" s="38"/>
      <c r="B141" s="39"/>
      <c r="C141" s="235" t="s">
        <v>372</v>
      </c>
      <c r="D141" s="235" t="s">
        <v>211</v>
      </c>
      <c r="E141" s="236" t="s">
        <v>373</v>
      </c>
      <c r="F141" s="237" t="s">
        <v>374</v>
      </c>
      <c r="G141" s="238" t="s">
        <v>206</v>
      </c>
      <c r="H141" s="239">
        <v>1</v>
      </c>
      <c r="I141" s="240"/>
      <c r="J141" s="241">
        <f>ROUND(I141*H141,2)</f>
        <v>0</v>
      </c>
      <c r="K141" s="237" t="s">
        <v>132</v>
      </c>
      <c r="L141" s="242"/>
      <c r="M141" s="243" t="s">
        <v>19</v>
      </c>
      <c r="N141" s="244" t="s">
        <v>44</v>
      </c>
      <c r="O141" s="84"/>
      <c r="P141" s="213">
        <f>O141*H141</f>
        <v>0</v>
      </c>
      <c r="Q141" s="213">
        <v>0.0077999999999999996</v>
      </c>
      <c r="R141" s="213">
        <f>Q141*H141</f>
        <v>0.0077999999999999996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214</v>
      </c>
      <c r="AT141" s="215" t="s">
        <v>211</v>
      </c>
      <c r="AU141" s="215" t="s">
        <v>83</v>
      </c>
      <c r="AY141" s="17" t="s">
        <v>124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81</v>
      </c>
      <c r="BK141" s="216">
        <f>ROUND(I141*H141,2)</f>
        <v>0</v>
      </c>
      <c r="BL141" s="17" t="s">
        <v>181</v>
      </c>
      <c r="BM141" s="215" t="s">
        <v>375</v>
      </c>
    </row>
    <row r="142" s="2" customFormat="1">
      <c r="A142" s="38"/>
      <c r="B142" s="39"/>
      <c r="C142" s="40"/>
      <c r="D142" s="217" t="s">
        <v>135</v>
      </c>
      <c r="E142" s="40"/>
      <c r="F142" s="218" t="s">
        <v>374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135</v>
      </c>
      <c r="AU142" s="17" t="s">
        <v>83</v>
      </c>
    </row>
    <row r="143" s="2" customFormat="1" ht="21.75" customHeight="1">
      <c r="A143" s="38"/>
      <c r="B143" s="39"/>
      <c r="C143" s="204" t="s">
        <v>221</v>
      </c>
      <c r="D143" s="204" t="s">
        <v>128</v>
      </c>
      <c r="E143" s="205" t="s">
        <v>376</v>
      </c>
      <c r="F143" s="206" t="s">
        <v>377</v>
      </c>
      <c r="G143" s="207" t="s">
        <v>268</v>
      </c>
      <c r="H143" s="208">
        <v>20.832999999999998</v>
      </c>
      <c r="I143" s="209"/>
      <c r="J143" s="210">
        <f>ROUND(I143*H143,2)</f>
        <v>0</v>
      </c>
      <c r="K143" s="206" t="s">
        <v>132</v>
      </c>
      <c r="L143" s="44"/>
      <c r="M143" s="211" t="s">
        <v>19</v>
      </c>
      <c r="N143" s="212" t="s">
        <v>44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181</v>
      </c>
      <c r="AT143" s="215" t="s">
        <v>128</v>
      </c>
      <c r="AU143" s="215" t="s">
        <v>83</v>
      </c>
      <c r="AY143" s="17" t="s">
        <v>124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81</v>
      </c>
      <c r="BK143" s="216">
        <f>ROUND(I143*H143,2)</f>
        <v>0</v>
      </c>
      <c r="BL143" s="17" t="s">
        <v>181</v>
      </c>
      <c r="BM143" s="215" t="s">
        <v>378</v>
      </c>
    </row>
    <row r="144" s="2" customFormat="1">
      <c r="A144" s="38"/>
      <c r="B144" s="39"/>
      <c r="C144" s="40"/>
      <c r="D144" s="217" t="s">
        <v>135</v>
      </c>
      <c r="E144" s="40"/>
      <c r="F144" s="218" t="s">
        <v>379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135</v>
      </c>
      <c r="AU144" s="17" t="s">
        <v>83</v>
      </c>
    </row>
    <row r="145" s="2" customFormat="1">
      <c r="A145" s="38"/>
      <c r="B145" s="39"/>
      <c r="C145" s="40"/>
      <c r="D145" s="222" t="s">
        <v>137</v>
      </c>
      <c r="E145" s="40"/>
      <c r="F145" s="223" t="s">
        <v>380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83</v>
      </c>
    </row>
    <row r="146" s="2" customFormat="1" ht="16.5" customHeight="1">
      <c r="A146" s="38"/>
      <c r="B146" s="39"/>
      <c r="C146" s="235" t="s">
        <v>181</v>
      </c>
      <c r="D146" s="235" t="s">
        <v>211</v>
      </c>
      <c r="E146" s="236" t="s">
        <v>381</v>
      </c>
      <c r="F146" s="237" t="s">
        <v>382</v>
      </c>
      <c r="G146" s="238" t="s">
        <v>131</v>
      </c>
      <c r="H146" s="239">
        <v>25</v>
      </c>
      <c r="I146" s="240"/>
      <c r="J146" s="241">
        <f>ROUND(I146*H146,2)</f>
        <v>0</v>
      </c>
      <c r="K146" s="237" t="s">
        <v>132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0.034099999999999998</v>
      </c>
      <c r="R146" s="213">
        <f>Q146*H146</f>
        <v>0.85249999999999992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214</v>
      </c>
      <c r="AT146" s="215" t="s">
        <v>211</v>
      </c>
      <c r="AU146" s="215" t="s">
        <v>83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181</v>
      </c>
      <c r="BM146" s="215" t="s">
        <v>383</v>
      </c>
    </row>
    <row r="147" s="2" customFormat="1">
      <c r="A147" s="38"/>
      <c r="B147" s="39"/>
      <c r="C147" s="40"/>
      <c r="D147" s="217" t="s">
        <v>135</v>
      </c>
      <c r="E147" s="40"/>
      <c r="F147" s="218" t="s">
        <v>382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83</v>
      </c>
    </row>
    <row r="148" s="13" customFormat="1">
      <c r="A148" s="13"/>
      <c r="B148" s="224"/>
      <c r="C148" s="225"/>
      <c r="D148" s="217" t="s">
        <v>139</v>
      </c>
      <c r="E148" s="225"/>
      <c r="F148" s="226" t="s">
        <v>384</v>
      </c>
      <c r="G148" s="225"/>
      <c r="H148" s="227">
        <v>25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139</v>
      </c>
      <c r="AU148" s="233" t="s">
        <v>83</v>
      </c>
      <c r="AV148" s="13" t="s">
        <v>83</v>
      </c>
      <c r="AW148" s="13" t="s">
        <v>4</v>
      </c>
      <c r="AX148" s="13" t="s">
        <v>81</v>
      </c>
      <c r="AY148" s="233" t="s">
        <v>124</v>
      </c>
    </row>
    <row r="149" s="2" customFormat="1" ht="21.75" customHeight="1">
      <c r="A149" s="38"/>
      <c r="B149" s="39"/>
      <c r="C149" s="204" t="s">
        <v>385</v>
      </c>
      <c r="D149" s="204" t="s">
        <v>128</v>
      </c>
      <c r="E149" s="205" t="s">
        <v>386</v>
      </c>
      <c r="F149" s="206" t="s">
        <v>387</v>
      </c>
      <c r="G149" s="207" t="s">
        <v>268</v>
      </c>
      <c r="H149" s="208">
        <v>4</v>
      </c>
      <c r="I149" s="209"/>
      <c r="J149" s="210">
        <f>ROUND(I149*H149,2)</f>
        <v>0</v>
      </c>
      <c r="K149" s="206" t="s">
        <v>132</v>
      </c>
      <c r="L149" s="44"/>
      <c r="M149" s="211" t="s">
        <v>19</v>
      </c>
      <c r="N149" s="212" t="s">
        <v>44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181</v>
      </c>
      <c r="AT149" s="215" t="s">
        <v>128</v>
      </c>
      <c r="AU149" s="215" t="s">
        <v>83</v>
      </c>
      <c r="AY149" s="17" t="s">
        <v>124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81</v>
      </c>
      <c r="BK149" s="216">
        <f>ROUND(I149*H149,2)</f>
        <v>0</v>
      </c>
      <c r="BL149" s="17" t="s">
        <v>181</v>
      </c>
      <c r="BM149" s="215" t="s">
        <v>388</v>
      </c>
    </row>
    <row r="150" s="2" customFormat="1">
      <c r="A150" s="38"/>
      <c r="B150" s="39"/>
      <c r="C150" s="40"/>
      <c r="D150" s="217" t="s">
        <v>135</v>
      </c>
      <c r="E150" s="40"/>
      <c r="F150" s="218" t="s">
        <v>389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135</v>
      </c>
      <c r="AU150" s="17" t="s">
        <v>83</v>
      </c>
    </row>
    <row r="151" s="2" customFormat="1">
      <c r="A151" s="38"/>
      <c r="B151" s="39"/>
      <c r="C151" s="40"/>
      <c r="D151" s="222" t="s">
        <v>137</v>
      </c>
      <c r="E151" s="40"/>
      <c r="F151" s="223" t="s">
        <v>390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83</v>
      </c>
    </row>
    <row r="152" s="2" customFormat="1" ht="16.5" customHeight="1">
      <c r="A152" s="38"/>
      <c r="B152" s="39"/>
      <c r="C152" s="235" t="s">
        <v>391</v>
      </c>
      <c r="D152" s="235" t="s">
        <v>211</v>
      </c>
      <c r="E152" s="236" t="s">
        <v>392</v>
      </c>
      <c r="F152" s="237" t="s">
        <v>393</v>
      </c>
      <c r="G152" s="238" t="s">
        <v>268</v>
      </c>
      <c r="H152" s="239">
        <v>4.7999999999999998</v>
      </c>
      <c r="I152" s="240"/>
      <c r="J152" s="241">
        <f>ROUND(I152*H152,2)</f>
        <v>0</v>
      </c>
      <c r="K152" s="237" t="s">
        <v>132</v>
      </c>
      <c r="L152" s="242"/>
      <c r="M152" s="243" t="s">
        <v>19</v>
      </c>
      <c r="N152" s="244" t="s">
        <v>44</v>
      </c>
      <c r="O152" s="84"/>
      <c r="P152" s="213">
        <f>O152*H152</f>
        <v>0</v>
      </c>
      <c r="Q152" s="213">
        <v>0.0015</v>
      </c>
      <c r="R152" s="213">
        <f>Q152*H152</f>
        <v>0.0071999999999999998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214</v>
      </c>
      <c r="AT152" s="215" t="s">
        <v>211</v>
      </c>
      <c r="AU152" s="215" t="s">
        <v>83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394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393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83</v>
      </c>
    </row>
    <row r="154" s="13" customFormat="1">
      <c r="A154" s="13"/>
      <c r="B154" s="224"/>
      <c r="C154" s="225"/>
      <c r="D154" s="217" t="s">
        <v>139</v>
      </c>
      <c r="E154" s="225"/>
      <c r="F154" s="226" t="s">
        <v>395</v>
      </c>
      <c r="G154" s="225"/>
      <c r="H154" s="227">
        <v>4.7999999999999998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139</v>
      </c>
      <c r="AU154" s="233" t="s">
        <v>83</v>
      </c>
      <c r="AV154" s="13" t="s">
        <v>83</v>
      </c>
      <c r="AW154" s="13" t="s">
        <v>4</v>
      </c>
      <c r="AX154" s="13" t="s">
        <v>81</v>
      </c>
      <c r="AY154" s="233" t="s">
        <v>124</v>
      </c>
    </row>
    <row r="155" s="2" customFormat="1" ht="21.75" customHeight="1">
      <c r="A155" s="38"/>
      <c r="B155" s="39"/>
      <c r="C155" s="204" t="s">
        <v>203</v>
      </c>
      <c r="D155" s="204" t="s">
        <v>128</v>
      </c>
      <c r="E155" s="205" t="s">
        <v>396</v>
      </c>
      <c r="F155" s="206" t="s">
        <v>397</v>
      </c>
      <c r="G155" s="207" t="s">
        <v>268</v>
      </c>
      <c r="H155" s="208">
        <v>2</v>
      </c>
      <c r="I155" s="209"/>
      <c r="J155" s="210">
        <f>ROUND(I155*H155,2)</f>
        <v>0</v>
      </c>
      <c r="K155" s="206" t="s">
        <v>132</v>
      </c>
      <c r="L155" s="44"/>
      <c r="M155" s="211" t="s">
        <v>19</v>
      </c>
      <c r="N155" s="212" t="s">
        <v>44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181</v>
      </c>
      <c r="AT155" s="215" t="s">
        <v>128</v>
      </c>
      <c r="AU155" s="215" t="s">
        <v>83</v>
      </c>
      <c r="AY155" s="17" t="s">
        <v>124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81</v>
      </c>
      <c r="BK155" s="216">
        <f>ROUND(I155*H155,2)</f>
        <v>0</v>
      </c>
      <c r="BL155" s="17" t="s">
        <v>181</v>
      </c>
      <c r="BM155" s="215" t="s">
        <v>398</v>
      </c>
    </row>
    <row r="156" s="2" customFormat="1">
      <c r="A156" s="38"/>
      <c r="B156" s="39"/>
      <c r="C156" s="40"/>
      <c r="D156" s="217" t="s">
        <v>135</v>
      </c>
      <c r="E156" s="40"/>
      <c r="F156" s="218" t="s">
        <v>399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135</v>
      </c>
      <c r="AU156" s="17" t="s">
        <v>83</v>
      </c>
    </row>
    <row r="157" s="2" customFormat="1">
      <c r="A157" s="38"/>
      <c r="B157" s="39"/>
      <c r="C157" s="40"/>
      <c r="D157" s="222" t="s">
        <v>137</v>
      </c>
      <c r="E157" s="40"/>
      <c r="F157" s="223" t="s">
        <v>400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83</v>
      </c>
    </row>
    <row r="158" s="2" customFormat="1" ht="16.5" customHeight="1">
      <c r="A158" s="38"/>
      <c r="B158" s="39"/>
      <c r="C158" s="235" t="s">
        <v>210</v>
      </c>
      <c r="D158" s="235" t="s">
        <v>211</v>
      </c>
      <c r="E158" s="236" t="s">
        <v>401</v>
      </c>
      <c r="F158" s="237" t="s">
        <v>402</v>
      </c>
      <c r="G158" s="238" t="s">
        <v>268</v>
      </c>
      <c r="H158" s="239">
        <v>2.3999999999999999</v>
      </c>
      <c r="I158" s="240"/>
      <c r="J158" s="241">
        <f>ROUND(I158*H158,2)</f>
        <v>0</v>
      </c>
      <c r="K158" s="237" t="s">
        <v>132</v>
      </c>
      <c r="L158" s="242"/>
      <c r="M158" s="243" t="s">
        <v>19</v>
      </c>
      <c r="N158" s="244" t="s">
        <v>44</v>
      </c>
      <c r="O158" s="84"/>
      <c r="P158" s="213">
        <f>O158*H158</f>
        <v>0</v>
      </c>
      <c r="Q158" s="213">
        <v>0.0089999999999999993</v>
      </c>
      <c r="R158" s="213">
        <f>Q158*H158</f>
        <v>0.021599999999999998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214</v>
      </c>
      <c r="AT158" s="215" t="s">
        <v>211</v>
      </c>
      <c r="AU158" s="215" t="s">
        <v>83</v>
      </c>
      <c r="AY158" s="17" t="s">
        <v>124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81</v>
      </c>
      <c r="BK158" s="216">
        <f>ROUND(I158*H158,2)</f>
        <v>0</v>
      </c>
      <c r="BL158" s="17" t="s">
        <v>181</v>
      </c>
      <c r="BM158" s="215" t="s">
        <v>403</v>
      </c>
    </row>
    <row r="159" s="2" customFormat="1">
      <c r="A159" s="38"/>
      <c r="B159" s="39"/>
      <c r="C159" s="40"/>
      <c r="D159" s="217" t="s">
        <v>135</v>
      </c>
      <c r="E159" s="40"/>
      <c r="F159" s="218" t="s">
        <v>402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135</v>
      </c>
      <c r="AU159" s="17" t="s">
        <v>83</v>
      </c>
    </row>
    <row r="160" s="13" customFormat="1">
      <c r="A160" s="13"/>
      <c r="B160" s="224"/>
      <c r="C160" s="225"/>
      <c r="D160" s="217" t="s">
        <v>139</v>
      </c>
      <c r="E160" s="225"/>
      <c r="F160" s="226" t="s">
        <v>404</v>
      </c>
      <c r="G160" s="225"/>
      <c r="H160" s="227">
        <v>2.3999999999999999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139</v>
      </c>
      <c r="AU160" s="233" t="s">
        <v>83</v>
      </c>
      <c r="AV160" s="13" t="s">
        <v>83</v>
      </c>
      <c r="AW160" s="13" t="s">
        <v>4</v>
      </c>
      <c r="AX160" s="13" t="s">
        <v>81</v>
      </c>
      <c r="AY160" s="233" t="s">
        <v>124</v>
      </c>
    </row>
    <row r="161" s="2" customFormat="1" ht="24.15" customHeight="1">
      <c r="A161" s="38"/>
      <c r="B161" s="39"/>
      <c r="C161" s="235" t="s">
        <v>217</v>
      </c>
      <c r="D161" s="235" t="s">
        <v>211</v>
      </c>
      <c r="E161" s="236" t="s">
        <v>405</v>
      </c>
      <c r="F161" s="237" t="s">
        <v>406</v>
      </c>
      <c r="G161" s="238" t="s">
        <v>268</v>
      </c>
      <c r="H161" s="239">
        <v>2.3999999999999999</v>
      </c>
      <c r="I161" s="240"/>
      <c r="J161" s="241">
        <f>ROUND(I161*H161,2)</f>
        <v>0</v>
      </c>
      <c r="K161" s="237" t="s">
        <v>19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0.0089999999999999993</v>
      </c>
      <c r="R161" s="213">
        <f>Q161*H161</f>
        <v>0.021599999999999998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214</v>
      </c>
      <c r="AT161" s="215" t="s">
        <v>211</v>
      </c>
      <c r="AU161" s="215" t="s">
        <v>83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181</v>
      </c>
      <c r="BM161" s="215" t="s">
        <v>407</v>
      </c>
    </row>
    <row r="162" s="2" customFormat="1">
      <c r="A162" s="38"/>
      <c r="B162" s="39"/>
      <c r="C162" s="40"/>
      <c r="D162" s="217" t="s">
        <v>135</v>
      </c>
      <c r="E162" s="40"/>
      <c r="F162" s="218" t="s">
        <v>406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83</v>
      </c>
    </row>
    <row r="163" s="13" customFormat="1">
      <c r="A163" s="13"/>
      <c r="B163" s="224"/>
      <c r="C163" s="225"/>
      <c r="D163" s="217" t="s">
        <v>139</v>
      </c>
      <c r="E163" s="225"/>
      <c r="F163" s="226" t="s">
        <v>404</v>
      </c>
      <c r="G163" s="225"/>
      <c r="H163" s="227">
        <v>2.3999999999999999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139</v>
      </c>
      <c r="AU163" s="233" t="s">
        <v>83</v>
      </c>
      <c r="AV163" s="13" t="s">
        <v>83</v>
      </c>
      <c r="AW163" s="13" t="s">
        <v>4</v>
      </c>
      <c r="AX163" s="13" t="s">
        <v>81</v>
      </c>
      <c r="AY163" s="233" t="s">
        <v>124</v>
      </c>
    </row>
    <row r="164" s="2" customFormat="1" ht="16.5" customHeight="1">
      <c r="A164" s="38"/>
      <c r="B164" s="39"/>
      <c r="C164" s="204" t="s">
        <v>408</v>
      </c>
      <c r="D164" s="204" t="s">
        <v>128</v>
      </c>
      <c r="E164" s="205" t="s">
        <v>409</v>
      </c>
      <c r="F164" s="206" t="s">
        <v>410</v>
      </c>
      <c r="G164" s="207" t="s">
        <v>131</v>
      </c>
      <c r="H164" s="208">
        <v>3</v>
      </c>
      <c r="I164" s="209"/>
      <c r="J164" s="210">
        <f>ROUND(I164*H164,2)</f>
        <v>0</v>
      </c>
      <c r="K164" s="206" t="s">
        <v>132</v>
      </c>
      <c r="L164" s="44"/>
      <c r="M164" s="211" t="s">
        <v>19</v>
      </c>
      <c r="N164" s="212" t="s">
        <v>44</v>
      </c>
      <c r="O164" s="84"/>
      <c r="P164" s="213">
        <f>O164*H164</f>
        <v>0</v>
      </c>
      <c r="Q164" s="213">
        <v>0.019120000000000002</v>
      </c>
      <c r="R164" s="213">
        <f>Q164*H164</f>
        <v>0.057360000000000008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181</v>
      </c>
      <c r="AT164" s="215" t="s">
        <v>128</v>
      </c>
      <c r="AU164" s="215" t="s">
        <v>83</v>
      </c>
      <c r="AY164" s="17" t="s">
        <v>124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181</v>
      </c>
      <c r="BM164" s="215" t="s">
        <v>411</v>
      </c>
    </row>
    <row r="165" s="2" customFormat="1">
      <c r="A165" s="38"/>
      <c r="B165" s="39"/>
      <c r="C165" s="40"/>
      <c r="D165" s="217" t="s">
        <v>135</v>
      </c>
      <c r="E165" s="40"/>
      <c r="F165" s="218" t="s">
        <v>412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135</v>
      </c>
      <c r="AU165" s="17" t="s">
        <v>83</v>
      </c>
    </row>
    <row r="166" s="2" customFormat="1">
      <c r="A166" s="38"/>
      <c r="B166" s="39"/>
      <c r="C166" s="40"/>
      <c r="D166" s="222" t="s">
        <v>137</v>
      </c>
      <c r="E166" s="40"/>
      <c r="F166" s="223" t="s">
        <v>413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137</v>
      </c>
      <c r="AU166" s="17" t="s">
        <v>83</v>
      </c>
    </row>
    <row r="167" s="2" customFormat="1" ht="16.5" customHeight="1">
      <c r="A167" s="38"/>
      <c r="B167" s="39"/>
      <c r="C167" s="204" t="s">
        <v>164</v>
      </c>
      <c r="D167" s="204" t="s">
        <v>128</v>
      </c>
      <c r="E167" s="205" t="s">
        <v>414</v>
      </c>
      <c r="F167" s="206" t="s">
        <v>415</v>
      </c>
      <c r="G167" s="207" t="s">
        <v>206</v>
      </c>
      <c r="H167" s="208">
        <v>2</v>
      </c>
      <c r="I167" s="209"/>
      <c r="J167" s="210">
        <f>ROUND(I167*H167,2)</f>
        <v>0</v>
      </c>
      <c r="K167" s="206" t="s">
        <v>132</v>
      </c>
      <c r="L167" s="44"/>
      <c r="M167" s="211" t="s">
        <v>19</v>
      </c>
      <c r="N167" s="212" t="s">
        <v>44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181</v>
      </c>
      <c r="AT167" s="215" t="s">
        <v>128</v>
      </c>
      <c r="AU167" s="215" t="s">
        <v>83</v>
      </c>
      <c r="AY167" s="17" t="s">
        <v>124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81</v>
      </c>
      <c r="BK167" s="216">
        <f>ROUND(I167*H167,2)</f>
        <v>0</v>
      </c>
      <c r="BL167" s="17" t="s">
        <v>181</v>
      </c>
      <c r="BM167" s="215" t="s">
        <v>416</v>
      </c>
    </row>
    <row r="168" s="2" customFormat="1">
      <c r="A168" s="38"/>
      <c r="B168" s="39"/>
      <c r="C168" s="40"/>
      <c r="D168" s="217" t="s">
        <v>135</v>
      </c>
      <c r="E168" s="40"/>
      <c r="F168" s="218" t="s">
        <v>417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135</v>
      </c>
      <c r="AU168" s="17" t="s">
        <v>83</v>
      </c>
    </row>
    <row r="169" s="2" customFormat="1">
      <c r="A169" s="38"/>
      <c r="B169" s="39"/>
      <c r="C169" s="40"/>
      <c r="D169" s="222" t="s">
        <v>137</v>
      </c>
      <c r="E169" s="40"/>
      <c r="F169" s="223" t="s">
        <v>418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137</v>
      </c>
      <c r="AU169" s="17" t="s">
        <v>83</v>
      </c>
    </row>
    <row r="170" s="2" customFormat="1" ht="16.5" customHeight="1">
      <c r="A170" s="38"/>
      <c r="B170" s="39"/>
      <c r="C170" s="204" t="s">
        <v>229</v>
      </c>
      <c r="D170" s="204" t="s">
        <v>128</v>
      </c>
      <c r="E170" s="205" t="s">
        <v>419</v>
      </c>
      <c r="F170" s="206" t="s">
        <v>420</v>
      </c>
      <c r="G170" s="207" t="s">
        <v>206</v>
      </c>
      <c r="H170" s="208">
        <v>3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44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181</v>
      </c>
      <c r="AT170" s="215" t="s">
        <v>128</v>
      </c>
      <c r="AU170" s="215" t="s">
        <v>83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181</v>
      </c>
      <c r="BM170" s="215" t="s">
        <v>421</v>
      </c>
    </row>
    <row r="171" s="2" customFormat="1">
      <c r="A171" s="38"/>
      <c r="B171" s="39"/>
      <c r="C171" s="40"/>
      <c r="D171" s="217" t="s">
        <v>135</v>
      </c>
      <c r="E171" s="40"/>
      <c r="F171" s="218" t="s">
        <v>420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83</v>
      </c>
    </row>
    <row r="172" s="2" customFormat="1" ht="16.5" customHeight="1">
      <c r="A172" s="38"/>
      <c r="B172" s="39"/>
      <c r="C172" s="235" t="s">
        <v>133</v>
      </c>
      <c r="D172" s="235" t="s">
        <v>211</v>
      </c>
      <c r="E172" s="236" t="s">
        <v>422</v>
      </c>
      <c r="F172" s="237" t="s">
        <v>423</v>
      </c>
      <c r="G172" s="238" t="s">
        <v>19</v>
      </c>
      <c r="H172" s="239">
        <v>3</v>
      </c>
      <c r="I172" s="240"/>
      <c r="J172" s="241">
        <f>ROUND(I172*H172,2)</f>
        <v>0</v>
      </c>
      <c r="K172" s="237" t="s">
        <v>19</v>
      </c>
      <c r="L172" s="242"/>
      <c r="M172" s="243" t="s">
        <v>19</v>
      </c>
      <c r="N172" s="244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214</v>
      </c>
      <c r="AT172" s="215" t="s">
        <v>211</v>
      </c>
      <c r="AU172" s="215" t="s">
        <v>83</v>
      </c>
      <c r="AY172" s="17" t="s">
        <v>124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181</v>
      </c>
      <c r="BM172" s="215" t="s">
        <v>424</v>
      </c>
    </row>
    <row r="173" s="2" customFormat="1">
      <c r="A173" s="38"/>
      <c r="B173" s="39"/>
      <c r="C173" s="40"/>
      <c r="D173" s="217" t="s">
        <v>135</v>
      </c>
      <c r="E173" s="40"/>
      <c r="F173" s="218" t="s">
        <v>425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135</v>
      </c>
      <c r="AU173" s="17" t="s">
        <v>83</v>
      </c>
    </row>
    <row r="174" s="2" customFormat="1" ht="16.5" customHeight="1">
      <c r="A174" s="38"/>
      <c r="B174" s="39"/>
      <c r="C174" s="235" t="s">
        <v>83</v>
      </c>
      <c r="D174" s="235" t="s">
        <v>211</v>
      </c>
      <c r="E174" s="236" t="s">
        <v>426</v>
      </c>
      <c r="F174" s="237" t="s">
        <v>427</v>
      </c>
      <c r="G174" s="238" t="s">
        <v>19</v>
      </c>
      <c r="H174" s="239">
        <v>2</v>
      </c>
      <c r="I174" s="240"/>
      <c r="J174" s="241">
        <f>ROUND(I174*H174,2)</f>
        <v>0</v>
      </c>
      <c r="K174" s="237" t="s">
        <v>19</v>
      </c>
      <c r="L174" s="242"/>
      <c r="M174" s="243" t="s">
        <v>19</v>
      </c>
      <c r="N174" s="244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214</v>
      </c>
      <c r="AT174" s="215" t="s">
        <v>211</v>
      </c>
      <c r="AU174" s="215" t="s">
        <v>83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181</v>
      </c>
      <c r="BM174" s="215" t="s">
        <v>428</v>
      </c>
    </row>
    <row r="175" s="2" customFormat="1">
      <c r="A175" s="38"/>
      <c r="B175" s="39"/>
      <c r="C175" s="40"/>
      <c r="D175" s="217" t="s">
        <v>135</v>
      </c>
      <c r="E175" s="40"/>
      <c r="F175" s="218" t="s">
        <v>429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135</v>
      </c>
      <c r="AU175" s="17" t="s">
        <v>83</v>
      </c>
    </row>
    <row r="176" s="2" customFormat="1">
      <c r="A176" s="38"/>
      <c r="B176" s="39"/>
      <c r="C176" s="40"/>
      <c r="D176" s="217" t="s">
        <v>147</v>
      </c>
      <c r="E176" s="40"/>
      <c r="F176" s="234" t="s">
        <v>430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147</v>
      </c>
      <c r="AU176" s="17" t="s">
        <v>83</v>
      </c>
    </row>
    <row r="177" s="2" customFormat="1" ht="16.5" customHeight="1">
      <c r="A177" s="38"/>
      <c r="B177" s="39"/>
      <c r="C177" s="204" t="s">
        <v>431</v>
      </c>
      <c r="D177" s="204" t="s">
        <v>128</v>
      </c>
      <c r="E177" s="205" t="s">
        <v>432</v>
      </c>
      <c r="F177" s="206" t="s">
        <v>433</v>
      </c>
      <c r="G177" s="207" t="s">
        <v>206</v>
      </c>
      <c r="H177" s="208">
        <v>2</v>
      </c>
      <c r="I177" s="209"/>
      <c r="J177" s="210">
        <f>ROUND(I177*H177,2)</f>
        <v>0</v>
      </c>
      <c r="K177" s="206" t="s">
        <v>132</v>
      </c>
      <c r="L177" s="44"/>
      <c r="M177" s="211" t="s">
        <v>19</v>
      </c>
      <c r="N177" s="212" t="s">
        <v>44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181</v>
      </c>
      <c r="AT177" s="215" t="s">
        <v>128</v>
      </c>
      <c r="AU177" s="215" t="s">
        <v>83</v>
      </c>
      <c r="AY177" s="17" t="s">
        <v>124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81</v>
      </c>
      <c r="BK177" s="216">
        <f>ROUND(I177*H177,2)</f>
        <v>0</v>
      </c>
      <c r="BL177" s="17" t="s">
        <v>181</v>
      </c>
      <c r="BM177" s="215" t="s">
        <v>434</v>
      </c>
    </row>
    <row r="178" s="2" customFormat="1">
      <c r="A178" s="38"/>
      <c r="B178" s="39"/>
      <c r="C178" s="40"/>
      <c r="D178" s="217" t="s">
        <v>135</v>
      </c>
      <c r="E178" s="40"/>
      <c r="F178" s="218" t="s">
        <v>435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135</v>
      </c>
      <c r="AU178" s="17" t="s">
        <v>83</v>
      </c>
    </row>
    <row r="179" s="2" customFormat="1">
      <c r="A179" s="38"/>
      <c r="B179" s="39"/>
      <c r="C179" s="40"/>
      <c r="D179" s="222" t="s">
        <v>137</v>
      </c>
      <c r="E179" s="40"/>
      <c r="F179" s="223" t="s">
        <v>436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137</v>
      </c>
      <c r="AU179" s="17" t="s">
        <v>83</v>
      </c>
    </row>
    <row r="180" s="2" customFormat="1" ht="16.5" customHeight="1">
      <c r="A180" s="38"/>
      <c r="B180" s="39"/>
      <c r="C180" s="204" t="s">
        <v>437</v>
      </c>
      <c r="D180" s="204" t="s">
        <v>128</v>
      </c>
      <c r="E180" s="205" t="s">
        <v>438</v>
      </c>
      <c r="F180" s="206" t="s">
        <v>439</v>
      </c>
      <c r="G180" s="207" t="s">
        <v>206</v>
      </c>
      <c r="H180" s="208">
        <v>5</v>
      </c>
      <c r="I180" s="209"/>
      <c r="J180" s="210">
        <f>ROUND(I180*H180,2)</f>
        <v>0</v>
      </c>
      <c r="K180" s="206" t="s">
        <v>19</v>
      </c>
      <c r="L180" s="44"/>
      <c r="M180" s="211" t="s">
        <v>19</v>
      </c>
      <c r="N180" s="212" t="s">
        <v>44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181</v>
      </c>
      <c r="AT180" s="215" t="s">
        <v>128</v>
      </c>
      <c r="AU180" s="215" t="s">
        <v>83</v>
      </c>
      <c r="AY180" s="17" t="s">
        <v>124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181</v>
      </c>
      <c r="BM180" s="215" t="s">
        <v>440</v>
      </c>
    </row>
    <row r="181" s="2" customFormat="1">
      <c r="A181" s="38"/>
      <c r="B181" s="39"/>
      <c r="C181" s="40"/>
      <c r="D181" s="217" t="s">
        <v>135</v>
      </c>
      <c r="E181" s="40"/>
      <c r="F181" s="218" t="s">
        <v>441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83</v>
      </c>
    </row>
    <row r="182" s="2" customFormat="1" ht="16.5" customHeight="1">
      <c r="A182" s="38"/>
      <c r="B182" s="39"/>
      <c r="C182" s="235" t="s">
        <v>442</v>
      </c>
      <c r="D182" s="235" t="s">
        <v>211</v>
      </c>
      <c r="E182" s="236" t="s">
        <v>443</v>
      </c>
      <c r="F182" s="237" t="s">
        <v>444</v>
      </c>
      <c r="G182" s="238" t="s">
        <v>206</v>
      </c>
      <c r="H182" s="239">
        <v>3</v>
      </c>
      <c r="I182" s="240"/>
      <c r="J182" s="241">
        <f>ROUND(I182*H182,2)</f>
        <v>0</v>
      </c>
      <c r="K182" s="237" t="s">
        <v>19</v>
      </c>
      <c r="L182" s="242"/>
      <c r="M182" s="243" t="s">
        <v>19</v>
      </c>
      <c r="N182" s="244" t="s">
        <v>44</v>
      </c>
      <c r="O182" s="84"/>
      <c r="P182" s="213">
        <f>O182*H182</f>
        <v>0</v>
      </c>
      <c r="Q182" s="213">
        <v>0.050000000000000003</v>
      </c>
      <c r="R182" s="213">
        <f>Q182*H182</f>
        <v>0.15000000000000002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214</v>
      </c>
      <c r="AT182" s="215" t="s">
        <v>211</v>
      </c>
      <c r="AU182" s="215" t="s">
        <v>83</v>
      </c>
      <c r="AY182" s="17" t="s">
        <v>124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81</v>
      </c>
      <c r="BK182" s="216">
        <f>ROUND(I182*H182,2)</f>
        <v>0</v>
      </c>
      <c r="BL182" s="17" t="s">
        <v>181</v>
      </c>
      <c r="BM182" s="215" t="s">
        <v>445</v>
      </c>
    </row>
    <row r="183" s="2" customFormat="1">
      <c r="A183" s="38"/>
      <c r="B183" s="39"/>
      <c r="C183" s="40"/>
      <c r="D183" s="217" t="s">
        <v>135</v>
      </c>
      <c r="E183" s="40"/>
      <c r="F183" s="218" t="s">
        <v>446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135</v>
      </c>
      <c r="AU183" s="17" t="s">
        <v>83</v>
      </c>
    </row>
    <row r="184" s="2" customFormat="1">
      <c r="A184" s="38"/>
      <c r="B184" s="39"/>
      <c r="C184" s="40"/>
      <c r="D184" s="217" t="s">
        <v>147</v>
      </c>
      <c r="E184" s="40"/>
      <c r="F184" s="234" t="s">
        <v>447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147</v>
      </c>
      <c r="AU184" s="17" t="s">
        <v>83</v>
      </c>
    </row>
    <row r="185" s="2" customFormat="1" ht="16.5" customHeight="1">
      <c r="A185" s="38"/>
      <c r="B185" s="39"/>
      <c r="C185" s="235" t="s">
        <v>448</v>
      </c>
      <c r="D185" s="235" t="s">
        <v>211</v>
      </c>
      <c r="E185" s="236" t="s">
        <v>449</v>
      </c>
      <c r="F185" s="237" t="s">
        <v>450</v>
      </c>
      <c r="G185" s="238" t="s">
        <v>206</v>
      </c>
      <c r="H185" s="239">
        <v>2</v>
      </c>
      <c r="I185" s="240"/>
      <c r="J185" s="241">
        <f>ROUND(I185*H185,2)</f>
        <v>0</v>
      </c>
      <c r="K185" s="237" t="s">
        <v>19</v>
      </c>
      <c r="L185" s="242"/>
      <c r="M185" s="243" t="s">
        <v>19</v>
      </c>
      <c r="N185" s="244" t="s">
        <v>44</v>
      </c>
      <c r="O185" s="84"/>
      <c r="P185" s="213">
        <f>O185*H185</f>
        <v>0</v>
      </c>
      <c r="Q185" s="213">
        <v>0.050000000000000003</v>
      </c>
      <c r="R185" s="213">
        <f>Q185*H185</f>
        <v>0.10000000000000001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214</v>
      </c>
      <c r="AT185" s="215" t="s">
        <v>211</v>
      </c>
      <c r="AU185" s="215" t="s">
        <v>83</v>
      </c>
      <c r="AY185" s="17" t="s">
        <v>124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181</v>
      </c>
      <c r="BM185" s="215" t="s">
        <v>451</v>
      </c>
    </row>
    <row r="186" s="2" customFormat="1">
      <c r="A186" s="38"/>
      <c r="B186" s="39"/>
      <c r="C186" s="40"/>
      <c r="D186" s="217" t="s">
        <v>135</v>
      </c>
      <c r="E186" s="40"/>
      <c r="F186" s="218" t="s">
        <v>452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135</v>
      </c>
      <c r="AU186" s="17" t="s">
        <v>83</v>
      </c>
    </row>
    <row r="187" s="2" customFormat="1" ht="16.5" customHeight="1">
      <c r="A187" s="38"/>
      <c r="B187" s="39"/>
      <c r="C187" s="204" t="s">
        <v>453</v>
      </c>
      <c r="D187" s="204" t="s">
        <v>128</v>
      </c>
      <c r="E187" s="205" t="s">
        <v>454</v>
      </c>
      <c r="F187" s="206" t="s">
        <v>455</v>
      </c>
      <c r="G187" s="207" t="s">
        <v>206</v>
      </c>
      <c r="H187" s="208">
        <v>1</v>
      </c>
      <c r="I187" s="209"/>
      <c r="J187" s="210">
        <f>ROUND(I187*H187,2)</f>
        <v>0</v>
      </c>
      <c r="K187" s="206" t="s">
        <v>132</v>
      </c>
      <c r="L187" s="44"/>
      <c r="M187" s="211" t="s">
        <v>19</v>
      </c>
      <c r="N187" s="212" t="s">
        <v>44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181</v>
      </c>
      <c r="AT187" s="215" t="s">
        <v>128</v>
      </c>
      <c r="AU187" s="215" t="s">
        <v>83</v>
      </c>
      <c r="AY187" s="17" t="s">
        <v>124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81</v>
      </c>
      <c r="BK187" s="216">
        <f>ROUND(I187*H187,2)</f>
        <v>0</v>
      </c>
      <c r="BL187" s="17" t="s">
        <v>181</v>
      </c>
      <c r="BM187" s="215" t="s">
        <v>456</v>
      </c>
    </row>
    <row r="188" s="2" customFormat="1">
      <c r="A188" s="38"/>
      <c r="B188" s="39"/>
      <c r="C188" s="40"/>
      <c r="D188" s="217" t="s">
        <v>135</v>
      </c>
      <c r="E188" s="40"/>
      <c r="F188" s="218" t="s">
        <v>457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135</v>
      </c>
      <c r="AU188" s="17" t="s">
        <v>83</v>
      </c>
    </row>
    <row r="189" s="2" customFormat="1">
      <c r="A189" s="38"/>
      <c r="B189" s="39"/>
      <c r="C189" s="40"/>
      <c r="D189" s="222" t="s">
        <v>137</v>
      </c>
      <c r="E189" s="40"/>
      <c r="F189" s="223" t="s">
        <v>458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137</v>
      </c>
      <c r="AU189" s="17" t="s">
        <v>83</v>
      </c>
    </row>
    <row r="190" s="2" customFormat="1" ht="16.5" customHeight="1">
      <c r="A190" s="38"/>
      <c r="B190" s="39"/>
      <c r="C190" s="204" t="s">
        <v>459</v>
      </c>
      <c r="D190" s="204" t="s">
        <v>128</v>
      </c>
      <c r="E190" s="205" t="s">
        <v>460</v>
      </c>
      <c r="F190" s="206" t="s">
        <v>461</v>
      </c>
      <c r="G190" s="207" t="s">
        <v>206</v>
      </c>
      <c r="H190" s="208">
        <v>1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44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0.034000000000000002</v>
      </c>
      <c r="T190" s="214">
        <f>S190*H190</f>
        <v>0.034000000000000002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181</v>
      </c>
      <c r="AT190" s="215" t="s">
        <v>128</v>
      </c>
      <c r="AU190" s="215" t="s">
        <v>83</v>
      </c>
      <c r="AY190" s="17" t="s">
        <v>124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81</v>
      </c>
      <c r="BK190" s="216">
        <f>ROUND(I190*H190,2)</f>
        <v>0</v>
      </c>
      <c r="BL190" s="17" t="s">
        <v>181</v>
      </c>
      <c r="BM190" s="215" t="s">
        <v>462</v>
      </c>
    </row>
    <row r="191" s="2" customFormat="1">
      <c r="A191" s="38"/>
      <c r="B191" s="39"/>
      <c r="C191" s="40"/>
      <c r="D191" s="217" t="s">
        <v>135</v>
      </c>
      <c r="E191" s="40"/>
      <c r="F191" s="218" t="s">
        <v>463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135</v>
      </c>
      <c r="AU191" s="17" t="s">
        <v>83</v>
      </c>
    </row>
    <row r="192" s="2" customFormat="1" ht="16.5" customHeight="1">
      <c r="A192" s="38"/>
      <c r="B192" s="39"/>
      <c r="C192" s="204" t="s">
        <v>464</v>
      </c>
      <c r="D192" s="204" t="s">
        <v>128</v>
      </c>
      <c r="E192" s="205" t="s">
        <v>465</v>
      </c>
      <c r="F192" s="206" t="s">
        <v>466</v>
      </c>
      <c r="G192" s="207" t="s">
        <v>206</v>
      </c>
      <c r="H192" s="208">
        <v>2</v>
      </c>
      <c r="I192" s="209"/>
      <c r="J192" s="210">
        <f>ROUND(I192*H192,2)</f>
        <v>0</v>
      </c>
      <c r="K192" s="206" t="s">
        <v>132</v>
      </c>
      <c r="L192" s="44"/>
      <c r="M192" s="211" t="s">
        <v>19</v>
      </c>
      <c r="N192" s="212" t="s">
        <v>44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181</v>
      </c>
      <c r="AT192" s="215" t="s">
        <v>128</v>
      </c>
      <c r="AU192" s="215" t="s">
        <v>83</v>
      </c>
      <c r="AY192" s="17" t="s">
        <v>124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81</v>
      </c>
      <c r="BK192" s="216">
        <f>ROUND(I192*H192,2)</f>
        <v>0</v>
      </c>
      <c r="BL192" s="17" t="s">
        <v>181</v>
      </c>
      <c r="BM192" s="215" t="s">
        <v>467</v>
      </c>
    </row>
    <row r="193" s="2" customFormat="1">
      <c r="A193" s="38"/>
      <c r="B193" s="39"/>
      <c r="C193" s="40"/>
      <c r="D193" s="217" t="s">
        <v>135</v>
      </c>
      <c r="E193" s="40"/>
      <c r="F193" s="218" t="s">
        <v>466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135</v>
      </c>
      <c r="AU193" s="17" t="s">
        <v>83</v>
      </c>
    </row>
    <row r="194" s="2" customFormat="1">
      <c r="A194" s="38"/>
      <c r="B194" s="39"/>
      <c r="C194" s="40"/>
      <c r="D194" s="222" t="s">
        <v>137</v>
      </c>
      <c r="E194" s="40"/>
      <c r="F194" s="223" t="s">
        <v>468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137</v>
      </c>
      <c r="AU194" s="17" t="s">
        <v>83</v>
      </c>
    </row>
    <row r="195" s="2" customFormat="1" ht="21.75" customHeight="1">
      <c r="A195" s="38"/>
      <c r="B195" s="39"/>
      <c r="C195" s="204" t="s">
        <v>151</v>
      </c>
      <c r="D195" s="204" t="s">
        <v>128</v>
      </c>
      <c r="E195" s="205" t="s">
        <v>469</v>
      </c>
      <c r="F195" s="206" t="s">
        <v>470</v>
      </c>
      <c r="G195" s="207" t="s">
        <v>268</v>
      </c>
      <c r="H195" s="208">
        <v>65</v>
      </c>
      <c r="I195" s="209"/>
      <c r="J195" s="210">
        <f>ROUND(I195*H195,2)</f>
        <v>0</v>
      </c>
      <c r="K195" s="206" t="s">
        <v>132</v>
      </c>
      <c r="L195" s="44"/>
      <c r="M195" s="211" t="s">
        <v>19</v>
      </c>
      <c r="N195" s="212" t="s">
        <v>44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181</v>
      </c>
      <c r="AT195" s="215" t="s">
        <v>128</v>
      </c>
      <c r="AU195" s="215" t="s">
        <v>83</v>
      </c>
      <c r="AY195" s="17" t="s">
        <v>124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81</v>
      </c>
      <c r="BK195" s="216">
        <f>ROUND(I195*H195,2)</f>
        <v>0</v>
      </c>
      <c r="BL195" s="17" t="s">
        <v>181</v>
      </c>
      <c r="BM195" s="215" t="s">
        <v>471</v>
      </c>
    </row>
    <row r="196" s="2" customFormat="1">
      <c r="A196" s="38"/>
      <c r="B196" s="39"/>
      <c r="C196" s="40"/>
      <c r="D196" s="217" t="s">
        <v>135</v>
      </c>
      <c r="E196" s="40"/>
      <c r="F196" s="218" t="s">
        <v>472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135</v>
      </c>
      <c r="AU196" s="17" t="s">
        <v>83</v>
      </c>
    </row>
    <row r="197" s="2" customFormat="1">
      <c r="A197" s="38"/>
      <c r="B197" s="39"/>
      <c r="C197" s="40"/>
      <c r="D197" s="222" t="s">
        <v>137</v>
      </c>
      <c r="E197" s="40"/>
      <c r="F197" s="223" t="s">
        <v>473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83</v>
      </c>
    </row>
    <row r="198" s="2" customFormat="1" ht="16.5" customHeight="1">
      <c r="A198" s="38"/>
      <c r="B198" s="39"/>
      <c r="C198" s="235" t="s">
        <v>158</v>
      </c>
      <c r="D198" s="235" t="s">
        <v>211</v>
      </c>
      <c r="E198" s="236" t="s">
        <v>474</v>
      </c>
      <c r="F198" s="237" t="s">
        <v>475</v>
      </c>
      <c r="G198" s="238" t="s">
        <v>268</v>
      </c>
      <c r="H198" s="239">
        <v>66.950000000000003</v>
      </c>
      <c r="I198" s="240"/>
      <c r="J198" s="241">
        <f>ROUND(I198*H198,2)</f>
        <v>0</v>
      </c>
      <c r="K198" s="237" t="s">
        <v>132</v>
      </c>
      <c r="L198" s="242"/>
      <c r="M198" s="243" t="s">
        <v>19</v>
      </c>
      <c r="N198" s="244" t="s">
        <v>44</v>
      </c>
      <c r="O198" s="84"/>
      <c r="P198" s="213">
        <f>O198*H198</f>
        <v>0</v>
      </c>
      <c r="Q198" s="213">
        <v>0.0014</v>
      </c>
      <c r="R198" s="213">
        <f>Q198*H198</f>
        <v>0.093730000000000008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214</v>
      </c>
      <c r="AT198" s="215" t="s">
        <v>211</v>
      </c>
      <c r="AU198" s="215" t="s">
        <v>83</v>
      </c>
      <c r="AY198" s="17" t="s">
        <v>124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81</v>
      </c>
      <c r="BK198" s="216">
        <f>ROUND(I198*H198,2)</f>
        <v>0</v>
      </c>
      <c r="BL198" s="17" t="s">
        <v>181</v>
      </c>
      <c r="BM198" s="215" t="s">
        <v>476</v>
      </c>
    </row>
    <row r="199" s="2" customFormat="1">
      <c r="A199" s="38"/>
      <c r="B199" s="39"/>
      <c r="C199" s="40"/>
      <c r="D199" s="217" t="s">
        <v>135</v>
      </c>
      <c r="E199" s="40"/>
      <c r="F199" s="218" t="s">
        <v>477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135</v>
      </c>
      <c r="AU199" s="17" t="s">
        <v>83</v>
      </c>
    </row>
    <row r="200" s="13" customFormat="1">
      <c r="A200" s="13"/>
      <c r="B200" s="224"/>
      <c r="C200" s="225"/>
      <c r="D200" s="217" t="s">
        <v>139</v>
      </c>
      <c r="E200" s="225"/>
      <c r="F200" s="226" t="s">
        <v>478</v>
      </c>
      <c r="G200" s="225"/>
      <c r="H200" s="227">
        <v>66.950000000000003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139</v>
      </c>
      <c r="AU200" s="233" t="s">
        <v>83</v>
      </c>
      <c r="AV200" s="13" t="s">
        <v>83</v>
      </c>
      <c r="AW200" s="13" t="s">
        <v>4</v>
      </c>
      <c r="AX200" s="13" t="s">
        <v>81</v>
      </c>
      <c r="AY200" s="233" t="s">
        <v>124</v>
      </c>
    </row>
    <row r="201" s="2" customFormat="1" ht="21.75" customHeight="1">
      <c r="A201" s="38"/>
      <c r="B201" s="39"/>
      <c r="C201" s="204" t="s">
        <v>240</v>
      </c>
      <c r="D201" s="204" t="s">
        <v>128</v>
      </c>
      <c r="E201" s="205" t="s">
        <v>479</v>
      </c>
      <c r="F201" s="206" t="s">
        <v>480</v>
      </c>
      <c r="G201" s="207" t="s">
        <v>268</v>
      </c>
      <c r="H201" s="208">
        <v>160.19399999999999</v>
      </c>
      <c r="I201" s="209"/>
      <c r="J201" s="210">
        <f>ROUND(I201*H201,2)</f>
        <v>0</v>
      </c>
      <c r="K201" s="206" t="s">
        <v>132</v>
      </c>
      <c r="L201" s="44"/>
      <c r="M201" s="211" t="s">
        <v>19</v>
      </c>
      <c r="N201" s="212" t="s">
        <v>44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181</v>
      </c>
      <c r="AT201" s="215" t="s">
        <v>128</v>
      </c>
      <c r="AU201" s="215" t="s">
        <v>83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181</v>
      </c>
      <c r="BM201" s="215" t="s">
        <v>481</v>
      </c>
    </row>
    <row r="202" s="2" customFormat="1">
      <c r="A202" s="38"/>
      <c r="B202" s="39"/>
      <c r="C202" s="40"/>
      <c r="D202" s="217" t="s">
        <v>135</v>
      </c>
      <c r="E202" s="40"/>
      <c r="F202" s="218" t="s">
        <v>480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83</v>
      </c>
    </row>
    <row r="203" s="2" customFormat="1">
      <c r="A203" s="38"/>
      <c r="B203" s="39"/>
      <c r="C203" s="40"/>
      <c r="D203" s="222" t="s">
        <v>137</v>
      </c>
      <c r="E203" s="40"/>
      <c r="F203" s="223" t="s">
        <v>482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137</v>
      </c>
      <c r="AU203" s="17" t="s">
        <v>83</v>
      </c>
    </row>
    <row r="204" s="2" customFormat="1" ht="16.5" customHeight="1">
      <c r="A204" s="38"/>
      <c r="B204" s="39"/>
      <c r="C204" s="235" t="s">
        <v>246</v>
      </c>
      <c r="D204" s="235" t="s">
        <v>211</v>
      </c>
      <c r="E204" s="236" t="s">
        <v>483</v>
      </c>
      <c r="F204" s="237" t="s">
        <v>484</v>
      </c>
      <c r="G204" s="238" t="s">
        <v>268</v>
      </c>
      <c r="H204" s="239">
        <v>165</v>
      </c>
      <c r="I204" s="240"/>
      <c r="J204" s="241">
        <f>ROUND(I204*H204,2)</f>
        <v>0</v>
      </c>
      <c r="K204" s="237" t="s">
        <v>132</v>
      </c>
      <c r="L204" s="242"/>
      <c r="M204" s="243" t="s">
        <v>19</v>
      </c>
      <c r="N204" s="244" t="s">
        <v>44</v>
      </c>
      <c r="O204" s="84"/>
      <c r="P204" s="213">
        <f>O204*H204</f>
        <v>0</v>
      </c>
      <c r="Q204" s="213">
        <v>0.00347</v>
      </c>
      <c r="R204" s="213">
        <f>Q204*H204</f>
        <v>0.57255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214</v>
      </c>
      <c r="AT204" s="215" t="s">
        <v>211</v>
      </c>
      <c r="AU204" s="215" t="s">
        <v>83</v>
      </c>
      <c r="AY204" s="17" t="s">
        <v>124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81</v>
      </c>
      <c r="BK204" s="216">
        <f>ROUND(I204*H204,2)</f>
        <v>0</v>
      </c>
      <c r="BL204" s="17" t="s">
        <v>181</v>
      </c>
      <c r="BM204" s="215" t="s">
        <v>485</v>
      </c>
    </row>
    <row r="205" s="2" customFormat="1">
      <c r="A205" s="38"/>
      <c r="B205" s="39"/>
      <c r="C205" s="40"/>
      <c r="D205" s="217" t="s">
        <v>135</v>
      </c>
      <c r="E205" s="40"/>
      <c r="F205" s="218" t="s">
        <v>484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135</v>
      </c>
      <c r="AU205" s="17" t="s">
        <v>83</v>
      </c>
    </row>
    <row r="206" s="13" customFormat="1">
      <c r="A206" s="13"/>
      <c r="B206" s="224"/>
      <c r="C206" s="225"/>
      <c r="D206" s="217" t="s">
        <v>139</v>
      </c>
      <c r="E206" s="225"/>
      <c r="F206" s="226" t="s">
        <v>486</v>
      </c>
      <c r="G206" s="225"/>
      <c r="H206" s="227">
        <v>165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139</v>
      </c>
      <c r="AU206" s="233" t="s">
        <v>83</v>
      </c>
      <c r="AV206" s="13" t="s">
        <v>83</v>
      </c>
      <c r="AW206" s="13" t="s">
        <v>4</v>
      </c>
      <c r="AX206" s="13" t="s">
        <v>81</v>
      </c>
      <c r="AY206" s="233" t="s">
        <v>124</v>
      </c>
    </row>
    <row r="207" s="2" customFormat="1" ht="16.5" customHeight="1">
      <c r="A207" s="38"/>
      <c r="B207" s="39"/>
      <c r="C207" s="235" t="s">
        <v>141</v>
      </c>
      <c r="D207" s="235" t="s">
        <v>211</v>
      </c>
      <c r="E207" s="236" t="s">
        <v>487</v>
      </c>
      <c r="F207" s="237" t="s">
        <v>488</v>
      </c>
      <c r="G207" s="238" t="s">
        <v>206</v>
      </c>
      <c r="H207" s="239">
        <v>2</v>
      </c>
      <c r="I207" s="240"/>
      <c r="J207" s="241">
        <f>ROUND(I207*H207,2)</f>
        <v>0</v>
      </c>
      <c r="K207" s="237" t="s">
        <v>132</v>
      </c>
      <c r="L207" s="242"/>
      <c r="M207" s="243" t="s">
        <v>19</v>
      </c>
      <c r="N207" s="244" t="s">
        <v>44</v>
      </c>
      <c r="O207" s="84"/>
      <c r="P207" s="213">
        <f>O207*H207</f>
        <v>0</v>
      </c>
      <c r="Q207" s="213">
        <v>0.017999999999999999</v>
      </c>
      <c r="R207" s="213">
        <f>Q207*H207</f>
        <v>0.035999999999999997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214</v>
      </c>
      <c r="AT207" s="215" t="s">
        <v>211</v>
      </c>
      <c r="AU207" s="215" t="s">
        <v>83</v>
      </c>
      <c r="AY207" s="17" t="s">
        <v>124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81</v>
      </c>
      <c r="BK207" s="216">
        <f>ROUND(I207*H207,2)</f>
        <v>0</v>
      </c>
      <c r="BL207" s="17" t="s">
        <v>181</v>
      </c>
      <c r="BM207" s="215" t="s">
        <v>489</v>
      </c>
    </row>
    <row r="208" s="2" customFormat="1">
      <c r="A208" s="38"/>
      <c r="B208" s="39"/>
      <c r="C208" s="40"/>
      <c r="D208" s="217" t="s">
        <v>135</v>
      </c>
      <c r="E208" s="40"/>
      <c r="F208" s="218" t="s">
        <v>490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135</v>
      </c>
      <c r="AU208" s="17" t="s">
        <v>83</v>
      </c>
    </row>
    <row r="209" s="2" customFormat="1" ht="24.15" customHeight="1">
      <c r="A209" s="38"/>
      <c r="B209" s="39"/>
      <c r="C209" s="204" t="s">
        <v>188</v>
      </c>
      <c r="D209" s="204" t="s">
        <v>128</v>
      </c>
      <c r="E209" s="205" t="s">
        <v>491</v>
      </c>
      <c r="F209" s="206" t="s">
        <v>492</v>
      </c>
      <c r="G209" s="207" t="s">
        <v>206</v>
      </c>
      <c r="H209" s="208">
        <v>3</v>
      </c>
      <c r="I209" s="209"/>
      <c r="J209" s="210">
        <f>ROUND(I209*H209,2)</f>
        <v>0</v>
      </c>
      <c r="K209" s="206" t="s">
        <v>132</v>
      </c>
      <c r="L209" s="44"/>
      <c r="M209" s="211" t="s">
        <v>19</v>
      </c>
      <c r="N209" s="212" t="s">
        <v>44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181</v>
      </c>
      <c r="AT209" s="215" t="s">
        <v>128</v>
      </c>
      <c r="AU209" s="215" t="s">
        <v>83</v>
      </c>
      <c r="AY209" s="17" t="s">
        <v>124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81</v>
      </c>
      <c r="BK209" s="216">
        <f>ROUND(I209*H209,2)</f>
        <v>0</v>
      </c>
      <c r="BL209" s="17" t="s">
        <v>181</v>
      </c>
      <c r="BM209" s="215" t="s">
        <v>493</v>
      </c>
    </row>
    <row r="210" s="2" customFormat="1">
      <c r="A210" s="38"/>
      <c r="B210" s="39"/>
      <c r="C210" s="40"/>
      <c r="D210" s="217" t="s">
        <v>135</v>
      </c>
      <c r="E210" s="40"/>
      <c r="F210" s="218" t="s">
        <v>492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135</v>
      </c>
      <c r="AU210" s="17" t="s">
        <v>83</v>
      </c>
    </row>
    <row r="211" s="2" customFormat="1">
      <c r="A211" s="38"/>
      <c r="B211" s="39"/>
      <c r="C211" s="40"/>
      <c r="D211" s="222" t="s">
        <v>137</v>
      </c>
      <c r="E211" s="40"/>
      <c r="F211" s="223" t="s">
        <v>494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137</v>
      </c>
      <c r="AU211" s="17" t="s">
        <v>83</v>
      </c>
    </row>
    <row r="212" s="2" customFormat="1" ht="16.5" customHeight="1">
      <c r="A212" s="38"/>
      <c r="B212" s="39"/>
      <c r="C212" s="235" t="s">
        <v>196</v>
      </c>
      <c r="D212" s="235" t="s">
        <v>211</v>
      </c>
      <c r="E212" s="236" t="s">
        <v>495</v>
      </c>
      <c r="F212" s="237" t="s">
        <v>496</v>
      </c>
      <c r="G212" s="238" t="s">
        <v>206</v>
      </c>
      <c r="H212" s="239">
        <v>3</v>
      </c>
      <c r="I212" s="240"/>
      <c r="J212" s="241">
        <f>ROUND(I212*H212,2)</f>
        <v>0</v>
      </c>
      <c r="K212" s="237" t="s">
        <v>132</v>
      </c>
      <c r="L212" s="242"/>
      <c r="M212" s="243" t="s">
        <v>19</v>
      </c>
      <c r="N212" s="244" t="s">
        <v>44</v>
      </c>
      <c r="O212" s="84"/>
      <c r="P212" s="213">
        <f>O212*H212</f>
        <v>0</v>
      </c>
      <c r="Q212" s="213">
        <v>0.001</v>
      </c>
      <c r="R212" s="213">
        <f>Q212*H212</f>
        <v>0.0030000000000000001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214</v>
      </c>
      <c r="AT212" s="215" t="s">
        <v>211</v>
      </c>
      <c r="AU212" s="215" t="s">
        <v>83</v>
      </c>
      <c r="AY212" s="17" t="s">
        <v>124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81</v>
      </c>
      <c r="BK212" s="216">
        <f>ROUND(I212*H212,2)</f>
        <v>0</v>
      </c>
      <c r="BL212" s="17" t="s">
        <v>181</v>
      </c>
      <c r="BM212" s="215" t="s">
        <v>497</v>
      </c>
    </row>
    <row r="213" s="2" customFormat="1">
      <c r="A213" s="38"/>
      <c r="B213" s="39"/>
      <c r="C213" s="40"/>
      <c r="D213" s="217" t="s">
        <v>135</v>
      </c>
      <c r="E213" s="40"/>
      <c r="F213" s="218" t="s">
        <v>496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135</v>
      </c>
      <c r="AU213" s="17" t="s">
        <v>83</v>
      </c>
    </row>
    <row r="214" s="2" customFormat="1" ht="16.5" customHeight="1">
      <c r="A214" s="38"/>
      <c r="B214" s="39"/>
      <c r="C214" s="204" t="s">
        <v>498</v>
      </c>
      <c r="D214" s="204" t="s">
        <v>128</v>
      </c>
      <c r="E214" s="205" t="s">
        <v>499</v>
      </c>
      <c r="F214" s="206" t="s">
        <v>500</v>
      </c>
      <c r="G214" s="207" t="s">
        <v>501</v>
      </c>
      <c r="H214" s="208">
        <v>75</v>
      </c>
      <c r="I214" s="209"/>
      <c r="J214" s="210">
        <f>ROUND(I214*H214,2)</f>
        <v>0</v>
      </c>
      <c r="K214" s="206" t="s">
        <v>132</v>
      </c>
      <c r="L214" s="44"/>
      <c r="M214" s="211" t="s">
        <v>19</v>
      </c>
      <c r="N214" s="212" t="s">
        <v>44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181</v>
      </c>
      <c r="AT214" s="215" t="s">
        <v>128</v>
      </c>
      <c r="AU214" s="215" t="s">
        <v>83</v>
      </c>
      <c r="AY214" s="17" t="s">
        <v>124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81</v>
      </c>
      <c r="BK214" s="216">
        <f>ROUND(I214*H214,2)</f>
        <v>0</v>
      </c>
      <c r="BL214" s="17" t="s">
        <v>181</v>
      </c>
      <c r="BM214" s="215" t="s">
        <v>502</v>
      </c>
    </row>
    <row r="215" s="2" customFormat="1">
      <c r="A215" s="38"/>
      <c r="B215" s="39"/>
      <c r="C215" s="40"/>
      <c r="D215" s="217" t="s">
        <v>135</v>
      </c>
      <c r="E215" s="40"/>
      <c r="F215" s="218" t="s">
        <v>500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135</v>
      </c>
      <c r="AU215" s="17" t="s">
        <v>83</v>
      </c>
    </row>
    <row r="216" s="2" customFormat="1">
      <c r="A216" s="38"/>
      <c r="B216" s="39"/>
      <c r="C216" s="40"/>
      <c r="D216" s="222" t="s">
        <v>137</v>
      </c>
      <c r="E216" s="40"/>
      <c r="F216" s="223" t="s">
        <v>503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137</v>
      </c>
      <c r="AU216" s="17" t="s">
        <v>83</v>
      </c>
    </row>
    <row r="217" s="2" customFormat="1" ht="16.5" customHeight="1">
      <c r="A217" s="38"/>
      <c r="B217" s="39"/>
      <c r="C217" s="235" t="s">
        <v>504</v>
      </c>
      <c r="D217" s="235" t="s">
        <v>211</v>
      </c>
      <c r="E217" s="236" t="s">
        <v>505</v>
      </c>
      <c r="F217" s="237" t="s">
        <v>506</v>
      </c>
      <c r="G217" s="238" t="s">
        <v>501</v>
      </c>
      <c r="H217" s="239">
        <v>75</v>
      </c>
      <c r="I217" s="240"/>
      <c r="J217" s="241">
        <f>ROUND(I217*H217,2)</f>
        <v>0</v>
      </c>
      <c r="K217" s="237" t="s">
        <v>132</v>
      </c>
      <c r="L217" s="242"/>
      <c r="M217" s="243" t="s">
        <v>19</v>
      </c>
      <c r="N217" s="244" t="s">
        <v>44</v>
      </c>
      <c r="O217" s="84"/>
      <c r="P217" s="213">
        <f>O217*H217</f>
        <v>0</v>
      </c>
      <c r="Q217" s="213">
        <v>0.001</v>
      </c>
      <c r="R217" s="213">
        <f>Q217*H217</f>
        <v>0.074999999999999997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214</v>
      </c>
      <c r="AT217" s="215" t="s">
        <v>211</v>
      </c>
      <c r="AU217" s="215" t="s">
        <v>83</v>
      </c>
      <c r="AY217" s="17" t="s">
        <v>124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81</v>
      </c>
      <c r="BK217" s="216">
        <f>ROUND(I217*H217,2)</f>
        <v>0</v>
      </c>
      <c r="BL217" s="17" t="s">
        <v>181</v>
      </c>
      <c r="BM217" s="215" t="s">
        <v>507</v>
      </c>
    </row>
    <row r="218" s="2" customFormat="1">
      <c r="A218" s="38"/>
      <c r="B218" s="39"/>
      <c r="C218" s="40"/>
      <c r="D218" s="217" t="s">
        <v>135</v>
      </c>
      <c r="E218" s="40"/>
      <c r="F218" s="218" t="s">
        <v>506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135</v>
      </c>
      <c r="AU218" s="17" t="s">
        <v>83</v>
      </c>
    </row>
    <row r="219" s="2" customFormat="1" ht="16.5" customHeight="1">
      <c r="A219" s="38"/>
      <c r="B219" s="39"/>
      <c r="C219" s="204" t="s">
        <v>508</v>
      </c>
      <c r="D219" s="204" t="s">
        <v>128</v>
      </c>
      <c r="E219" s="205" t="s">
        <v>509</v>
      </c>
      <c r="F219" s="206" t="s">
        <v>510</v>
      </c>
      <c r="G219" s="207" t="s">
        <v>501</v>
      </c>
      <c r="H219" s="208">
        <v>75</v>
      </c>
      <c r="I219" s="209"/>
      <c r="J219" s="210">
        <f>ROUND(I219*H219,2)</f>
        <v>0</v>
      </c>
      <c r="K219" s="206" t="s">
        <v>132</v>
      </c>
      <c r="L219" s="44"/>
      <c r="M219" s="211" t="s">
        <v>19</v>
      </c>
      <c r="N219" s="212" t="s">
        <v>44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181</v>
      </c>
      <c r="AT219" s="215" t="s">
        <v>128</v>
      </c>
      <c r="AU219" s="215" t="s">
        <v>83</v>
      </c>
      <c r="AY219" s="17" t="s">
        <v>124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81</v>
      </c>
      <c r="BK219" s="216">
        <f>ROUND(I219*H219,2)</f>
        <v>0</v>
      </c>
      <c r="BL219" s="17" t="s">
        <v>181</v>
      </c>
      <c r="BM219" s="215" t="s">
        <v>511</v>
      </c>
    </row>
    <row r="220" s="2" customFormat="1">
      <c r="A220" s="38"/>
      <c r="B220" s="39"/>
      <c r="C220" s="40"/>
      <c r="D220" s="217" t="s">
        <v>135</v>
      </c>
      <c r="E220" s="40"/>
      <c r="F220" s="218" t="s">
        <v>510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135</v>
      </c>
      <c r="AU220" s="17" t="s">
        <v>83</v>
      </c>
    </row>
    <row r="221" s="2" customFormat="1">
      <c r="A221" s="38"/>
      <c r="B221" s="39"/>
      <c r="C221" s="40"/>
      <c r="D221" s="222" t="s">
        <v>137</v>
      </c>
      <c r="E221" s="40"/>
      <c r="F221" s="223" t="s">
        <v>512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137</v>
      </c>
      <c r="AU221" s="17" t="s">
        <v>83</v>
      </c>
    </row>
    <row r="222" s="2" customFormat="1" ht="16.5" customHeight="1">
      <c r="A222" s="38"/>
      <c r="B222" s="39"/>
      <c r="C222" s="204" t="s">
        <v>125</v>
      </c>
      <c r="D222" s="204" t="s">
        <v>128</v>
      </c>
      <c r="E222" s="205" t="s">
        <v>513</v>
      </c>
      <c r="F222" s="206" t="s">
        <v>514</v>
      </c>
      <c r="G222" s="207" t="s">
        <v>154</v>
      </c>
      <c r="H222" s="208">
        <v>2.0499999999999998</v>
      </c>
      <c r="I222" s="209"/>
      <c r="J222" s="210">
        <f>ROUND(I222*H222,2)</f>
        <v>0</v>
      </c>
      <c r="K222" s="206" t="s">
        <v>132</v>
      </c>
      <c r="L222" s="44"/>
      <c r="M222" s="211" t="s">
        <v>19</v>
      </c>
      <c r="N222" s="212" t="s">
        <v>44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181</v>
      </c>
      <c r="AT222" s="215" t="s">
        <v>128</v>
      </c>
      <c r="AU222" s="215" t="s">
        <v>83</v>
      </c>
      <c r="AY222" s="17" t="s">
        <v>124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81</v>
      </c>
      <c r="BK222" s="216">
        <f>ROUND(I222*H222,2)</f>
        <v>0</v>
      </c>
      <c r="BL222" s="17" t="s">
        <v>181</v>
      </c>
      <c r="BM222" s="215" t="s">
        <v>515</v>
      </c>
    </row>
    <row r="223" s="2" customFormat="1">
      <c r="A223" s="38"/>
      <c r="B223" s="39"/>
      <c r="C223" s="40"/>
      <c r="D223" s="217" t="s">
        <v>135</v>
      </c>
      <c r="E223" s="40"/>
      <c r="F223" s="218" t="s">
        <v>516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135</v>
      </c>
      <c r="AU223" s="17" t="s">
        <v>83</v>
      </c>
    </row>
    <row r="224" s="2" customFormat="1">
      <c r="A224" s="38"/>
      <c r="B224" s="39"/>
      <c r="C224" s="40"/>
      <c r="D224" s="222" t="s">
        <v>137</v>
      </c>
      <c r="E224" s="40"/>
      <c r="F224" s="223" t="s">
        <v>517</v>
      </c>
      <c r="G224" s="40"/>
      <c r="H224" s="40"/>
      <c r="I224" s="219"/>
      <c r="J224" s="40"/>
      <c r="K224" s="40"/>
      <c r="L224" s="44"/>
      <c r="M224" s="245"/>
      <c r="N224" s="246"/>
      <c r="O224" s="247"/>
      <c r="P224" s="247"/>
      <c r="Q224" s="247"/>
      <c r="R224" s="247"/>
      <c r="S224" s="247"/>
      <c r="T224" s="24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137</v>
      </c>
      <c r="AU224" s="17" t="s">
        <v>83</v>
      </c>
    </row>
    <row r="225" s="2" customFormat="1" ht="6.96" customHeight="1">
      <c r="A225" s="38"/>
      <c r="B225" s="59"/>
      <c r="C225" s="60"/>
      <c r="D225" s="60"/>
      <c r="E225" s="60"/>
      <c r="F225" s="60"/>
      <c r="G225" s="60"/>
      <c r="H225" s="60"/>
      <c r="I225" s="60"/>
      <c r="J225" s="60"/>
      <c r="K225" s="60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Lrixtb4ySm0DkZFJLeHh/kJQ7orlWaR7ZGojLbqSL66snEarWgZBoQeeFe2rUgzMmgqizmTDt6/O+G1A3UW2Jg==" hashValue="rxQUW7MHecLxewi4fvHiX3s22dvDKGylypIL4s4WnXgL/IFIOqXY4xlA3asZWIJQoJmYmNzzjBn3skbygPsPfQ==" algorithmName="SHA-512" password="CC35"/>
  <autoFilter ref="C82:K22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721174042"/>
    <hyperlink ref="F92" r:id="rId2" display="https://podminky.urs.cz/item/CS_URS_2024_01/741910524"/>
    <hyperlink ref="F98" r:id="rId3" display="https://podminky.urs.cz/item/CS_URS_2024_01/751111016"/>
    <hyperlink ref="F103" r:id="rId4" display="https://podminky.urs.cz/item/CS_URS_2024_01/751366022"/>
    <hyperlink ref="F108" r:id="rId5" display="https://podminky.urs.cz/item/CS_URS_2024_01/751366024"/>
    <hyperlink ref="F113" r:id="rId6" display="https://podminky.urs.cz/item/CS_URS_2024_01/751398016"/>
    <hyperlink ref="F118" r:id="rId7" display="https://podminky.urs.cz/item/CS_URS_2024_01/751398032"/>
    <hyperlink ref="F124" r:id="rId8" display="https://podminky.urs.cz/item/CS_URS_2024_01/751398033"/>
    <hyperlink ref="F130" r:id="rId9" display="https://podminky.urs.cz/item/CS_URS_2024_01/751398043"/>
    <hyperlink ref="F135" r:id="rId10" display="https://podminky.urs.cz/item/CS_URS_2024_01/751398101"/>
    <hyperlink ref="F140" r:id="rId11" display="https://podminky.urs.cz/item/CS_URS_2024_01/751398105"/>
    <hyperlink ref="F145" r:id="rId12" display="https://podminky.urs.cz/item/CS_URS_2024_01/751511025"/>
    <hyperlink ref="F151" r:id="rId13" display="https://podminky.urs.cz/item/CS_URS_2024_01/751511121"/>
    <hyperlink ref="F157" r:id="rId14" display="https://podminky.urs.cz/item/CS_URS_2024_01/751511142"/>
    <hyperlink ref="F166" r:id="rId15" display="https://podminky.urs.cz/item/CS_URS_2024_01/751581212"/>
    <hyperlink ref="F169" r:id="rId16" display="https://podminky.urs.cz/item/CS_URS_2024_01/751711132"/>
    <hyperlink ref="F179" r:id="rId17" display="https://podminky.urs.cz/item/CS_URS_2024_01/751721111"/>
    <hyperlink ref="F189" r:id="rId18" display="https://podminky.urs.cz/item/CS_URS_2024_01/751721123R"/>
    <hyperlink ref="F194" r:id="rId19" display="https://podminky.urs.cz/item/CS_URS_2024_01/751731111"/>
    <hyperlink ref="F197" r:id="rId20" display="https://podminky.urs.cz/item/CS_URS_2024_01/751791114"/>
    <hyperlink ref="F203" r:id="rId21" display="https://podminky.urs.cz/item/CS_URS_2024_01/751791147R"/>
    <hyperlink ref="F211" r:id="rId22" display="https://podminky.urs.cz/item/CS_URS_2024_01/751792006"/>
    <hyperlink ref="F216" r:id="rId23" display="https://podminky.urs.cz/item/CS_URS_2024_01/751793001"/>
    <hyperlink ref="F221" r:id="rId24" display="https://podminky.urs.cz/item/CS_URS_2024_01/751793010"/>
    <hyperlink ref="F224" r:id="rId25" display="https://podminky.urs.cz/item/CS_URS_2024_01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518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519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Krajská zdravotní, a.s.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Karel Petr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>28683218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>NCI.CZ ENGINEERING s.r.o.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ROUND((SUM(BE82:BE202)),  2)</f>
        <v>0</v>
      </c>
      <c r="G33" s="38"/>
      <c r="H33" s="38"/>
      <c r="I33" s="148">
        <v>0.20999999999999999</v>
      </c>
      <c r="J33" s="147">
        <f>ROUND(((SUM(BE82:BE202))*I33),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ROUND((SUM(BF82:BF202)),  2)</f>
        <v>0</v>
      </c>
      <c r="G34" s="38"/>
      <c r="H34" s="38"/>
      <c r="I34" s="148">
        <v>0.12</v>
      </c>
      <c r="J34" s="147">
        <f>ROUND(((SUM(BF82:BF202))*I34),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ROUND((SUM(BG82:BG202)),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ROUND((SUM(BH82:BH202)),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ROUND((SUM(BI82:BI202)),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D1.4 - Silnoproudá elektr...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520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521</v>
      </c>
      <c r="E61" s="168"/>
      <c r="F61" s="168"/>
      <c r="G61" s="168"/>
      <c r="H61" s="168"/>
      <c r="I61" s="168"/>
      <c r="J61" s="169">
        <f>J163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522</v>
      </c>
      <c r="E62" s="168"/>
      <c r="F62" s="168"/>
      <c r="G62" s="168"/>
      <c r="H62" s="168"/>
      <c r="I62" s="168"/>
      <c r="J62" s="169">
        <f>J182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109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Krajská zdravotní a.s., Masarykova nemocnice Ústí nad Labem - chlazení datového centra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D1.4 - Silnoproudá elektr...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18. 6. 2024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Krajská zdravotní, a.s.</v>
      </c>
      <c r="G78" s="40"/>
      <c r="H78" s="40"/>
      <c r="I78" s="32" t="s">
        <v>31</v>
      </c>
      <c r="J78" s="36" t="str">
        <f>E21</f>
        <v>Karel Petr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NCI.CZ ENGINEERING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110</v>
      </c>
      <c r="D81" s="180" t="s">
        <v>58</v>
      </c>
      <c r="E81" s="180" t="s">
        <v>54</v>
      </c>
      <c r="F81" s="180" t="s">
        <v>55</v>
      </c>
      <c r="G81" s="180" t="s">
        <v>111</v>
      </c>
      <c r="H81" s="180" t="s">
        <v>112</v>
      </c>
      <c r="I81" s="180" t="s">
        <v>113</v>
      </c>
      <c r="J81" s="180" t="s">
        <v>98</v>
      </c>
      <c r="K81" s="181" t="s">
        <v>114</v>
      </c>
      <c r="L81" s="182"/>
      <c r="M81" s="92" t="s">
        <v>19</v>
      </c>
      <c r="N81" s="93" t="s">
        <v>43</v>
      </c>
      <c r="O81" s="93" t="s">
        <v>115</v>
      </c>
      <c r="P81" s="93" t="s">
        <v>116</v>
      </c>
      <c r="Q81" s="93" t="s">
        <v>117</v>
      </c>
      <c r="R81" s="93" t="s">
        <v>118</v>
      </c>
      <c r="S81" s="93" t="s">
        <v>119</v>
      </c>
      <c r="T81" s="94" t="s">
        <v>120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121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P83+P163+P182</f>
        <v>0</v>
      </c>
      <c r="Q82" s="96"/>
      <c r="R82" s="185">
        <f>R83+R163+R182</f>
        <v>0.0073499999999999998</v>
      </c>
      <c r="S82" s="96"/>
      <c r="T82" s="186">
        <f>T83+T163+T182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99</v>
      </c>
      <c r="BK82" s="187">
        <f>BK83+BK163+BK182</f>
        <v>0</v>
      </c>
    </row>
    <row r="83" s="12" customFormat="1" ht="25.92" customHeight="1">
      <c r="A83" s="12"/>
      <c r="B83" s="188"/>
      <c r="C83" s="189"/>
      <c r="D83" s="190" t="s">
        <v>72</v>
      </c>
      <c r="E83" s="191" t="s">
        <v>272</v>
      </c>
      <c r="F83" s="191" t="s">
        <v>273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SUM(P84:P162)</f>
        <v>0</v>
      </c>
      <c r="Q83" s="196"/>
      <c r="R83" s="197">
        <f>SUM(R84:R162)</f>
        <v>0.0073499999999999998</v>
      </c>
      <c r="S83" s="196"/>
      <c r="T83" s="198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72</v>
      </c>
      <c r="AU83" s="200" t="s">
        <v>73</v>
      </c>
      <c r="AY83" s="199" t="s">
        <v>124</v>
      </c>
      <c r="BK83" s="201">
        <f>SUM(BK84:BK162)</f>
        <v>0</v>
      </c>
    </row>
    <row r="84" s="2" customFormat="1" ht="16.5" customHeight="1">
      <c r="A84" s="38"/>
      <c r="B84" s="39"/>
      <c r="C84" s="204" t="s">
        <v>431</v>
      </c>
      <c r="D84" s="204" t="s">
        <v>128</v>
      </c>
      <c r="E84" s="205" t="s">
        <v>523</v>
      </c>
      <c r="F84" s="206" t="s">
        <v>524</v>
      </c>
      <c r="G84" s="207" t="s">
        <v>206</v>
      </c>
      <c r="H84" s="208">
        <v>7</v>
      </c>
      <c r="I84" s="209"/>
      <c r="J84" s="210">
        <f>ROUND(I84*H84,2)</f>
        <v>0</v>
      </c>
      <c r="K84" s="206" t="s">
        <v>132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181</v>
      </c>
      <c r="AT84" s="215" t="s">
        <v>128</v>
      </c>
      <c r="AU84" s="215" t="s">
        <v>81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181</v>
      </c>
      <c r="BM84" s="215" t="s">
        <v>525</v>
      </c>
    </row>
    <row r="85" s="2" customFormat="1">
      <c r="A85" s="38"/>
      <c r="B85" s="39"/>
      <c r="C85" s="40"/>
      <c r="D85" s="217" t="s">
        <v>135</v>
      </c>
      <c r="E85" s="40"/>
      <c r="F85" s="218" t="s">
        <v>526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135</v>
      </c>
      <c r="AU85" s="17" t="s">
        <v>81</v>
      </c>
    </row>
    <row r="86" s="2" customFormat="1">
      <c r="A86" s="38"/>
      <c r="B86" s="39"/>
      <c r="C86" s="40"/>
      <c r="D86" s="222" t="s">
        <v>137</v>
      </c>
      <c r="E86" s="40"/>
      <c r="F86" s="223" t="s">
        <v>527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81</v>
      </c>
    </row>
    <row r="87" s="2" customFormat="1" ht="24.15" customHeight="1">
      <c r="A87" s="38"/>
      <c r="B87" s="39"/>
      <c r="C87" s="204" t="s">
        <v>81</v>
      </c>
      <c r="D87" s="204" t="s">
        <v>128</v>
      </c>
      <c r="E87" s="205" t="s">
        <v>528</v>
      </c>
      <c r="F87" s="206" t="s">
        <v>529</v>
      </c>
      <c r="G87" s="207" t="s">
        <v>206</v>
      </c>
      <c r="H87" s="208">
        <v>1</v>
      </c>
      <c r="I87" s="209"/>
      <c r="J87" s="210">
        <f>ROUND(I87*H87,2)</f>
        <v>0</v>
      </c>
      <c r="K87" s="206" t="s">
        <v>132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181</v>
      </c>
      <c r="AT87" s="215" t="s">
        <v>128</v>
      </c>
      <c r="AU87" s="215" t="s">
        <v>81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181</v>
      </c>
      <c r="BM87" s="215" t="s">
        <v>83</v>
      </c>
    </row>
    <row r="88" s="2" customFormat="1">
      <c r="A88" s="38"/>
      <c r="B88" s="39"/>
      <c r="C88" s="40"/>
      <c r="D88" s="217" t="s">
        <v>135</v>
      </c>
      <c r="E88" s="40"/>
      <c r="F88" s="218" t="s">
        <v>529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81</v>
      </c>
    </row>
    <row r="89" s="2" customFormat="1">
      <c r="A89" s="38"/>
      <c r="B89" s="39"/>
      <c r="C89" s="40"/>
      <c r="D89" s="222" t="s">
        <v>137</v>
      </c>
      <c r="E89" s="40"/>
      <c r="F89" s="223" t="s">
        <v>530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137</v>
      </c>
      <c r="AU89" s="17" t="s">
        <v>81</v>
      </c>
    </row>
    <row r="90" s="2" customFormat="1" ht="16.5" customHeight="1">
      <c r="A90" s="38"/>
      <c r="B90" s="39"/>
      <c r="C90" s="235" t="s">
        <v>83</v>
      </c>
      <c r="D90" s="235" t="s">
        <v>211</v>
      </c>
      <c r="E90" s="236" t="s">
        <v>531</v>
      </c>
      <c r="F90" s="237" t="s">
        <v>532</v>
      </c>
      <c r="G90" s="238" t="s">
        <v>533</v>
      </c>
      <c r="H90" s="239">
        <v>1</v>
      </c>
      <c r="I90" s="240"/>
      <c r="J90" s="241">
        <f>ROUND(I90*H90,2)</f>
        <v>0</v>
      </c>
      <c r="K90" s="237" t="s">
        <v>19</v>
      </c>
      <c r="L90" s="242"/>
      <c r="M90" s="243" t="s">
        <v>19</v>
      </c>
      <c r="N90" s="244" t="s">
        <v>44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214</v>
      </c>
      <c r="AT90" s="215" t="s">
        <v>211</v>
      </c>
      <c r="AU90" s="215" t="s">
        <v>81</v>
      </c>
      <c r="AY90" s="17" t="s">
        <v>124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81</v>
      </c>
      <c r="BK90" s="216">
        <f>ROUND(I90*H90,2)</f>
        <v>0</v>
      </c>
      <c r="BL90" s="17" t="s">
        <v>181</v>
      </c>
      <c r="BM90" s="215" t="s">
        <v>133</v>
      </c>
    </row>
    <row r="91" s="2" customFormat="1">
      <c r="A91" s="38"/>
      <c r="B91" s="39"/>
      <c r="C91" s="40"/>
      <c r="D91" s="217" t="s">
        <v>135</v>
      </c>
      <c r="E91" s="40"/>
      <c r="F91" s="218" t="s">
        <v>532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135</v>
      </c>
      <c r="AU91" s="17" t="s">
        <v>81</v>
      </c>
    </row>
    <row r="92" s="2" customFormat="1" ht="16.5" customHeight="1">
      <c r="A92" s="38"/>
      <c r="B92" s="39"/>
      <c r="C92" s="204" t="s">
        <v>229</v>
      </c>
      <c r="D92" s="204" t="s">
        <v>128</v>
      </c>
      <c r="E92" s="205" t="s">
        <v>534</v>
      </c>
      <c r="F92" s="206" t="s">
        <v>535</v>
      </c>
      <c r="G92" s="207" t="s">
        <v>206</v>
      </c>
      <c r="H92" s="208">
        <v>1</v>
      </c>
      <c r="I92" s="209"/>
      <c r="J92" s="210">
        <f>ROUND(I92*H92,2)</f>
        <v>0</v>
      </c>
      <c r="K92" s="206" t="s">
        <v>132</v>
      </c>
      <c r="L92" s="44"/>
      <c r="M92" s="211" t="s">
        <v>19</v>
      </c>
      <c r="N92" s="212" t="s">
        <v>44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181</v>
      </c>
      <c r="AT92" s="215" t="s">
        <v>128</v>
      </c>
      <c r="AU92" s="215" t="s">
        <v>81</v>
      </c>
      <c r="AY92" s="17" t="s">
        <v>124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81</v>
      </c>
      <c r="BK92" s="216">
        <f>ROUND(I92*H92,2)</f>
        <v>0</v>
      </c>
      <c r="BL92" s="17" t="s">
        <v>181</v>
      </c>
      <c r="BM92" s="215" t="s">
        <v>246</v>
      </c>
    </row>
    <row r="93" s="2" customFormat="1">
      <c r="A93" s="38"/>
      <c r="B93" s="39"/>
      <c r="C93" s="40"/>
      <c r="D93" s="217" t="s">
        <v>135</v>
      </c>
      <c r="E93" s="40"/>
      <c r="F93" s="218" t="s">
        <v>535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135</v>
      </c>
      <c r="AU93" s="17" t="s">
        <v>81</v>
      </c>
    </row>
    <row r="94" s="2" customFormat="1">
      <c r="A94" s="38"/>
      <c r="B94" s="39"/>
      <c r="C94" s="40"/>
      <c r="D94" s="222" t="s">
        <v>137</v>
      </c>
      <c r="E94" s="40"/>
      <c r="F94" s="223" t="s">
        <v>536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81</v>
      </c>
    </row>
    <row r="95" s="2" customFormat="1" ht="16.5" customHeight="1">
      <c r="A95" s="38"/>
      <c r="B95" s="39"/>
      <c r="C95" s="235" t="s">
        <v>133</v>
      </c>
      <c r="D95" s="235" t="s">
        <v>211</v>
      </c>
      <c r="E95" s="236" t="s">
        <v>537</v>
      </c>
      <c r="F95" s="237" t="s">
        <v>538</v>
      </c>
      <c r="G95" s="238" t="s">
        <v>206</v>
      </c>
      <c r="H95" s="239">
        <v>1</v>
      </c>
      <c r="I95" s="240"/>
      <c r="J95" s="241">
        <f>ROUND(I95*H95,2)</f>
        <v>0</v>
      </c>
      <c r="K95" s="237" t="s">
        <v>132</v>
      </c>
      <c r="L95" s="242"/>
      <c r="M95" s="243" t="s">
        <v>19</v>
      </c>
      <c r="N95" s="244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214</v>
      </c>
      <c r="AT95" s="215" t="s">
        <v>211</v>
      </c>
      <c r="AU95" s="215" t="s">
        <v>81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181</v>
      </c>
      <c r="BM95" s="215" t="s">
        <v>164</v>
      </c>
    </row>
    <row r="96" s="2" customFormat="1">
      <c r="A96" s="38"/>
      <c r="B96" s="39"/>
      <c r="C96" s="40"/>
      <c r="D96" s="217" t="s">
        <v>135</v>
      </c>
      <c r="E96" s="40"/>
      <c r="F96" s="218" t="s">
        <v>538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81</v>
      </c>
    </row>
    <row r="97" s="2" customFormat="1" ht="16.5" customHeight="1">
      <c r="A97" s="38"/>
      <c r="B97" s="39"/>
      <c r="C97" s="204" t="s">
        <v>240</v>
      </c>
      <c r="D97" s="204" t="s">
        <v>128</v>
      </c>
      <c r="E97" s="205" t="s">
        <v>539</v>
      </c>
      <c r="F97" s="206" t="s">
        <v>540</v>
      </c>
      <c r="G97" s="207" t="s">
        <v>206</v>
      </c>
      <c r="H97" s="208">
        <v>1</v>
      </c>
      <c r="I97" s="209"/>
      <c r="J97" s="210">
        <f>ROUND(I97*H97,2)</f>
        <v>0</v>
      </c>
      <c r="K97" s="206" t="s">
        <v>132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181</v>
      </c>
      <c r="AT97" s="215" t="s">
        <v>128</v>
      </c>
      <c r="AU97" s="215" t="s">
        <v>81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181</v>
      </c>
      <c r="BM97" s="215" t="s">
        <v>151</v>
      </c>
    </row>
    <row r="98" s="2" customFormat="1">
      <c r="A98" s="38"/>
      <c r="B98" s="39"/>
      <c r="C98" s="40"/>
      <c r="D98" s="217" t="s">
        <v>135</v>
      </c>
      <c r="E98" s="40"/>
      <c r="F98" s="218" t="s">
        <v>540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81</v>
      </c>
    </row>
    <row r="99" s="2" customFormat="1">
      <c r="A99" s="38"/>
      <c r="B99" s="39"/>
      <c r="C99" s="40"/>
      <c r="D99" s="222" t="s">
        <v>137</v>
      </c>
      <c r="E99" s="40"/>
      <c r="F99" s="223" t="s">
        <v>541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137</v>
      </c>
      <c r="AU99" s="17" t="s">
        <v>81</v>
      </c>
    </row>
    <row r="100" s="2" customFormat="1" ht="16.5" customHeight="1">
      <c r="A100" s="38"/>
      <c r="B100" s="39"/>
      <c r="C100" s="235" t="s">
        <v>246</v>
      </c>
      <c r="D100" s="235" t="s">
        <v>211</v>
      </c>
      <c r="E100" s="236" t="s">
        <v>542</v>
      </c>
      <c r="F100" s="237" t="s">
        <v>543</v>
      </c>
      <c r="G100" s="238" t="s">
        <v>206</v>
      </c>
      <c r="H100" s="239">
        <v>1</v>
      </c>
      <c r="I100" s="240"/>
      <c r="J100" s="241">
        <f>ROUND(I100*H100,2)</f>
        <v>0</v>
      </c>
      <c r="K100" s="237" t="s">
        <v>132</v>
      </c>
      <c r="L100" s="242"/>
      <c r="M100" s="243" t="s">
        <v>19</v>
      </c>
      <c r="N100" s="244" t="s">
        <v>44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214</v>
      </c>
      <c r="AT100" s="215" t="s">
        <v>211</v>
      </c>
      <c r="AU100" s="215" t="s">
        <v>81</v>
      </c>
      <c r="AY100" s="17" t="s">
        <v>124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81</v>
      </c>
      <c r="BK100" s="216">
        <f>ROUND(I100*H100,2)</f>
        <v>0</v>
      </c>
      <c r="BL100" s="17" t="s">
        <v>181</v>
      </c>
      <c r="BM100" s="215" t="s">
        <v>8</v>
      </c>
    </row>
    <row r="101" s="2" customFormat="1">
      <c r="A101" s="38"/>
      <c r="B101" s="39"/>
      <c r="C101" s="40"/>
      <c r="D101" s="217" t="s">
        <v>135</v>
      </c>
      <c r="E101" s="40"/>
      <c r="F101" s="218" t="s">
        <v>543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81</v>
      </c>
    </row>
    <row r="102" s="2" customFormat="1" ht="16.5" customHeight="1">
      <c r="A102" s="38"/>
      <c r="B102" s="39"/>
      <c r="C102" s="235" t="s">
        <v>141</v>
      </c>
      <c r="D102" s="235" t="s">
        <v>211</v>
      </c>
      <c r="E102" s="236" t="s">
        <v>544</v>
      </c>
      <c r="F102" s="237" t="s">
        <v>545</v>
      </c>
      <c r="G102" s="238" t="s">
        <v>206</v>
      </c>
      <c r="H102" s="239">
        <v>1</v>
      </c>
      <c r="I102" s="240"/>
      <c r="J102" s="241">
        <f>ROUND(I102*H102,2)</f>
        <v>0</v>
      </c>
      <c r="K102" s="237" t="s">
        <v>132</v>
      </c>
      <c r="L102" s="242"/>
      <c r="M102" s="243" t="s">
        <v>19</v>
      </c>
      <c r="N102" s="244" t="s">
        <v>44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214</v>
      </c>
      <c r="AT102" s="215" t="s">
        <v>211</v>
      </c>
      <c r="AU102" s="215" t="s">
        <v>81</v>
      </c>
      <c r="AY102" s="17" t="s">
        <v>124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81</v>
      </c>
      <c r="BK102" s="216">
        <f>ROUND(I102*H102,2)</f>
        <v>0</v>
      </c>
      <c r="BL102" s="17" t="s">
        <v>181</v>
      </c>
      <c r="BM102" s="215" t="s">
        <v>196</v>
      </c>
    </row>
    <row r="103" s="2" customFormat="1">
      <c r="A103" s="38"/>
      <c r="B103" s="39"/>
      <c r="C103" s="40"/>
      <c r="D103" s="217" t="s">
        <v>135</v>
      </c>
      <c r="E103" s="40"/>
      <c r="F103" s="218" t="s">
        <v>545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135</v>
      </c>
      <c r="AU103" s="17" t="s">
        <v>81</v>
      </c>
    </row>
    <row r="104" s="2" customFormat="1" ht="16.5" customHeight="1">
      <c r="A104" s="38"/>
      <c r="B104" s="39"/>
      <c r="C104" s="235" t="s">
        <v>164</v>
      </c>
      <c r="D104" s="235" t="s">
        <v>211</v>
      </c>
      <c r="E104" s="236" t="s">
        <v>546</v>
      </c>
      <c r="F104" s="237" t="s">
        <v>547</v>
      </c>
      <c r="G104" s="238" t="s">
        <v>206</v>
      </c>
      <c r="H104" s="239">
        <v>1</v>
      </c>
      <c r="I104" s="240"/>
      <c r="J104" s="241">
        <f>ROUND(I104*H104,2)</f>
        <v>0</v>
      </c>
      <c r="K104" s="237" t="s">
        <v>132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81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181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547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81</v>
      </c>
    </row>
    <row r="106" s="2" customFormat="1" ht="16.5" customHeight="1">
      <c r="A106" s="38"/>
      <c r="B106" s="39"/>
      <c r="C106" s="204" t="s">
        <v>125</v>
      </c>
      <c r="D106" s="204" t="s">
        <v>128</v>
      </c>
      <c r="E106" s="205" t="s">
        <v>548</v>
      </c>
      <c r="F106" s="206" t="s">
        <v>549</v>
      </c>
      <c r="G106" s="207" t="s">
        <v>268</v>
      </c>
      <c r="H106" s="208">
        <v>10</v>
      </c>
      <c r="I106" s="209"/>
      <c r="J106" s="210">
        <f>ROUND(I106*H106,2)</f>
        <v>0</v>
      </c>
      <c r="K106" s="206" t="s">
        <v>132</v>
      </c>
      <c r="L106" s="44"/>
      <c r="M106" s="211" t="s">
        <v>19</v>
      </c>
      <c r="N106" s="212" t="s">
        <v>44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181</v>
      </c>
      <c r="AT106" s="215" t="s">
        <v>128</v>
      </c>
      <c r="AU106" s="215" t="s">
        <v>81</v>
      </c>
      <c r="AY106" s="17" t="s">
        <v>124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81</v>
      </c>
      <c r="BK106" s="216">
        <f>ROUND(I106*H106,2)</f>
        <v>0</v>
      </c>
      <c r="BL106" s="17" t="s">
        <v>181</v>
      </c>
      <c r="BM106" s="215" t="s">
        <v>210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549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81</v>
      </c>
    </row>
    <row r="108" s="2" customFormat="1">
      <c r="A108" s="38"/>
      <c r="B108" s="39"/>
      <c r="C108" s="40"/>
      <c r="D108" s="222" t="s">
        <v>137</v>
      </c>
      <c r="E108" s="40"/>
      <c r="F108" s="223" t="s">
        <v>550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81</v>
      </c>
    </row>
    <row r="109" s="2" customFormat="1" ht="16.5" customHeight="1">
      <c r="A109" s="38"/>
      <c r="B109" s="39"/>
      <c r="C109" s="235" t="s">
        <v>151</v>
      </c>
      <c r="D109" s="235" t="s">
        <v>211</v>
      </c>
      <c r="E109" s="236" t="s">
        <v>551</v>
      </c>
      <c r="F109" s="237" t="s">
        <v>552</v>
      </c>
      <c r="G109" s="238" t="s">
        <v>268</v>
      </c>
      <c r="H109" s="239">
        <v>10</v>
      </c>
      <c r="I109" s="240"/>
      <c r="J109" s="241">
        <f>ROUND(I109*H109,2)</f>
        <v>0</v>
      </c>
      <c r="K109" s="237" t="s">
        <v>132</v>
      </c>
      <c r="L109" s="242"/>
      <c r="M109" s="243" t="s">
        <v>19</v>
      </c>
      <c r="N109" s="244" t="s">
        <v>44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214</v>
      </c>
      <c r="AT109" s="215" t="s">
        <v>211</v>
      </c>
      <c r="AU109" s="215" t="s">
        <v>81</v>
      </c>
      <c r="AY109" s="17" t="s">
        <v>124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81</v>
      </c>
      <c r="BK109" s="216">
        <f>ROUND(I109*H109,2)</f>
        <v>0</v>
      </c>
      <c r="BL109" s="17" t="s">
        <v>181</v>
      </c>
      <c r="BM109" s="215" t="s">
        <v>127</v>
      </c>
    </row>
    <row r="110" s="2" customFormat="1">
      <c r="A110" s="38"/>
      <c r="B110" s="39"/>
      <c r="C110" s="40"/>
      <c r="D110" s="217" t="s">
        <v>135</v>
      </c>
      <c r="E110" s="40"/>
      <c r="F110" s="218" t="s">
        <v>552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135</v>
      </c>
      <c r="AU110" s="17" t="s">
        <v>81</v>
      </c>
    </row>
    <row r="111" s="2" customFormat="1" ht="16.5" customHeight="1">
      <c r="A111" s="38"/>
      <c r="B111" s="39"/>
      <c r="C111" s="204" t="s">
        <v>158</v>
      </c>
      <c r="D111" s="204" t="s">
        <v>128</v>
      </c>
      <c r="E111" s="205" t="s">
        <v>553</v>
      </c>
      <c r="F111" s="206" t="s">
        <v>554</v>
      </c>
      <c r="G111" s="207" t="s">
        <v>268</v>
      </c>
      <c r="H111" s="208">
        <v>170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81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297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554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81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555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81</v>
      </c>
    </row>
    <row r="114" s="2" customFormat="1" ht="16.5" customHeight="1">
      <c r="A114" s="38"/>
      <c r="B114" s="39"/>
      <c r="C114" s="235" t="s">
        <v>8</v>
      </c>
      <c r="D114" s="235" t="s">
        <v>211</v>
      </c>
      <c r="E114" s="236" t="s">
        <v>556</v>
      </c>
      <c r="F114" s="237" t="s">
        <v>557</v>
      </c>
      <c r="G114" s="238" t="s">
        <v>268</v>
      </c>
      <c r="H114" s="239">
        <v>120</v>
      </c>
      <c r="I114" s="240"/>
      <c r="J114" s="241">
        <f>ROUND(I114*H114,2)</f>
        <v>0</v>
      </c>
      <c r="K114" s="237" t="s">
        <v>132</v>
      </c>
      <c r="L114" s="242"/>
      <c r="M114" s="243" t="s">
        <v>19</v>
      </c>
      <c r="N114" s="244" t="s">
        <v>44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214</v>
      </c>
      <c r="AT114" s="215" t="s">
        <v>211</v>
      </c>
      <c r="AU114" s="215" t="s">
        <v>81</v>
      </c>
      <c r="AY114" s="17" t="s">
        <v>124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81</v>
      </c>
      <c r="BK114" s="216">
        <f>ROUND(I114*H114,2)</f>
        <v>0</v>
      </c>
      <c r="BL114" s="17" t="s">
        <v>181</v>
      </c>
      <c r="BM114" s="215" t="s">
        <v>357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557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81</v>
      </c>
    </row>
    <row r="116" s="2" customFormat="1" ht="16.5" customHeight="1">
      <c r="A116" s="38"/>
      <c r="B116" s="39"/>
      <c r="C116" s="235" t="s">
        <v>188</v>
      </c>
      <c r="D116" s="235" t="s">
        <v>211</v>
      </c>
      <c r="E116" s="236" t="s">
        <v>558</v>
      </c>
      <c r="F116" s="237" t="s">
        <v>559</v>
      </c>
      <c r="G116" s="238" t="s">
        <v>268</v>
      </c>
      <c r="H116" s="239">
        <v>50</v>
      </c>
      <c r="I116" s="240"/>
      <c r="J116" s="241">
        <f>ROUND(I116*H116,2)</f>
        <v>0</v>
      </c>
      <c r="K116" s="237" t="s">
        <v>132</v>
      </c>
      <c r="L116" s="242"/>
      <c r="M116" s="243" t="s">
        <v>19</v>
      </c>
      <c r="N116" s="244" t="s">
        <v>44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214</v>
      </c>
      <c r="AT116" s="215" t="s">
        <v>211</v>
      </c>
      <c r="AU116" s="215" t="s">
        <v>81</v>
      </c>
      <c r="AY116" s="17" t="s">
        <v>124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81</v>
      </c>
      <c r="BK116" s="216">
        <f>ROUND(I116*H116,2)</f>
        <v>0</v>
      </c>
      <c r="BL116" s="17" t="s">
        <v>181</v>
      </c>
      <c r="BM116" s="215" t="s">
        <v>408</v>
      </c>
    </row>
    <row r="117" s="2" customFormat="1">
      <c r="A117" s="38"/>
      <c r="B117" s="39"/>
      <c r="C117" s="40"/>
      <c r="D117" s="217" t="s">
        <v>135</v>
      </c>
      <c r="E117" s="40"/>
      <c r="F117" s="218" t="s">
        <v>559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135</v>
      </c>
      <c r="AU117" s="17" t="s">
        <v>81</v>
      </c>
    </row>
    <row r="118" s="2" customFormat="1" ht="16.5" customHeight="1">
      <c r="A118" s="38"/>
      <c r="B118" s="39"/>
      <c r="C118" s="204" t="s">
        <v>196</v>
      </c>
      <c r="D118" s="204" t="s">
        <v>128</v>
      </c>
      <c r="E118" s="205" t="s">
        <v>560</v>
      </c>
      <c r="F118" s="206" t="s">
        <v>561</v>
      </c>
      <c r="G118" s="207" t="s">
        <v>268</v>
      </c>
      <c r="H118" s="208">
        <v>50</v>
      </c>
      <c r="I118" s="209"/>
      <c r="J118" s="210">
        <f>ROUND(I118*H118,2)</f>
        <v>0</v>
      </c>
      <c r="K118" s="206" t="s">
        <v>132</v>
      </c>
      <c r="L118" s="44"/>
      <c r="M118" s="211" t="s">
        <v>19</v>
      </c>
      <c r="N118" s="212" t="s">
        <v>44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181</v>
      </c>
      <c r="AT118" s="215" t="s">
        <v>128</v>
      </c>
      <c r="AU118" s="215" t="s">
        <v>81</v>
      </c>
      <c r="AY118" s="17" t="s">
        <v>124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81</v>
      </c>
      <c r="BK118" s="216">
        <f>ROUND(I118*H118,2)</f>
        <v>0</v>
      </c>
      <c r="BL118" s="17" t="s">
        <v>181</v>
      </c>
      <c r="BM118" s="215" t="s">
        <v>372</v>
      </c>
    </row>
    <row r="119" s="2" customFormat="1">
      <c r="A119" s="38"/>
      <c r="B119" s="39"/>
      <c r="C119" s="40"/>
      <c r="D119" s="217" t="s">
        <v>135</v>
      </c>
      <c r="E119" s="40"/>
      <c r="F119" s="218" t="s">
        <v>561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135</v>
      </c>
      <c r="AU119" s="17" t="s">
        <v>81</v>
      </c>
    </row>
    <row r="120" s="2" customFormat="1">
      <c r="A120" s="38"/>
      <c r="B120" s="39"/>
      <c r="C120" s="40"/>
      <c r="D120" s="222" t="s">
        <v>137</v>
      </c>
      <c r="E120" s="40"/>
      <c r="F120" s="223" t="s">
        <v>562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81</v>
      </c>
    </row>
    <row r="121" s="2" customFormat="1" ht="16.5" customHeight="1">
      <c r="A121" s="38"/>
      <c r="B121" s="39"/>
      <c r="C121" s="235" t="s">
        <v>221</v>
      </c>
      <c r="D121" s="235" t="s">
        <v>211</v>
      </c>
      <c r="E121" s="236" t="s">
        <v>563</v>
      </c>
      <c r="F121" s="237" t="s">
        <v>564</v>
      </c>
      <c r="G121" s="238" t="s">
        <v>268</v>
      </c>
      <c r="H121" s="239">
        <v>50</v>
      </c>
      <c r="I121" s="240"/>
      <c r="J121" s="241">
        <f>ROUND(I121*H121,2)</f>
        <v>0</v>
      </c>
      <c r="K121" s="237" t="s">
        <v>132</v>
      </c>
      <c r="L121" s="242"/>
      <c r="M121" s="243" t="s">
        <v>19</v>
      </c>
      <c r="N121" s="244" t="s">
        <v>44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214</v>
      </c>
      <c r="AT121" s="215" t="s">
        <v>211</v>
      </c>
      <c r="AU121" s="215" t="s">
        <v>81</v>
      </c>
      <c r="AY121" s="17" t="s">
        <v>124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81</v>
      </c>
      <c r="BK121" s="216">
        <f>ROUND(I121*H121,2)</f>
        <v>0</v>
      </c>
      <c r="BL121" s="17" t="s">
        <v>181</v>
      </c>
      <c r="BM121" s="215" t="s">
        <v>292</v>
      </c>
    </row>
    <row r="122" s="2" customFormat="1">
      <c r="A122" s="38"/>
      <c r="B122" s="39"/>
      <c r="C122" s="40"/>
      <c r="D122" s="217" t="s">
        <v>135</v>
      </c>
      <c r="E122" s="40"/>
      <c r="F122" s="218" t="s">
        <v>564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135</v>
      </c>
      <c r="AU122" s="17" t="s">
        <v>81</v>
      </c>
    </row>
    <row r="123" s="2" customFormat="1" ht="16.5" customHeight="1">
      <c r="A123" s="38"/>
      <c r="B123" s="39"/>
      <c r="C123" s="204" t="s">
        <v>181</v>
      </c>
      <c r="D123" s="204" t="s">
        <v>128</v>
      </c>
      <c r="E123" s="205" t="s">
        <v>565</v>
      </c>
      <c r="F123" s="206" t="s">
        <v>566</v>
      </c>
      <c r="G123" s="207" t="s">
        <v>268</v>
      </c>
      <c r="H123" s="208">
        <v>60</v>
      </c>
      <c r="I123" s="209"/>
      <c r="J123" s="210">
        <f>ROUND(I123*H123,2)</f>
        <v>0</v>
      </c>
      <c r="K123" s="206" t="s">
        <v>132</v>
      </c>
      <c r="L123" s="44"/>
      <c r="M123" s="211" t="s">
        <v>19</v>
      </c>
      <c r="N123" s="212" t="s">
        <v>44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181</v>
      </c>
      <c r="AT123" s="215" t="s">
        <v>128</v>
      </c>
      <c r="AU123" s="215" t="s">
        <v>81</v>
      </c>
      <c r="AY123" s="17" t="s">
        <v>124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81</v>
      </c>
      <c r="BK123" s="216">
        <f>ROUND(I123*H123,2)</f>
        <v>0</v>
      </c>
      <c r="BL123" s="17" t="s">
        <v>181</v>
      </c>
      <c r="BM123" s="215" t="s">
        <v>214</v>
      </c>
    </row>
    <row r="124" s="2" customFormat="1">
      <c r="A124" s="38"/>
      <c r="B124" s="39"/>
      <c r="C124" s="40"/>
      <c r="D124" s="217" t="s">
        <v>135</v>
      </c>
      <c r="E124" s="40"/>
      <c r="F124" s="218" t="s">
        <v>566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135</v>
      </c>
      <c r="AU124" s="17" t="s">
        <v>81</v>
      </c>
    </row>
    <row r="125" s="2" customFormat="1">
      <c r="A125" s="38"/>
      <c r="B125" s="39"/>
      <c r="C125" s="40"/>
      <c r="D125" s="222" t="s">
        <v>137</v>
      </c>
      <c r="E125" s="40"/>
      <c r="F125" s="223" t="s">
        <v>567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81</v>
      </c>
    </row>
    <row r="126" s="2" customFormat="1" ht="16.5" customHeight="1">
      <c r="A126" s="38"/>
      <c r="B126" s="39"/>
      <c r="C126" s="235" t="s">
        <v>203</v>
      </c>
      <c r="D126" s="235" t="s">
        <v>211</v>
      </c>
      <c r="E126" s="236" t="s">
        <v>568</v>
      </c>
      <c r="F126" s="237" t="s">
        <v>569</v>
      </c>
      <c r="G126" s="238" t="s">
        <v>268</v>
      </c>
      <c r="H126" s="239">
        <v>60</v>
      </c>
      <c r="I126" s="240"/>
      <c r="J126" s="241">
        <f>ROUND(I126*H126,2)</f>
        <v>0</v>
      </c>
      <c r="K126" s="237" t="s">
        <v>132</v>
      </c>
      <c r="L126" s="242"/>
      <c r="M126" s="243" t="s">
        <v>19</v>
      </c>
      <c r="N126" s="244" t="s">
        <v>44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214</v>
      </c>
      <c r="AT126" s="215" t="s">
        <v>211</v>
      </c>
      <c r="AU126" s="215" t="s">
        <v>81</v>
      </c>
      <c r="AY126" s="17" t="s">
        <v>124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81</v>
      </c>
      <c r="BK126" s="216">
        <f>ROUND(I126*H126,2)</f>
        <v>0</v>
      </c>
      <c r="BL126" s="17" t="s">
        <v>181</v>
      </c>
      <c r="BM126" s="215" t="s">
        <v>322</v>
      </c>
    </row>
    <row r="127" s="2" customFormat="1">
      <c r="A127" s="38"/>
      <c r="B127" s="39"/>
      <c r="C127" s="40"/>
      <c r="D127" s="217" t="s">
        <v>135</v>
      </c>
      <c r="E127" s="40"/>
      <c r="F127" s="218" t="s">
        <v>569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135</v>
      </c>
      <c r="AU127" s="17" t="s">
        <v>81</v>
      </c>
    </row>
    <row r="128" s="2" customFormat="1" ht="21.75" customHeight="1">
      <c r="A128" s="38"/>
      <c r="B128" s="39"/>
      <c r="C128" s="204" t="s">
        <v>210</v>
      </c>
      <c r="D128" s="204" t="s">
        <v>128</v>
      </c>
      <c r="E128" s="205" t="s">
        <v>570</v>
      </c>
      <c r="F128" s="206" t="s">
        <v>571</v>
      </c>
      <c r="G128" s="207" t="s">
        <v>268</v>
      </c>
      <c r="H128" s="208">
        <v>85</v>
      </c>
      <c r="I128" s="209"/>
      <c r="J128" s="210">
        <f>ROUND(I128*H128,2)</f>
        <v>0</v>
      </c>
      <c r="K128" s="206" t="s">
        <v>132</v>
      </c>
      <c r="L128" s="44"/>
      <c r="M128" s="211" t="s">
        <v>19</v>
      </c>
      <c r="N128" s="212" t="s">
        <v>44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181</v>
      </c>
      <c r="AT128" s="215" t="s">
        <v>128</v>
      </c>
      <c r="AU128" s="215" t="s">
        <v>81</v>
      </c>
      <c r="AY128" s="17" t="s">
        <v>124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81</v>
      </c>
      <c r="BK128" s="216">
        <f>ROUND(I128*H128,2)</f>
        <v>0</v>
      </c>
      <c r="BL128" s="17" t="s">
        <v>181</v>
      </c>
      <c r="BM128" s="215" t="s">
        <v>343</v>
      </c>
    </row>
    <row r="129" s="2" customFormat="1">
      <c r="A129" s="38"/>
      <c r="B129" s="39"/>
      <c r="C129" s="40"/>
      <c r="D129" s="217" t="s">
        <v>135</v>
      </c>
      <c r="E129" s="40"/>
      <c r="F129" s="218" t="s">
        <v>571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81</v>
      </c>
    </row>
    <row r="130" s="2" customFormat="1">
      <c r="A130" s="38"/>
      <c r="B130" s="39"/>
      <c r="C130" s="40"/>
      <c r="D130" s="222" t="s">
        <v>137</v>
      </c>
      <c r="E130" s="40"/>
      <c r="F130" s="223" t="s">
        <v>572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81</v>
      </c>
    </row>
    <row r="131" s="2" customFormat="1" ht="16.5" customHeight="1">
      <c r="A131" s="38"/>
      <c r="B131" s="39"/>
      <c r="C131" s="235" t="s">
        <v>217</v>
      </c>
      <c r="D131" s="235" t="s">
        <v>211</v>
      </c>
      <c r="E131" s="236" t="s">
        <v>573</v>
      </c>
      <c r="F131" s="237" t="s">
        <v>574</v>
      </c>
      <c r="G131" s="238" t="s">
        <v>268</v>
      </c>
      <c r="H131" s="239">
        <v>15</v>
      </c>
      <c r="I131" s="240"/>
      <c r="J131" s="241">
        <f>ROUND(I131*H131,2)</f>
        <v>0</v>
      </c>
      <c r="K131" s="237" t="s">
        <v>132</v>
      </c>
      <c r="L131" s="242"/>
      <c r="M131" s="243" t="s">
        <v>19</v>
      </c>
      <c r="N131" s="244" t="s">
        <v>44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214</v>
      </c>
      <c r="AT131" s="215" t="s">
        <v>211</v>
      </c>
      <c r="AU131" s="215" t="s">
        <v>81</v>
      </c>
      <c r="AY131" s="17" t="s">
        <v>124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81</v>
      </c>
      <c r="BK131" s="216">
        <f>ROUND(I131*H131,2)</f>
        <v>0</v>
      </c>
      <c r="BL131" s="17" t="s">
        <v>181</v>
      </c>
      <c r="BM131" s="215" t="s">
        <v>332</v>
      </c>
    </row>
    <row r="132" s="2" customFormat="1">
      <c r="A132" s="38"/>
      <c r="B132" s="39"/>
      <c r="C132" s="40"/>
      <c r="D132" s="217" t="s">
        <v>135</v>
      </c>
      <c r="E132" s="40"/>
      <c r="F132" s="218" t="s">
        <v>574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81</v>
      </c>
    </row>
    <row r="133" s="2" customFormat="1" ht="16.5" customHeight="1">
      <c r="A133" s="38"/>
      <c r="B133" s="39"/>
      <c r="C133" s="235" t="s">
        <v>127</v>
      </c>
      <c r="D133" s="235" t="s">
        <v>211</v>
      </c>
      <c r="E133" s="236" t="s">
        <v>575</v>
      </c>
      <c r="F133" s="237" t="s">
        <v>576</v>
      </c>
      <c r="G133" s="238" t="s">
        <v>268</v>
      </c>
      <c r="H133" s="239">
        <v>70</v>
      </c>
      <c r="I133" s="240"/>
      <c r="J133" s="241">
        <f>ROUND(I133*H133,2)</f>
        <v>0</v>
      </c>
      <c r="K133" s="237" t="s">
        <v>132</v>
      </c>
      <c r="L133" s="242"/>
      <c r="M133" s="243" t="s">
        <v>19</v>
      </c>
      <c r="N133" s="244" t="s">
        <v>44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214</v>
      </c>
      <c r="AT133" s="215" t="s">
        <v>211</v>
      </c>
      <c r="AU133" s="215" t="s">
        <v>81</v>
      </c>
      <c r="AY133" s="17" t="s">
        <v>124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81</v>
      </c>
      <c r="BK133" s="216">
        <f>ROUND(I133*H133,2)</f>
        <v>0</v>
      </c>
      <c r="BL133" s="17" t="s">
        <v>181</v>
      </c>
      <c r="BM133" s="215" t="s">
        <v>391</v>
      </c>
    </row>
    <row r="134" s="2" customFormat="1">
      <c r="A134" s="38"/>
      <c r="B134" s="39"/>
      <c r="C134" s="40"/>
      <c r="D134" s="217" t="s">
        <v>135</v>
      </c>
      <c r="E134" s="40"/>
      <c r="F134" s="218" t="s">
        <v>576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135</v>
      </c>
      <c r="AU134" s="17" t="s">
        <v>81</v>
      </c>
    </row>
    <row r="135" s="2" customFormat="1" ht="16.5" customHeight="1">
      <c r="A135" s="38"/>
      <c r="B135" s="39"/>
      <c r="C135" s="204" t="s">
        <v>7</v>
      </c>
      <c r="D135" s="204" t="s">
        <v>128</v>
      </c>
      <c r="E135" s="205" t="s">
        <v>577</v>
      </c>
      <c r="F135" s="206" t="s">
        <v>578</v>
      </c>
      <c r="G135" s="207" t="s">
        <v>268</v>
      </c>
      <c r="H135" s="208">
        <v>42</v>
      </c>
      <c r="I135" s="209"/>
      <c r="J135" s="210">
        <f>ROUND(I135*H135,2)</f>
        <v>0</v>
      </c>
      <c r="K135" s="206" t="s">
        <v>132</v>
      </c>
      <c r="L135" s="44"/>
      <c r="M135" s="211" t="s">
        <v>19</v>
      </c>
      <c r="N135" s="212" t="s">
        <v>44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181</v>
      </c>
      <c r="AT135" s="215" t="s">
        <v>128</v>
      </c>
      <c r="AU135" s="215" t="s">
        <v>81</v>
      </c>
      <c r="AY135" s="17" t="s">
        <v>124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81</v>
      </c>
      <c r="BK135" s="216">
        <f>ROUND(I135*H135,2)</f>
        <v>0</v>
      </c>
      <c r="BL135" s="17" t="s">
        <v>181</v>
      </c>
      <c r="BM135" s="215" t="s">
        <v>498</v>
      </c>
    </row>
    <row r="136" s="2" customFormat="1">
      <c r="A136" s="38"/>
      <c r="B136" s="39"/>
      <c r="C136" s="40"/>
      <c r="D136" s="217" t="s">
        <v>135</v>
      </c>
      <c r="E136" s="40"/>
      <c r="F136" s="218" t="s">
        <v>578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135</v>
      </c>
      <c r="AU136" s="17" t="s">
        <v>81</v>
      </c>
    </row>
    <row r="137" s="2" customFormat="1">
      <c r="A137" s="38"/>
      <c r="B137" s="39"/>
      <c r="C137" s="40"/>
      <c r="D137" s="222" t="s">
        <v>137</v>
      </c>
      <c r="E137" s="40"/>
      <c r="F137" s="223" t="s">
        <v>579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81</v>
      </c>
    </row>
    <row r="138" s="2" customFormat="1" ht="16.5" customHeight="1">
      <c r="A138" s="38"/>
      <c r="B138" s="39"/>
      <c r="C138" s="235" t="s">
        <v>297</v>
      </c>
      <c r="D138" s="235" t="s">
        <v>211</v>
      </c>
      <c r="E138" s="236" t="s">
        <v>580</v>
      </c>
      <c r="F138" s="237" t="s">
        <v>581</v>
      </c>
      <c r="G138" s="238" t="s">
        <v>268</v>
      </c>
      <c r="H138" s="239">
        <v>42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44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214</v>
      </c>
      <c r="AT138" s="215" t="s">
        <v>211</v>
      </c>
      <c r="AU138" s="215" t="s">
        <v>81</v>
      </c>
      <c r="AY138" s="17" t="s">
        <v>124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81</v>
      </c>
      <c r="BK138" s="216">
        <f>ROUND(I138*H138,2)</f>
        <v>0</v>
      </c>
      <c r="BL138" s="17" t="s">
        <v>181</v>
      </c>
      <c r="BM138" s="215" t="s">
        <v>437</v>
      </c>
    </row>
    <row r="139" s="2" customFormat="1">
      <c r="A139" s="38"/>
      <c r="B139" s="39"/>
      <c r="C139" s="40"/>
      <c r="D139" s="217" t="s">
        <v>135</v>
      </c>
      <c r="E139" s="40"/>
      <c r="F139" s="218" t="s">
        <v>581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135</v>
      </c>
      <c r="AU139" s="17" t="s">
        <v>81</v>
      </c>
    </row>
    <row r="140" s="2" customFormat="1" ht="16.5" customHeight="1">
      <c r="A140" s="38"/>
      <c r="B140" s="39"/>
      <c r="C140" s="235" t="s">
        <v>303</v>
      </c>
      <c r="D140" s="235" t="s">
        <v>211</v>
      </c>
      <c r="E140" s="236" t="s">
        <v>582</v>
      </c>
      <c r="F140" s="237" t="s">
        <v>583</v>
      </c>
      <c r="G140" s="238" t="s">
        <v>584</v>
      </c>
      <c r="H140" s="239">
        <v>28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44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214</v>
      </c>
      <c r="AT140" s="215" t="s">
        <v>211</v>
      </c>
      <c r="AU140" s="215" t="s">
        <v>81</v>
      </c>
      <c r="AY140" s="17" t="s">
        <v>124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81</v>
      </c>
      <c r="BK140" s="216">
        <f>ROUND(I140*H140,2)</f>
        <v>0</v>
      </c>
      <c r="BL140" s="17" t="s">
        <v>181</v>
      </c>
      <c r="BM140" s="215" t="s">
        <v>274</v>
      </c>
    </row>
    <row r="141" s="2" customFormat="1">
      <c r="A141" s="38"/>
      <c r="B141" s="39"/>
      <c r="C141" s="40"/>
      <c r="D141" s="217" t="s">
        <v>135</v>
      </c>
      <c r="E141" s="40"/>
      <c r="F141" s="218" t="s">
        <v>583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135</v>
      </c>
      <c r="AU141" s="17" t="s">
        <v>81</v>
      </c>
    </row>
    <row r="142" s="2" customFormat="1" ht="16.5" customHeight="1">
      <c r="A142" s="38"/>
      <c r="B142" s="39"/>
      <c r="C142" s="235" t="s">
        <v>357</v>
      </c>
      <c r="D142" s="235" t="s">
        <v>211</v>
      </c>
      <c r="E142" s="236" t="s">
        <v>585</v>
      </c>
      <c r="F142" s="237" t="s">
        <v>586</v>
      </c>
      <c r="G142" s="238" t="s">
        <v>584</v>
      </c>
      <c r="H142" s="239">
        <v>80</v>
      </c>
      <c r="I142" s="240"/>
      <c r="J142" s="241">
        <f>ROUND(I142*H142,2)</f>
        <v>0</v>
      </c>
      <c r="K142" s="237" t="s">
        <v>19</v>
      </c>
      <c r="L142" s="242"/>
      <c r="M142" s="243" t="s">
        <v>19</v>
      </c>
      <c r="N142" s="244" t="s">
        <v>44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214</v>
      </c>
      <c r="AT142" s="215" t="s">
        <v>211</v>
      </c>
      <c r="AU142" s="215" t="s">
        <v>81</v>
      </c>
      <c r="AY142" s="17" t="s">
        <v>124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81</v>
      </c>
      <c r="BK142" s="216">
        <f>ROUND(I142*H142,2)</f>
        <v>0</v>
      </c>
      <c r="BL142" s="17" t="s">
        <v>181</v>
      </c>
      <c r="BM142" s="215" t="s">
        <v>453</v>
      </c>
    </row>
    <row r="143" s="2" customFormat="1">
      <c r="A143" s="38"/>
      <c r="B143" s="39"/>
      <c r="C143" s="40"/>
      <c r="D143" s="217" t="s">
        <v>135</v>
      </c>
      <c r="E143" s="40"/>
      <c r="F143" s="218" t="s">
        <v>586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135</v>
      </c>
      <c r="AU143" s="17" t="s">
        <v>81</v>
      </c>
    </row>
    <row r="144" s="2" customFormat="1" ht="16.5" customHeight="1">
      <c r="A144" s="38"/>
      <c r="B144" s="39"/>
      <c r="C144" s="235" t="s">
        <v>363</v>
      </c>
      <c r="D144" s="235" t="s">
        <v>211</v>
      </c>
      <c r="E144" s="236" t="s">
        <v>587</v>
      </c>
      <c r="F144" s="237" t="s">
        <v>588</v>
      </c>
      <c r="G144" s="238" t="s">
        <v>584</v>
      </c>
      <c r="H144" s="239">
        <v>80</v>
      </c>
      <c r="I144" s="240"/>
      <c r="J144" s="241">
        <f>ROUND(I144*H144,2)</f>
        <v>0</v>
      </c>
      <c r="K144" s="237" t="s">
        <v>19</v>
      </c>
      <c r="L144" s="242"/>
      <c r="M144" s="243" t="s">
        <v>19</v>
      </c>
      <c r="N144" s="244" t="s">
        <v>44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214</v>
      </c>
      <c r="AT144" s="215" t="s">
        <v>211</v>
      </c>
      <c r="AU144" s="215" t="s">
        <v>81</v>
      </c>
      <c r="AY144" s="17" t="s">
        <v>124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81</v>
      </c>
      <c r="BK144" s="216">
        <f>ROUND(I144*H144,2)</f>
        <v>0</v>
      </c>
      <c r="BL144" s="17" t="s">
        <v>181</v>
      </c>
      <c r="BM144" s="215" t="s">
        <v>459</v>
      </c>
    </row>
    <row r="145" s="2" customFormat="1">
      <c r="A145" s="38"/>
      <c r="B145" s="39"/>
      <c r="C145" s="40"/>
      <c r="D145" s="217" t="s">
        <v>135</v>
      </c>
      <c r="E145" s="40"/>
      <c r="F145" s="218" t="s">
        <v>588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135</v>
      </c>
      <c r="AU145" s="17" t="s">
        <v>81</v>
      </c>
    </row>
    <row r="146" s="2" customFormat="1" ht="16.5" customHeight="1">
      <c r="A146" s="38"/>
      <c r="B146" s="39"/>
      <c r="C146" s="235" t="s">
        <v>408</v>
      </c>
      <c r="D146" s="235" t="s">
        <v>211</v>
      </c>
      <c r="E146" s="236" t="s">
        <v>589</v>
      </c>
      <c r="F146" s="237" t="s">
        <v>590</v>
      </c>
      <c r="G146" s="238" t="s">
        <v>533</v>
      </c>
      <c r="H146" s="239">
        <v>160</v>
      </c>
      <c r="I146" s="240"/>
      <c r="J146" s="241">
        <f>ROUND(I146*H146,2)</f>
        <v>0</v>
      </c>
      <c r="K146" s="237" t="s">
        <v>19</v>
      </c>
      <c r="L146" s="242"/>
      <c r="M146" s="243" t="s">
        <v>19</v>
      </c>
      <c r="N146" s="244" t="s">
        <v>44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214</v>
      </c>
      <c r="AT146" s="215" t="s">
        <v>211</v>
      </c>
      <c r="AU146" s="215" t="s">
        <v>81</v>
      </c>
      <c r="AY146" s="17" t="s">
        <v>124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81</v>
      </c>
      <c r="BK146" s="216">
        <f>ROUND(I146*H146,2)</f>
        <v>0</v>
      </c>
      <c r="BL146" s="17" t="s">
        <v>181</v>
      </c>
      <c r="BM146" s="215" t="s">
        <v>464</v>
      </c>
    </row>
    <row r="147" s="2" customFormat="1">
      <c r="A147" s="38"/>
      <c r="B147" s="39"/>
      <c r="C147" s="40"/>
      <c r="D147" s="217" t="s">
        <v>135</v>
      </c>
      <c r="E147" s="40"/>
      <c r="F147" s="218" t="s">
        <v>590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81</v>
      </c>
    </row>
    <row r="148" s="2" customFormat="1" ht="16.5" customHeight="1">
      <c r="A148" s="38"/>
      <c r="B148" s="39"/>
      <c r="C148" s="235" t="s">
        <v>367</v>
      </c>
      <c r="D148" s="235" t="s">
        <v>211</v>
      </c>
      <c r="E148" s="236" t="s">
        <v>591</v>
      </c>
      <c r="F148" s="237" t="s">
        <v>592</v>
      </c>
      <c r="G148" s="238" t="s">
        <v>211</v>
      </c>
      <c r="H148" s="239">
        <v>12</v>
      </c>
      <c r="I148" s="240"/>
      <c r="J148" s="241">
        <f>ROUND(I148*H148,2)</f>
        <v>0</v>
      </c>
      <c r="K148" s="237" t="s">
        <v>19</v>
      </c>
      <c r="L148" s="242"/>
      <c r="M148" s="243" t="s">
        <v>19</v>
      </c>
      <c r="N148" s="244" t="s">
        <v>44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214</v>
      </c>
      <c r="AT148" s="215" t="s">
        <v>211</v>
      </c>
      <c r="AU148" s="215" t="s">
        <v>81</v>
      </c>
      <c r="AY148" s="17" t="s">
        <v>124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81</v>
      </c>
      <c r="BK148" s="216">
        <f>ROUND(I148*H148,2)</f>
        <v>0</v>
      </c>
      <c r="BL148" s="17" t="s">
        <v>181</v>
      </c>
      <c r="BM148" s="215" t="s">
        <v>593</v>
      </c>
    </row>
    <row r="149" s="2" customFormat="1">
      <c r="A149" s="38"/>
      <c r="B149" s="39"/>
      <c r="C149" s="40"/>
      <c r="D149" s="217" t="s">
        <v>135</v>
      </c>
      <c r="E149" s="40"/>
      <c r="F149" s="218" t="s">
        <v>592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81</v>
      </c>
    </row>
    <row r="150" s="2" customFormat="1" ht="16.5" customHeight="1">
      <c r="A150" s="38"/>
      <c r="B150" s="39"/>
      <c r="C150" s="235" t="s">
        <v>372</v>
      </c>
      <c r="D150" s="235" t="s">
        <v>211</v>
      </c>
      <c r="E150" s="236" t="s">
        <v>594</v>
      </c>
      <c r="F150" s="237" t="s">
        <v>595</v>
      </c>
      <c r="G150" s="238" t="s">
        <v>533</v>
      </c>
      <c r="H150" s="239">
        <v>80</v>
      </c>
      <c r="I150" s="240"/>
      <c r="J150" s="241">
        <f>ROUND(I150*H150,2)</f>
        <v>0</v>
      </c>
      <c r="K150" s="237" t="s">
        <v>19</v>
      </c>
      <c r="L150" s="242"/>
      <c r="M150" s="243" t="s">
        <v>19</v>
      </c>
      <c r="N150" s="244" t="s">
        <v>44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214</v>
      </c>
      <c r="AT150" s="215" t="s">
        <v>211</v>
      </c>
      <c r="AU150" s="215" t="s">
        <v>81</v>
      </c>
      <c r="AY150" s="17" t="s">
        <v>124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81</v>
      </c>
      <c r="BK150" s="216">
        <f>ROUND(I150*H150,2)</f>
        <v>0</v>
      </c>
      <c r="BL150" s="17" t="s">
        <v>181</v>
      </c>
      <c r="BM150" s="215" t="s">
        <v>596</v>
      </c>
    </row>
    <row r="151" s="2" customFormat="1">
      <c r="A151" s="38"/>
      <c r="B151" s="39"/>
      <c r="C151" s="40"/>
      <c r="D151" s="217" t="s">
        <v>135</v>
      </c>
      <c r="E151" s="40"/>
      <c r="F151" s="218" t="s">
        <v>595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135</v>
      </c>
      <c r="AU151" s="17" t="s">
        <v>81</v>
      </c>
    </row>
    <row r="152" s="2" customFormat="1" ht="16.5" customHeight="1">
      <c r="A152" s="38"/>
      <c r="B152" s="39"/>
      <c r="C152" s="235" t="s">
        <v>286</v>
      </c>
      <c r="D152" s="235" t="s">
        <v>211</v>
      </c>
      <c r="E152" s="236" t="s">
        <v>597</v>
      </c>
      <c r="F152" s="237" t="s">
        <v>598</v>
      </c>
      <c r="G152" s="238" t="s">
        <v>533</v>
      </c>
      <c r="H152" s="239">
        <v>160</v>
      </c>
      <c r="I152" s="240"/>
      <c r="J152" s="241">
        <f>ROUND(I152*H152,2)</f>
        <v>0</v>
      </c>
      <c r="K152" s="237" t="s">
        <v>19</v>
      </c>
      <c r="L152" s="242"/>
      <c r="M152" s="243" t="s">
        <v>19</v>
      </c>
      <c r="N152" s="244" t="s">
        <v>44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214</v>
      </c>
      <c r="AT152" s="215" t="s">
        <v>211</v>
      </c>
      <c r="AU152" s="215" t="s">
        <v>81</v>
      </c>
      <c r="AY152" s="17" t="s">
        <v>124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81</v>
      </c>
      <c r="BK152" s="216">
        <f>ROUND(I152*H152,2)</f>
        <v>0</v>
      </c>
      <c r="BL152" s="17" t="s">
        <v>181</v>
      </c>
      <c r="BM152" s="215" t="s">
        <v>599</v>
      </c>
    </row>
    <row r="153" s="2" customFormat="1">
      <c r="A153" s="38"/>
      <c r="B153" s="39"/>
      <c r="C153" s="40"/>
      <c r="D153" s="217" t="s">
        <v>135</v>
      </c>
      <c r="E153" s="40"/>
      <c r="F153" s="218" t="s">
        <v>598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135</v>
      </c>
      <c r="AU153" s="17" t="s">
        <v>81</v>
      </c>
    </row>
    <row r="154" s="2" customFormat="1" ht="16.5" customHeight="1">
      <c r="A154" s="38"/>
      <c r="B154" s="39"/>
      <c r="C154" s="235" t="s">
        <v>292</v>
      </c>
      <c r="D154" s="235" t="s">
        <v>211</v>
      </c>
      <c r="E154" s="236" t="s">
        <v>600</v>
      </c>
      <c r="F154" s="237" t="s">
        <v>601</v>
      </c>
      <c r="G154" s="238" t="s">
        <v>211</v>
      </c>
      <c r="H154" s="239">
        <v>80</v>
      </c>
      <c r="I154" s="240"/>
      <c r="J154" s="241">
        <f>ROUND(I154*H154,2)</f>
        <v>0</v>
      </c>
      <c r="K154" s="237" t="s">
        <v>19</v>
      </c>
      <c r="L154" s="242"/>
      <c r="M154" s="243" t="s">
        <v>19</v>
      </c>
      <c r="N154" s="244" t="s">
        <v>44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214</v>
      </c>
      <c r="AT154" s="215" t="s">
        <v>211</v>
      </c>
      <c r="AU154" s="215" t="s">
        <v>81</v>
      </c>
      <c r="AY154" s="17" t="s">
        <v>124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81</v>
      </c>
      <c r="BK154" s="216">
        <f>ROUND(I154*H154,2)</f>
        <v>0</v>
      </c>
      <c r="BL154" s="17" t="s">
        <v>181</v>
      </c>
      <c r="BM154" s="215" t="s">
        <v>602</v>
      </c>
    </row>
    <row r="155" s="2" customFormat="1">
      <c r="A155" s="38"/>
      <c r="B155" s="39"/>
      <c r="C155" s="40"/>
      <c r="D155" s="217" t="s">
        <v>135</v>
      </c>
      <c r="E155" s="40"/>
      <c r="F155" s="218" t="s">
        <v>601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135</v>
      </c>
      <c r="AU155" s="17" t="s">
        <v>81</v>
      </c>
    </row>
    <row r="156" s="2" customFormat="1" ht="16.5" customHeight="1">
      <c r="A156" s="38"/>
      <c r="B156" s="39"/>
      <c r="C156" s="204" t="s">
        <v>348</v>
      </c>
      <c r="D156" s="204" t="s">
        <v>128</v>
      </c>
      <c r="E156" s="205" t="s">
        <v>603</v>
      </c>
      <c r="F156" s="206" t="s">
        <v>604</v>
      </c>
      <c r="G156" s="207" t="s">
        <v>206</v>
      </c>
      <c r="H156" s="208">
        <v>1</v>
      </c>
      <c r="I156" s="209"/>
      <c r="J156" s="210">
        <f>ROUND(I156*H156,2)</f>
        <v>0</v>
      </c>
      <c r="K156" s="206" t="s">
        <v>132</v>
      </c>
      <c r="L156" s="44"/>
      <c r="M156" s="211" t="s">
        <v>19</v>
      </c>
      <c r="N156" s="212" t="s">
        <v>44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181</v>
      </c>
      <c r="AT156" s="215" t="s">
        <v>128</v>
      </c>
      <c r="AU156" s="215" t="s">
        <v>81</v>
      </c>
      <c r="AY156" s="17" t="s">
        <v>124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81</v>
      </c>
      <c r="BK156" s="216">
        <f>ROUND(I156*H156,2)</f>
        <v>0</v>
      </c>
      <c r="BL156" s="17" t="s">
        <v>181</v>
      </c>
      <c r="BM156" s="215" t="s">
        <v>605</v>
      </c>
    </row>
    <row r="157" s="2" customFormat="1">
      <c r="A157" s="38"/>
      <c r="B157" s="39"/>
      <c r="C157" s="40"/>
      <c r="D157" s="217" t="s">
        <v>135</v>
      </c>
      <c r="E157" s="40"/>
      <c r="F157" s="218" t="s">
        <v>604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135</v>
      </c>
      <c r="AU157" s="17" t="s">
        <v>81</v>
      </c>
    </row>
    <row r="158" s="2" customFormat="1">
      <c r="A158" s="38"/>
      <c r="B158" s="39"/>
      <c r="C158" s="40"/>
      <c r="D158" s="222" t="s">
        <v>137</v>
      </c>
      <c r="E158" s="40"/>
      <c r="F158" s="223" t="s">
        <v>606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137</v>
      </c>
      <c r="AU158" s="17" t="s">
        <v>81</v>
      </c>
    </row>
    <row r="159" s="2" customFormat="1" ht="16.5" customHeight="1">
      <c r="A159" s="38"/>
      <c r="B159" s="39"/>
      <c r="C159" s="235" t="s">
        <v>448</v>
      </c>
      <c r="D159" s="235" t="s">
        <v>211</v>
      </c>
      <c r="E159" s="236" t="s">
        <v>607</v>
      </c>
      <c r="F159" s="237" t="s">
        <v>608</v>
      </c>
      <c r="G159" s="238" t="s">
        <v>206</v>
      </c>
      <c r="H159" s="239">
        <v>4</v>
      </c>
      <c r="I159" s="240"/>
      <c r="J159" s="241">
        <f>ROUND(I159*H159,2)</f>
        <v>0</v>
      </c>
      <c r="K159" s="237" t="s">
        <v>19</v>
      </c>
      <c r="L159" s="242"/>
      <c r="M159" s="243" t="s">
        <v>19</v>
      </c>
      <c r="N159" s="244" t="s">
        <v>44</v>
      </c>
      <c r="O159" s="84"/>
      <c r="P159" s="213">
        <f>O159*H159</f>
        <v>0</v>
      </c>
      <c r="Q159" s="213">
        <v>0.0010499999999999999</v>
      </c>
      <c r="R159" s="213">
        <f>Q159*H159</f>
        <v>0.0041999999999999997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214</v>
      </c>
      <c r="AT159" s="215" t="s">
        <v>211</v>
      </c>
      <c r="AU159" s="215" t="s">
        <v>81</v>
      </c>
      <c r="AY159" s="17" t="s">
        <v>124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81</v>
      </c>
      <c r="BK159" s="216">
        <f>ROUND(I159*H159,2)</f>
        <v>0</v>
      </c>
      <c r="BL159" s="17" t="s">
        <v>181</v>
      </c>
      <c r="BM159" s="215" t="s">
        <v>609</v>
      </c>
    </row>
    <row r="160" s="2" customFormat="1">
      <c r="A160" s="38"/>
      <c r="B160" s="39"/>
      <c r="C160" s="40"/>
      <c r="D160" s="217" t="s">
        <v>135</v>
      </c>
      <c r="E160" s="40"/>
      <c r="F160" s="218" t="s">
        <v>608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135</v>
      </c>
      <c r="AU160" s="17" t="s">
        <v>81</v>
      </c>
    </row>
    <row r="161" s="2" customFormat="1" ht="16.5" customHeight="1">
      <c r="A161" s="38"/>
      <c r="B161" s="39"/>
      <c r="C161" s="235" t="s">
        <v>459</v>
      </c>
      <c r="D161" s="235" t="s">
        <v>211</v>
      </c>
      <c r="E161" s="236" t="s">
        <v>610</v>
      </c>
      <c r="F161" s="237" t="s">
        <v>611</v>
      </c>
      <c r="G161" s="238" t="s">
        <v>206</v>
      </c>
      <c r="H161" s="239">
        <v>3</v>
      </c>
      <c r="I161" s="240"/>
      <c r="J161" s="241">
        <f>ROUND(I161*H161,2)</f>
        <v>0</v>
      </c>
      <c r="K161" s="237" t="s">
        <v>19</v>
      </c>
      <c r="L161" s="242"/>
      <c r="M161" s="243" t="s">
        <v>19</v>
      </c>
      <c r="N161" s="244" t="s">
        <v>44</v>
      </c>
      <c r="O161" s="84"/>
      <c r="P161" s="213">
        <f>O161*H161</f>
        <v>0</v>
      </c>
      <c r="Q161" s="213">
        <v>0.0010499999999999999</v>
      </c>
      <c r="R161" s="213">
        <f>Q161*H161</f>
        <v>0.00315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214</v>
      </c>
      <c r="AT161" s="215" t="s">
        <v>211</v>
      </c>
      <c r="AU161" s="215" t="s">
        <v>81</v>
      </c>
      <c r="AY161" s="17" t="s">
        <v>124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81</v>
      </c>
      <c r="BK161" s="216">
        <f>ROUND(I161*H161,2)</f>
        <v>0</v>
      </c>
      <c r="BL161" s="17" t="s">
        <v>181</v>
      </c>
      <c r="BM161" s="215" t="s">
        <v>612</v>
      </c>
    </row>
    <row r="162" s="2" customFormat="1">
      <c r="A162" s="38"/>
      <c r="B162" s="39"/>
      <c r="C162" s="40"/>
      <c r="D162" s="217" t="s">
        <v>135</v>
      </c>
      <c r="E162" s="40"/>
      <c r="F162" s="218" t="s">
        <v>611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81</v>
      </c>
    </row>
    <row r="163" s="12" customFormat="1" ht="25.92" customHeight="1">
      <c r="A163" s="12"/>
      <c r="B163" s="188"/>
      <c r="C163" s="189"/>
      <c r="D163" s="190" t="s">
        <v>72</v>
      </c>
      <c r="E163" s="191" t="s">
        <v>613</v>
      </c>
      <c r="F163" s="191" t="s">
        <v>614</v>
      </c>
      <c r="G163" s="189"/>
      <c r="H163" s="189"/>
      <c r="I163" s="192"/>
      <c r="J163" s="193">
        <f>BK163</f>
        <v>0</v>
      </c>
      <c r="K163" s="189"/>
      <c r="L163" s="194"/>
      <c r="M163" s="195"/>
      <c r="N163" s="196"/>
      <c r="O163" s="196"/>
      <c r="P163" s="197">
        <f>SUM(P164:P181)</f>
        <v>0</v>
      </c>
      <c r="Q163" s="196"/>
      <c r="R163" s="197">
        <f>SUM(R164:R181)</f>
        <v>0</v>
      </c>
      <c r="S163" s="196"/>
      <c r="T163" s="198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81</v>
      </c>
      <c r="AT163" s="200" t="s">
        <v>72</v>
      </c>
      <c r="AU163" s="200" t="s">
        <v>73</v>
      </c>
      <c r="AY163" s="199" t="s">
        <v>124</v>
      </c>
      <c r="BK163" s="201">
        <f>SUM(BK164:BK181)</f>
        <v>0</v>
      </c>
    </row>
    <row r="164" s="2" customFormat="1" ht="16.5" customHeight="1">
      <c r="A164" s="38"/>
      <c r="B164" s="39"/>
      <c r="C164" s="235" t="s">
        <v>214</v>
      </c>
      <c r="D164" s="235" t="s">
        <v>211</v>
      </c>
      <c r="E164" s="236" t="s">
        <v>615</v>
      </c>
      <c r="F164" s="237" t="s">
        <v>616</v>
      </c>
      <c r="G164" s="238" t="s">
        <v>584</v>
      </c>
      <c r="H164" s="239">
        <v>6</v>
      </c>
      <c r="I164" s="240"/>
      <c r="J164" s="241">
        <f>ROUND(I164*H164,2)</f>
        <v>0</v>
      </c>
      <c r="K164" s="237" t="s">
        <v>19</v>
      </c>
      <c r="L164" s="242"/>
      <c r="M164" s="243" t="s">
        <v>19</v>
      </c>
      <c r="N164" s="244" t="s">
        <v>44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164</v>
      </c>
      <c r="AT164" s="215" t="s">
        <v>211</v>
      </c>
      <c r="AU164" s="215" t="s">
        <v>81</v>
      </c>
      <c r="AY164" s="17" t="s">
        <v>124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81</v>
      </c>
      <c r="BK164" s="216">
        <f>ROUND(I164*H164,2)</f>
        <v>0</v>
      </c>
      <c r="BL164" s="17" t="s">
        <v>133</v>
      </c>
      <c r="BM164" s="215" t="s">
        <v>617</v>
      </c>
    </row>
    <row r="165" s="2" customFormat="1">
      <c r="A165" s="38"/>
      <c r="B165" s="39"/>
      <c r="C165" s="40"/>
      <c r="D165" s="217" t="s">
        <v>135</v>
      </c>
      <c r="E165" s="40"/>
      <c r="F165" s="218" t="s">
        <v>616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135</v>
      </c>
      <c r="AU165" s="17" t="s">
        <v>81</v>
      </c>
    </row>
    <row r="166" s="2" customFormat="1" ht="16.5" customHeight="1">
      <c r="A166" s="38"/>
      <c r="B166" s="39"/>
      <c r="C166" s="235" t="s">
        <v>316</v>
      </c>
      <c r="D166" s="235" t="s">
        <v>211</v>
      </c>
      <c r="E166" s="236" t="s">
        <v>618</v>
      </c>
      <c r="F166" s="237" t="s">
        <v>619</v>
      </c>
      <c r="G166" s="238" t="s">
        <v>584</v>
      </c>
      <c r="H166" s="239">
        <v>2</v>
      </c>
      <c r="I166" s="240"/>
      <c r="J166" s="241">
        <f>ROUND(I166*H166,2)</f>
        <v>0</v>
      </c>
      <c r="K166" s="237" t="s">
        <v>19</v>
      </c>
      <c r="L166" s="242"/>
      <c r="M166" s="243" t="s">
        <v>19</v>
      </c>
      <c r="N166" s="244" t="s">
        <v>44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164</v>
      </c>
      <c r="AT166" s="215" t="s">
        <v>211</v>
      </c>
      <c r="AU166" s="215" t="s">
        <v>81</v>
      </c>
      <c r="AY166" s="17" t="s">
        <v>124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81</v>
      </c>
      <c r="BK166" s="216">
        <f>ROUND(I166*H166,2)</f>
        <v>0</v>
      </c>
      <c r="BL166" s="17" t="s">
        <v>133</v>
      </c>
      <c r="BM166" s="215" t="s">
        <v>620</v>
      </c>
    </row>
    <row r="167" s="2" customFormat="1">
      <c r="A167" s="38"/>
      <c r="B167" s="39"/>
      <c r="C167" s="40"/>
      <c r="D167" s="217" t="s">
        <v>135</v>
      </c>
      <c r="E167" s="40"/>
      <c r="F167" s="218" t="s">
        <v>619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135</v>
      </c>
      <c r="AU167" s="17" t="s">
        <v>81</v>
      </c>
    </row>
    <row r="168" s="2" customFormat="1" ht="16.5" customHeight="1">
      <c r="A168" s="38"/>
      <c r="B168" s="39"/>
      <c r="C168" s="235" t="s">
        <v>322</v>
      </c>
      <c r="D168" s="235" t="s">
        <v>211</v>
      </c>
      <c r="E168" s="236" t="s">
        <v>621</v>
      </c>
      <c r="F168" s="237" t="s">
        <v>622</v>
      </c>
      <c r="G168" s="238" t="s">
        <v>584</v>
      </c>
      <c r="H168" s="239">
        <v>2</v>
      </c>
      <c r="I168" s="240"/>
      <c r="J168" s="241">
        <f>ROUND(I168*H168,2)</f>
        <v>0</v>
      </c>
      <c r="K168" s="237" t="s">
        <v>19</v>
      </c>
      <c r="L168" s="242"/>
      <c r="M168" s="243" t="s">
        <v>19</v>
      </c>
      <c r="N168" s="244" t="s">
        <v>44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164</v>
      </c>
      <c r="AT168" s="215" t="s">
        <v>211</v>
      </c>
      <c r="AU168" s="215" t="s">
        <v>81</v>
      </c>
      <c r="AY168" s="17" t="s">
        <v>124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81</v>
      </c>
      <c r="BK168" s="216">
        <f>ROUND(I168*H168,2)</f>
        <v>0</v>
      </c>
      <c r="BL168" s="17" t="s">
        <v>133</v>
      </c>
      <c r="BM168" s="215" t="s">
        <v>623</v>
      </c>
    </row>
    <row r="169" s="2" customFormat="1">
      <c r="A169" s="38"/>
      <c r="B169" s="39"/>
      <c r="C169" s="40"/>
      <c r="D169" s="217" t="s">
        <v>135</v>
      </c>
      <c r="E169" s="40"/>
      <c r="F169" s="218" t="s">
        <v>622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135</v>
      </c>
      <c r="AU169" s="17" t="s">
        <v>81</v>
      </c>
    </row>
    <row r="170" s="2" customFormat="1" ht="16.5" customHeight="1">
      <c r="A170" s="38"/>
      <c r="B170" s="39"/>
      <c r="C170" s="235" t="s">
        <v>337</v>
      </c>
      <c r="D170" s="235" t="s">
        <v>211</v>
      </c>
      <c r="E170" s="236" t="s">
        <v>624</v>
      </c>
      <c r="F170" s="237" t="s">
        <v>625</v>
      </c>
      <c r="G170" s="238" t="s">
        <v>584</v>
      </c>
      <c r="H170" s="239">
        <v>3</v>
      </c>
      <c r="I170" s="240"/>
      <c r="J170" s="241">
        <f>ROUND(I170*H170,2)</f>
        <v>0</v>
      </c>
      <c r="K170" s="237" t="s">
        <v>19</v>
      </c>
      <c r="L170" s="242"/>
      <c r="M170" s="243" t="s">
        <v>19</v>
      </c>
      <c r="N170" s="244" t="s">
        <v>44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164</v>
      </c>
      <c r="AT170" s="215" t="s">
        <v>211</v>
      </c>
      <c r="AU170" s="215" t="s">
        <v>81</v>
      </c>
      <c r="AY170" s="17" t="s">
        <v>124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81</v>
      </c>
      <c r="BK170" s="216">
        <f>ROUND(I170*H170,2)</f>
        <v>0</v>
      </c>
      <c r="BL170" s="17" t="s">
        <v>133</v>
      </c>
      <c r="BM170" s="215" t="s">
        <v>626</v>
      </c>
    </row>
    <row r="171" s="2" customFormat="1">
      <c r="A171" s="38"/>
      <c r="B171" s="39"/>
      <c r="C171" s="40"/>
      <c r="D171" s="217" t="s">
        <v>135</v>
      </c>
      <c r="E171" s="40"/>
      <c r="F171" s="218" t="s">
        <v>625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81</v>
      </c>
    </row>
    <row r="172" s="2" customFormat="1" ht="16.5" customHeight="1">
      <c r="A172" s="38"/>
      <c r="B172" s="39"/>
      <c r="C172" s="235" t="s">
        <v>343</v>
      </c>
      <c r="D172" s="235" t="s">
        <v>211</v>
      </c>
      <c r="E172" s="236" t="s">
        <v>627</v>
      </c>
      <c r="F172" s="237" t="s">
        <v>628</v>
      </c>
      <c r="G172" s="238" t="s">
        <v>584</v>
      </c>
      <c r="H172" s="239">
        <v>30</v>
      </c>
      <c r="I172" s="240"/>
      <c r="J172" s="241">
        <f>ROUND(I172*H172,2)</f>
        <v>0</v>
      </c>
      <c r="K172" s="237" t="s">
        <v>19</v>
      </c>
      <c r="L172" s="242"/>
      <c r="M172" s="243" t="s">
        <v>19</v>
      </c>
      <c r="N172" s="244" t="s">
        <v>44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164</v>
      </c>
      <c r="AT172" s="215" t="s">
        <v>211</v>
      </c>
      <c r="AU172" s="215" t="s">
        <v>81</v>
      </c>
      <c r="AY172" s="17" t="s">
        <v>124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81</v>
      </c>
      <c r="BK172" s="216">
        <f>ROUND(I172*H172,2)</f>
        <v>0</v>
      </c>
      <c r="BL172" s="17" t="s">
        <v>133</v>
      </c>
      <c r="BM172" s="215" t="s">
        <v>629</v>
      </c>
    </row>
    <row r="173" s="2" customFormat="1">
      <c r="A173" s="38"/>
      <c r="B173" s="39"/>
      <c r="C173" s="40"/>
      <c r="D173" s="217" t="s">
        <v>135</v>
      </c>
      <c r="E173" s="40"/>
      <c r="F173" s="218" t="s">
        <v>628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135</v>
      </c>
      <c r="AU173" s="17" t="s">
        <v>81</v>
      </c>
    </row>
    <row r="174" s="2" customFormat="1" ht="16.5" customHeight="1">
      <c r="A174" s="38"/>
      <c r="B174" s="39"/>
      <c r="C174" s="235" t="s">
        <v>326</v>
      </c>
      <c r="D174" s="235" t="s">
        <v>211</v>
      </c>
      <c r="E174" s="236" t="s">
        <v>630</v>
      </c>
      <c r="F174" s="237" t="s">
        <v>631</v>
      </c>
      <c r="G174" s="238" t="s">
        <v>584</v>
      </c>
      <c r="H174" s="239">
        <v>30</v>
      </c>
      <c r="I174" s="240"/>
      <c r="J174" s="241">
        <f>ROUND(I174*H174,2)</f>
        <v>0</v>
      </c>
      <c r="K174" s="237" t="s">
        <v>19</v>
      </c>
      <c r="L174" s="242"/>
      <c r="M174" s="243" t="s">
        <v>19</v>
      </c>
      <c r="N174" s="244" t="s">
        <v>44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164</v>
      </c>
      <c r="AT174" s="215" t="s">
        <v>211</v>
      </c>
      <c r="AU174" s="215" t="s">
        <v>81</v>
      </c>
      <c r="AY174" s="17" t="s">
        <v>124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81</v>
      </c>
      <c r="BK174" s="216">
        <f>ROUND(I174*H174,2)</f>
        <v>0</v>
      </c>
      <c r="BL174" s="17" t="s">
        <v>133</v>
      </c>
      <c r="BM174" s="215" t="s">
        <v>632</v>
      </c>
    </row>
    <row r="175" s="2" customFormat="1">
      <c r="A175" s="38"/>
      <c r="B175" s="39"/>
      <c r="C175" s="40"/>
      <c r="D175" s="217" t="s">
        <v>135</v>
      </c>
      <c r="E175" s="40"/>
      <c r="F175" s="218" t="s">
        <v>631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135</v>
      </c>
      <c r="AU175" s="17" t="s">
        <v>81</v>
      </c>
    </row>
    <row r="176" s="2" customFormat="1" ht="16.5" customHeight="1">
      <c r="A176" s="38"/>
      <c r="B176" s="39"/>
      <c r="C176" s="235" t="s">
        <v>332</v>
      </c>
      <c r="D176" s="235" t="s">
        <v>211</v>
      </c>
      <c r="E176" s="236" t="s">
        <v>633</v>
      </c>
      <c r="F176" s="237" t="s">
        <v>634</v>
      </c>
      <c r="G176" s="238" t="s">
        <v>584</v>
      </c>
      <c r="H176" s="239">
        <v>4</v>
      </c>
      <c r="I176" s="240"/>
      <c r="J176" s="241">
        <f>ROUND(I176*H176,2)</f>
        <v>0</v>
      </c>
      <c r="K176" s="237" t="s">
        <v>19</v>
      </c>
      <c r="L176" s="242"/>
      <c r="M176" s="243" t="s">
        <v>19</v>
      </c>
      <c r="N176" s="244" t="s">
        <v>44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164</v>
      </c>
      <c r="AT176" s="215" t="s">
        <v>211</v>
      </c>
      <c r="AU176" s="215" t="s">
        <v>81</v>
      </c>
      <c r="AY176" s="17" t="s">
        <v>124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81</v>
      </c>
      <c r="BK176" s="216">
        <f>ROUND(I176*H176,2)</f>
        <v>0</v>
      </c>
      <c r="BL176" s="17" t="s">
        <v>133</v>
      </c>
      <c r="BM176" s="215" t="s">
        <v>635</v>
      </c>
    </row>
    <row r="177" s="2" customFormat="1">
      <c r="A177" s="38"/>
      <c r="B177" s="39"/>
      <c r="C177" s="40"/>
      <c r="D177" s="217" t="s">
        <v>135</v>
      </c>
      <c r="E177" s="40"/>
      <c r="F177" s="218" t="s">
        <v>634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135</v>
      </c>
      <c r="AU177" s="17" t="s">
        <v>81</v>
      </c>
    </row>
    <row r="178" s="2" customFormat="1" ht="16.5" customHeight="1">
      <c r="A178" s="38"/>
      <c r="B178" s="39"/>
      <c r="C178" s="235" t="s">
        <v>385</v>
      </c>
      <c r="D178" s="235" t="s">
        <v>211</v>
      </c>
      <c r="E178" s="236" t="s">
        <v>636</v>
      </c>
      <c r="F178" s="237" t="s">
        <v>637</v>
      </c>
      <c r="G178" s="238" t="s">
        <v>638</v>
      </c>
      <c r="H178" s="239">
        <v>1</v>
      </c>
      <c r="I178" s="240"/>
      <c r="J178" s="241">
        <f>ROUND(I178*H178,2)</f>
        <v>0</v>
      </c>
      <c r="K178" s="237" t="s">
        <v>19</v>
      </c>
      <c r="L178" s="242"/>
      <c r="M178" s="243" t="s">
        <v>19</v>
      </c>
      <c r="N178" s="244" t="s">
        <v>44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164</v>
      </c>
      <c r="AT178" s="215" t="s">
        <v>211</v>
      </c>
      <c r="AU178" s="215" t="s">
        <v>81</v>
      </c>
      <c r="AY178" s="17" t="s">
        <v>124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81</v>
      </c>
      <c r="BK178" s="216">
        <f>ROUND(I178*H178,2)</f>
        <v>0</v>
      </c>
      <c r="BL178" s="17" t="s">
        <v>133</v>
      </c>
      <c r="BM178" s="215" t="s">
        <v>639</v>
      </c>
    </row>
    <row r="179" s="2" customFormat="1">
      <c r="A179" s="38"/>
      <c r="B179" s="39"/>
      <c r="C179" s="40"/>
      <c r="D179" s="217" t="s">
        <v>135</v>
      </c>
      <c r="E179" s="40"/>
      <c r="F179" s="218" t="s">
        <v>637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135</v>
      </c>
      <c r="AU179" s="17" t="s">
        <v>81</v>
      </c>
    </row>
    <row r="180" s="2" customFormat="1" ht="16.5" customHeight="1">
      <c r="A180" s="38"/>
      <c r="B180" s="39"/>
      <c r="C180" s="204" t="s">
        <v>391</v>
      </c>
      <c r="D180" s="204" t="s">
        <v>128</v>
      </c>
      <c r="E180" s="205" t="s">
        <v>640</v>
      </c>
      <c r="F180" s="206" t="s">
        <v>641</v>
      </c>
      <c r="G180" s="207" t="s">
        <v>638</v>
      </c>
      <c r="H180" s="208">
        <v>1</v>
      </c>
      <c r="I180" s="209"/>
      <c r="J180" s="210">
        <f>ROUND(I180*H180,2)</f>
        <v>0</v>
      </c>
      <c r="K180" s="206" t="s">
        <v>19</v>
      </c>
      <c r="L180" s="44"/>
      <c r="M180" s="211" t="s">
        <v>19</v>
      </c>
      <c r="N180" s="212" t="s">
        <v>44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133</v>
      </c>
      <c r="AT180" s="215" t="s">
        <v>128</v>
      </c>
      <c r="AU180" s="215" t="s">
        <v>81</v>
      </c>
      <c r="AY180" s="17" t="s">
        <v>124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81</v>
      </c>
      <c r="BK180" s="216">
        <f>ROUND(I180*H180,2)</f>
        <v>0</v>
      </c>
      <c r="BL180" s="17" t="s">
        <v>133</v>
      </c>
      <c r="BM180" s="215" t="s">
        <v>642</v>
      </c>
    </row>
    <row r="181" s="2" customFormat="1">
      <c r="A181" s="38"/>
      <c r="B181" s="39"/>
      <c r="C181" s="40"/>
      <c r="D181" s="217" t="s">
        <v>135</v>
      </c>
      <c r="E181" s="40"/>
      <c r="F181" s="218" t="s">
        <v>641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135</v>
      </c>
      <c r="AU181" s="17" t="s">
        <v>81</v>
      </c>
    </row>
    <row r="182" s="12" customFormat="1" ht="25.92" customHeight="1">
      <c r="A182" s="12"/>
      <c r="B182" s="188"/>
      <c r="C182" s="189"/>
      <c r="D182" s="190" t="s">
        <v>72</v>
      </c>
      <c r="E182" s="191" t="s">
        <v>643</v>
      </c>
      <c r="F182" s="191" t="s">
        <v>644</v>
      </c>
      <c r="G182" s="189"/>
      <c r="H182" s="189"/>
      <c r="I182" s="192"/>
      <c r="J182" s="193">
        <f>BK182</f>
        <v>0</v>
      </c>
      <c r="K182" s="189"/>
      <c r="L182" s="194"/>
      <c r="M182" s="195"/>
      <c r="N182" s="196"/>
      <c r="O182" s="196"/>
      <c r="P182" s="197">
        <f>SUM(P183:P202)</f>
        <v>0</v>
      </c>
      <c r="Q182" s="196"/>
      <c r="R182" s="197">
        <f>SUM(R183:R202)</f>
        <v>0</v>
      </c>
      <c r="S182" s="196"/>
      <c r="T182" s="198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9" t="s">
        <v>240</v>
      </c>
      <c r="AT182" s="200" t="s">
        <v>72</v>
      </c>
      <c r="AU182" s="200" t="s">
        <v>73</v>
      </c>
      <c r="AY182" s="199" t="s">
        <v>124</v>
      </c>
      <c r="BK182" s="201">
        <f>SUM(BK183:BK202)</f>
        <v>0</v>
      </c>
    </row>
    <row r="183" s="2" customFormat="1" ht="16.5" customHeight="1">
      <c r="A183" s="38"/>
      <c r="B183" s="39"/>
      <c r="C183" s="235" t="s">
        <v>508</v>
      </c>
      <c r="D183" s="235" t="s">
        <v>211</v>
      </c>
      <c r="E183" s="236" t="s">
        <v>645</v>
      </c>
      <c r="F183" s="237" t="s">
        <v>646</v>
      </c>
      <c r="G183" s="238" t="s">
        <v>647</v>
      </c>
      <c r="H183" s="249"/>
      <c r="I183" s="240"/>
      <c r="J183" s="241">
        <f>ROUND(I183*H183,2)</f>
        <v>0</v>
      </c>
      <c r="K183" s="237" t="s">
        <v>19</v>
      </c>
      <c r="L183" s="242"/>
      <c r="M183" s="243" t="s">
        <v>19</v>
      </c>
      <c r="N183" s="244" t="s">
        <v>44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164</v>
      </c>
      <c r="AT183" s="215" t="s">
        <v>211</v>
      </c>
      <c r="AU183" s="215" t="s">
        <v>81</v>
      </c>
      <c r="AY183" s="17" t="s">
        <v>124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81</v>
      </c>
      <c r="BK183" s="216">
        <f>ROUND(I183*H183,2)</f>
        <v>0</v>
      </c>
      <c r="BL183" s="17" t="s">
        <v>133</v>
      </c>
      <c r="BM183" s="215" t="s">
        <v>648</v>
      </c>
    </row>
    <row r="184" s="2" customFormat="1">
      <c r="A184" s="38"/>
      <c r="B184" s="39"/>
      <c r="C184" s="40"/>
      <c r="D184" s="217" t="s">
        <v>135</v>
      </c>
      <c r="E184" s="40"/>
      <c r="F184" s="218" t="s">
        <v>646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135</v>
      </c>
      <c r="AU184" s="17" t="s">
        <v>81</v>
      </c>
    </row>
    <row r="185" s="2" customFormat="1" ht="16.5" customHeight="1">
      <c r="A185" s="38"/>
      <c r="B185" s="39"/>
      <c r="C185" s="204" t="s">
        <v>498</v>
      </c>
      <c r="D185" s="204" t="s">
        <v>128</v>
      </c>
      <c r="E185" s="205" t="s">
        <v>649</v>
      </c>
      <c r="F185" s="206" t="s">
        <v>650</v>
      </c>
      <c r="G185" s="207" t="s">
        <v>638</v>
      </c>
      <c r="H185" s="208">
        <v>1</v>
      </c>
      <c r="I185" s="209"/>
      <c r="J185" s="210">
        <f>ROUND(I185*H185,2)</f>
        <v>0</v>
      </c>
      <c r="K185" s="206" t="s">
        <v>132</v>
      </c>
      <c r="L185" s="44"/>
      <c r="M185" s="211" t="s">
        <v>19</v>
      </c>
      <c r="N185" s="212" t="s">
        <v>44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133</v>
      </c>
      <c r="AT185" s="215" t="s">
        <v>128</v>
      </c>
      <c r="AU185" s="215" t="s">
        <v>81</v>
      </c>
      <c r="AY185" s="17" t="s">
        <v>124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81</v>
      </c>
      <c r="BK185" s="216">
        <f>ROUND(I185*H185,2)</f>
        <v>0</v>
      </c>
      <c r="BL185" s="17" t="s">
        <v>133</v>
      </c>
      <c r="BM185" s="215" t="s">
        <v>651</v>
      </c>
    </row>
    <row r="186" s="2" customFormat="1">
      <c r="A186" s="38"/>
      <c r="B186" s="39"/>
      <c r="C186" s="40"/>
      <c r="D186" s="217" t="s">
        <v>135</v>
      </c>
      <c r="E186" s="40"/>
      <c r="F186" s="218" t="s">
        <v>650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135</v>
      </c>
      <c r="AU186" s="17" t="s">
        <v>81</v>
      </c>
    </row>
    <row r="187" s="2" customFormat="1">
      <c r="A187" s="38"/>
      <c r="B187" s="39"/>
      <c r="C187" s="40"/>
      <c r="D187" s="222" t="s">
        <v>137</v>
      </c>
      <c r="E187" s="40"/>
      <c r="F187" s="223" t="s">
        <v>652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137</v>
      </c>
      <c r="AU187" s="17" t="s">
        <v>81</v>
      </c>
    </row>
    <row r="188" s="2" customFormat="1" ht="16.5" customHeight="1">
      <c r="A188" s="38"/>
      <c r="B188" s="39"/>
      <c r="C188" s="204" t="s">
        <v>504</v>
      </c>
      <c r="D188" s="204" t="s">
        <v>128</v>
      </c>
      <c r="E188" s="205" t="s">
        <v>653</v>
      </c>
      <c r="F188" s="206" t="s">
        <v>654</v>
      </c>
      <c r="G188" s="207" t="s">
        <v>647</v>
      </c>
      <c r="H188" s="250"/>
      <c r="I188" s="209"/>
      <c r="J188" s="210">
        <f>ROUND(I188*H188,2)</f>
        <v>0</v>
      </c>
      <c r="K188" s="206" t="s">
        <v>132</v>
      </c>
      <c r="L188" s="44"/>
      <c r="M188" s="211" t="s">
        <v>19</v>
      </c>
      <c r="N188" s="212" t="s">
        <v>44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133</v>
      </c>
      <c r="AT188" s="215" t="s">
        <v>128</v>
      </c>
      <c r="AU188" s="215" t="s">
        <v>81</v>
      </c>
      <c r="AY188" s="17" t="s">
        <v>124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81</v>
      </c>
      <c r="BK188" s="216">
        <f>ROUND(I188*H188,2)</f>
        <v>0</v>
      </c>
      <c r="BL188" s="17" t="s">
        <v>133</v>
      </c>
      <c r="BM188" s="215" t="s">
        <v>655</v>
      </c>
    </row>
    <row r="189" s="2" customFormat="1">
      <c r="A189" s="38"/>
      <c r="B189" s="39"/>
      <c r="C189" s="40"/>
      <c r="D189" s="217" t="s">
        <v>135</v>
      </c>
      <c r="E189" s="40"/>
      <c r="F189" s="218" t="s">
        <v>654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81</v>
      </c>
    </row>
    <row r="190" s="2" customFormat="1">
      <c r="A190" s="38"/>
      <c r="B190" s="39"/>
      <c r="C190" s="40"/>
      <c r="D190" s="222" t="s">
        <v>137</v>
      </c>
      <c r="E190" s="40"/>
      <c r="F190" s="223" t="s">
        <v>656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81</v>
      </c>
    </row>
    <row r="191" s="2" customFormat="1" ht="16.5" customHeight="1">
      <c r="A191" s="38"/>
      <c r="B191" s="39"/>
      <c r="C191" s="204" t="s">
        <v>437</v>
      </c>
      <c r="D191" s="204" t="s">
        <v>128</v>
      </c>
      <c r="E191" s="205" t="s">
        <v>657</v>
      </c>
      <c r="F191" s="206" t="s">
        <v>658</v>
      </c>
      <c r="G191" s="207" t="s">
        <v>647</v>
      </c>
      <c r="H191" s="250"/>
      <c r="I191" s="209"/>
      <c r="J191" s="210">
        <f>ROUND(I191*H191,2)</f>
        <v>0</v>
      </c>
      <c r="K191" s="206" t="s">
        <v>132</v>
      </c>
      <c r="L191" s="44"/>
      <c r="M191" s="211" t="s">
        <v>19</v>
      </c>
      <c r="N191" s="212" t="s">
        <v>44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133</v>
      </c>
      <c r="AT191" s="215" t="s">
        <v>128</v>
      </c>
      <c r="AU191" s="215" t="s">
        <v>81</v>
      </c>
      <c r="AY191" s="17" t="s">
        <v>124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81</v>
      </c>
      <c r="BK191" s="216">
        <f>ROUND(I191*H191,2)</f>
        <v>0</v>
      </c>
      <c r="BL191" s="17" t="s">
        <v>133</v>
      </c>
      <c r="BM191" s="215" t="s">
        <v>659</v>
      </c>
    </row>
    <row r="192" s="2" customFormat="1">
      <c r="A192" s="38"/>
      <c r="B192" s="39"/>
      <c r="C192" s="40"/>
      <c r="D192" s="217" t="s">
        <v>135</v>
      </c>
      <c r="E192" s="40"/>
      <c r="F192" s="218" t="s">
        <v>658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135</v>
      </c>
      <c r="AU192" s="17" t="s">
        <v>81</v>
      </c>
    </row>
    <row r="193" s="2" customFormat="1">
      <c r="A193" s="38"/>
      <c r="B193" s="39"/>
      <c r="C193" s="40"/>
      <c r="D193" s="222" t="s">
        <v>137</v>
      </c>
      <c r="E193" s="40"/>
      <c r="F193" s="223" t="s">
        <v>660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81</v>
      </c>
    </row>
    <row r="194" s="2" customFormat="1" ht="16.5" customHeight="1">
      <c r="A194" s="38"/>
      <c r="B194" s="39"/>
      <c r="C194" s="204" t="s">
        <v>442</v>
      </c>
      <c r="D194" s="204" t="s">
        <v>128</v>
      </c>
      <c r="E194" s="205" t="s">
        <v>661</v>
      </c>
      <c r="F194" s="206" t="s">
        <v>662</v>
      </c>
      <c r="G194" s="207" t="s">
        <v>647</v>
      </c>
      <c r="H194" s="250"/>
      <c r="I194" s="209"/>
      <c r="J194" s="210">
        <f>ROUND(I194*H194,2)</f>
        <v>0</v>
      </c>
      <c r="K194" s="206" t="s">
        <v>132</v>
      </c>
      <c r="L194" s="44"/>
      <c r="M194" s="211" t="s">
        <v>19</v>
      </c>
      <c r="N194" s="212" t="s">
        <v>44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133</v>
      </c>
      <c r="AT194" s="215" t="s">
        <v>128</v>
      </c>
      <c r="AU194" s="215" t="s">
        <v>81</v>
      </c>
      <c r="AY194" s="17" t="s">
        <v>124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81</v>
      </c>
      <c r="BK194" s="216">
        <f>ROUND(I194*H194,2)</f>
        <v>0</v>
      </c>
      <c r="BL194" s="17" t="s">
        <v>133</v>
      </c>
      <c r="BM194" s="215" t="s">
        <v>663</v>
      </c>
    </row>
    <row r="195" s="2" customFormat="1">
      <c r="A195" s="38"/>
      <c r="B195" s="39"/>
      <c r="C195" s="40"/>
      <c r="D195" s="217" t="s">
        <v>135</v>
      </c>
      <c r="E195" s="40"/>
      <c r="F195" s="218" t="s">
        <v>662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81</v>
      </c>
    </row>
    <row r="196" s="2" customFormat="1">
      <c r="A196" s="38"/>
      <c r="B196" s="39"/>
      <c r="C196" s="40"/>
      <c r="D196" s="222" t="s">
        <v>137</v>
      </c>
      <c r="E196" s="40"/>
      <c r="F196" s="223" t="s">
        <v>664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137</v>
      </c>
      <c r="AU196" s="17" t="s">
        <v>81</v>
      </c>
    </row>
    <row r="197" s="2" customFormat="1" ht="16.5" customHeight="1">
      <c r="A197" s="38"/>
      <c r="B197" s="39"/>
      <c r="C197" s="204" t="s">
        <v>274</v>
      </c>
      <c r="D197" s="204" t="s">
        <v>128</v>
      </c>
      <c r="E197" s="205" t="s">
        <v>665</v>
      </c>
      <c r="F197" s="206" t="s">
        <v>666</v>
      </c>
      <c r="G197" s="207" t="s">
        <v>647</v>
      </c>
      <c r="H197" s="250"/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44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133</v>
      </c>
      <c r="AT197" s="215" t="s">
        <v>128</v>
      </c>
      <c r="AU197" s="215" t="s">
        <v>81</v>
      </c>
      <c r="AY197" s="17" t="s">
        <v>124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81</v>
      </c>
      <c r="BK197" s="216">
        <f>ROUND(I197*H197,2)</f>
        <v>0</v>
      </c>
      <c r="BL197" s="17" t="s">
        <v>133</v>
      </c>
      <c r="BM197" s="215" t="s">
        <v>667</v>
      </c>
    </row>
    <row r="198" s="2" customFormat="1">
      <c r="A198" s="38"/>
      <c r="B198" s="39"/>
      <c r="C198" s="40"/>
      <c r="D198" s="217" t="s">
        <v>135</v>
      </c>
      <c r="E198" s="40"/>
      <c r="F198" s="218" t="s">
        <v>666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135</v>
      </c>
      <c r="AU198" s="17" t="s">
        <v>81</v>
      </c>
    </row>
    <row r="199" s="2" customFormat="1" ht="16.5" customHeight="1">
      <c r="A199" s="38"/>
      <c r="B199" s="39"/>
      <c r="C199" s="204" t="s">
        <v>280</v>
      </c>
      <c r="D199" s="204" t="s">
        <v>128</v>
      </c>
      <c r="E199" s="205" t="s">
        <v>668</v>
      </c>
      <c r="F199" s="206" t="s">
        <v>669</v>
      </c>
      <c r="G199" s="207" t="s">
        <v>647</v>
      </c>
      <c r="H199" s="250"/>
      <c r="I199" s="209"/>
      <c r="J199" s="210">
        <f>ROUND(I199*H199,2)</f>
        <v>0</v>
      </c>
      <c r="K199" s="206" t="s">
        <v>19</v>
      </c>
      <c r="L199" s="44"/>
      <c r="M199" s="211" t="s">
        <v>19</v>
      </c>
      <c r="N199" s="212" t="s">
        <v>44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133</v>
      </c>
      <c r="AT199" s="215" t="s">
        <v>128</v>
      </c>
      <c r="AU199" s="215" t="s">
        <v>81</v>
      </c>
      <c r="AY199" s="17" t="s">
        <v>124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81</v>
      </c>
      <c r="BK199" s="216">
        <f>ROUND(I199*H199,2)</f>
        <v>0</v>
      </c>
      <c r="BL199" s="17" t="s">
        <v>133</v>
      </c>
      <c r="BM199" s="215" t="s">
        <v>670</v>
      </c>
    </row>
    <row r="200" s="2" customFormat="1">
      <c r="A200" s="38"/>
      <c r="B200" s="39"/>
      <c r="C200" s="40"/>
      <c r="D200" s="217" t="s">
        <v>135</v>
      </c>
      <c r="E200" s="40"/>
      <c r="F200" s="218" t="s">
        <v>669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135</v>
      </c>
      <c r="AU200" s="17" t="s">
        <v>81</v>
      </c>
    </row>
    <row r="201" s="2" customFormat="1" ht="16.5" customHeight="1">
      <c r="A201" s="38"/>
      <c r="B201" s="39"/>
      <c r="C201" s="204" t="s">
        <v>453</v>
      </c>
      <c r="D201" s="204" t="s">
        <v>128</v>
      </c>
      <c r="E201" s="205" t="s">
        <v>671</v>
      </c>
      <c r="F201" s="206" t="s">
        <v>672</v>
      </c>
      <c r="G201" s="207" t="s">
        <v>638</v>
      </c>
      <c r="H201" s="208">
        <v>1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44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133</v>
      </c>
      <c r="AT201" s="215" t="s">
        <v>128</v>
      </c>
      <c r="AU201" s="215" t="s">
        <v>81</v>
      </c>
      <c r="AY201" s="17" t="s">
        <v>124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81</v>
      </c>
      <c r="BK201" s="216">
        <f>ROUND(I201*H201,2)</f>
        <v>0</v>
      </c>
      <c r="BL201" s="17" t="s">
        <v>133</v>
      </c>
      <c r="BM201" s="215" t="s">
        <v>673</v>
      </c>
    </row>
    <row r="202" s="2" customFormat="1">
      <c r="A202" s="38"/>
      <c r="B202" s="39"/>
      <c r="C202" s="40"/>
      <c r="D202" s="217" t="s">
        <v>135</v>
      </c>
      <c r="E202" s="40"/>
      <c r="F202" s="218" t="s">
        <v>672</v>
      </c>
      <c r="G202" s="40"/>
      <c r="H202" s="40"/>
      <c r="I202" s="219"/>
      <c r="J202" s="40"/>
      <c r="K202" s="40"/>
      <c r="L202" s="44"/>
      <c r="M202" s="245"/>
      <c r="N202" s="246"/>
      <c r="O202" s="247"/>
      <c r="P202" s="247"/>
      <c r="Q202" s="247"/>
      <c r="R202" s="247"/>
      <c r="S202" s="247"/>
      <c r="T202" s="24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81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TX5858mSWMqS91TxtRr21uX80TClhcBzkbXJDDK94fhQsmyIRS+XXpEJ1B8BdgYH8vPlE3p9rfnDZiKgET+sPw==" hashValue="5Mq1xWxBofZdVhSgQsgw4QZ9HB23FX77z+4SWrHDoppAV43UKQT0oOXjRSA5P23NvBBSrMiqKCYCTlq4BbpJjQ==" algorithmName="SHA-512" password="CC35"/>
  <autoFilter ref="C81:K2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322111"/>
    <hyperlink ref="F89" r:id="rId2" display="https://podminky.urs.cz/item/CS_URS_2024_01/741372062"/>
    <hyperlink ref="F94" r:id="rId3" display="https://podminky.urs.cz/item/CS_URS_2024_01/741112071"/>
    <hyperlink ref="F99" r:id="rId4" display="https://podminky.urs.cz/item/CS_URS_2024_01/741310101"/>
    <hyperlink ref="F108" r:id="rId5" display="https://podminky.urs.cz/item/CS_URS_2024_01/741110511"/>
    <hyperlink ref="F113" r:id="rId6" display="https://podminky.urs.cz/item/CS_URS_2024_01/741122211"/>
    <hyperlink ref="F120" r:id="rId7" display="https://podminky.urs.cz/item/CS_URS_2024_01/741122232"/>
    <hyperlink ref="F125" r:id="rId8" display="https://podminky.urs.cz/item/CS_URS_2024_01/741122233"/>
    <hyperlink ref="F130" r:id="rId9" display="https://podminky.urs.cz/item/CS_URS_2024_01/741120201"/>
    <hyperlink ref="F137" r:id="rId10" display="https://podminky.urs.cz/item/CS_URS_2024_01/741910301"/>
    <hyperlink ref="F158" r:id="rId11" display="https://podminky.urs.cz/item/CS_URS_2024_01/741810001"/>
    <hyperlink ref="F187" r:id="rId12" display="https://podminky.urs.cz/item/CS_URS_2024_01/013254000"/>
    <hyperlink ref="F190" r:id="rId13" display="https://podminky.urs.cz/item/CS_URS_2024_01/034002000"/>
    <hyperlink ref="F193" r:id="rId14" display="https://podminky.urs.cz/item/CS_URS_2024_01/065002000"/>
    <hyperlink ref="F196" r:id="rId15" display="https://podminky.urs.cz/item/CS_URS_2024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83</v>
      </c>
    </row>
    <row r="4" s="1" customFormat="1" ht="24.96" customHeight="1">
      <c r="B4" s="20"/>
      <c r="D4" s="130" t="s">
        <v>93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Krajská zdravotní a.s., Masarykova nemocnice Ústí nad Labem - chlazení datového centra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674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18. 6. 2024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37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39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41</v>
      </c>
      <c r="G32" s="38"/>
      <c r="H32" s="38"/>
      <c r="I32" s="145" t="s">
        <v>40</v>
      </c>
      <c r="J32" s="145" t="s">
        <v>42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43</v>
      </c>
      <c r="E33" s="132" t="s">
        <v>44</v>
      </c>
      <c r="F33" s="147">
        <f>ROUND((SUM(BE81:BE129)),  2)</f>
        <v>0</v>
      </c>
      <c r="G33" s="38"/>
      <c r="H33" s="38"/>
      <c r="I33" s="148">
        <v>0.20999999999999999</v>
      </c>
      <c r="J33" s="147">
        <f>ROUND(((SUM(BE81:BE129))*I33),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45</v>
      </c>
      <c r="F34" s="147">
        <f>ROUND((SUM(BF81:BF129)),  2)</f>
        <v>0</v>
      </c>
      <c r="G34" s="38"/>
      <c r="H34" s="38"/>
      <c r="I34" s="148">
        <v>0.12</v>
      </c>
      <c r="J34" s="147">
        <f>ROUND(((SUM(BF81:BF129))*I34),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46</v>
      </c>
      <c r="F35" s="147">
        <f>ROUND((SUM(BG81:BG129)),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47</v>
      </c>
      <c r="F36" s="147">
        <f>ROUND((SUM(BH81:BH129)),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48</v>
      </c>
      <c r="F37" s="147">
        <f>ROUND((SUM(BI81:BI129)),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Krajská zdravotní a.s., Masarykova nemocnice Ústí nad Labem - chlazení datového centra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D.1.4.2 - MaR - Krajská zdravotní, a.s., chlazení datového centra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Ústí nad Labem</v>
      </c>
      <c r="G52" s="40"/>
      <c r="H52" s="40"/>
      <c r="I52" s="32" t="s">
        <v>23</v>
      </c>
      <c r="J52" s="72" t="str">
        <f>IF(J12="","",J12)</f>
        <v>18. 6. 2024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Krajská zdravotní, a.s.</v>
      </c>
      <c r="G54" s="40"/>
      <c r="H54" s="40"/>
      <c r="I54" s="32" t="s">
        <v>31</v>
      </c>
      <c r="J54" s="36" t="str">
        <f>E21</f>
        <v>Karel Petr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NCI.CZ ENGINEERING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71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675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Krajská zdravotní a.s., Masarykova nemocnice Ústí nad Labem - chlazení datového centra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94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D.1.4.2 - MaR - Krajská zdravotní, a.s., chlazení datového centra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Ústí nad Labem</v>
      </c>
      <c r="G75" s="40"/>
      <c r="H75" s="40"/>
      <c r="I75" s="32" t="s">
        <v>23</v>
      </c>
      <c r="J75" s="72" t="str">
        <f>IF(J12="","",J12)</f>
        <v>18. 6. 2024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Krajská zdravotní, a.s.</v>
      </c>
      <c r="G77" s="40"/>
      <c r="H77" s="40"/>
      <c r="I77" s="32" t="s">
        <v>31</v>
      </c>
      <c r="J77" s="36" t="str">
        <f>E21</f>
        <v>Karel Petr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NCI.CZ ENGINEERING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110</v>
      </c>
      <c r="D80" s="180" t="s">
        <v>58</v>
      </c>
      <c r="E80" s="180" t="s">
        <v>54</v>
      </c>
      <c r="F80" s="180" t="s">
        <v>55</v>
      </c>
      <c r="G80" s="180" t="s">
        <v>111</v>
      </c>
      <c r="H80" s="180" t="s">
        <v>112</v>
      </c>
      <c r="I80" s="180" t="s">
        <v>113</v>
      </c>
      <c r="J80" s="180" t="s">
        <v>98</v>
      </c>
      <c r="K80" s="181" t="s">
        <v>114</v>
      </c>
      <c r="L80" s="182"/>
      <c r="M80" s="92" t="s">
        <v>19</v>
      </c>
      <c r="N80" s="93" t="s">
        <v>43</v>
      </c>
      <c r="O80" s="93" t="s">
        <v>115</v>
      </c>
      <c r="P80" s="93" t="s">
        <v>116</v>
      </c>
      <c r="Q80" s="93" t="s">
        <v>117</v>
      </c>
      <c r="R80" s="93" t="s">
        <v>118</v>
      </c>
      <c r="S80" s="93" t="s">
        <v>119</v>
      </c>
      <c r="T80" s="94" t="s">
        <v>120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121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0.0096000000000000009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72</v>
      </c>
      <c r="AU81" s="17" t="s">
        <v>99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72</v>
      </c>
      <c r="E82" s="191" t="s">
        <v>175</v>
      </c>
      <c r="F82" s="191" t="s">
        <v>176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0.0096000000000000009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83</v>
      </c>
      <c r="AT82" s="200" t="s">
        <v>72</v>
      </c>
      <c r="AU82" s="200" t="s">
        <v>73</v>
      </c>
      <c r="AY82" s="199" t="s">
        <v>124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72</v>
      </c>
      <c r="E83" s="202" t="s">
        <v>676</v>
      </c>
      <c r="F83" s="202" t="s">
        <v>677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SUM(P84:P129)</f>
        <v>0</v>
      </c>
      <c r="Q83" s="196"/>
      <c r="R83" s="197">
        <f>SUM(R84:R129)</f>
        <v>0.0096000000000000009</v>
      </c>
      <c r="S83" s="196"/>
      <c r="T83" s="198">
        <f>SUM(T84:T129)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72</v>
      </c>
      <c r="AU83" s="200" t="s">
        <v>81</v>
      </c>
      <c r="AY83" s="199" t="s">
        <v>124</v>
      </c>
      <c r="BK83" s="201">
        <f>SUM(BK84:BK129)</f>
        <v>0</v>
      </c>
    </row>
    <row r="84" s="2" customFormat="1" ht="16.5" customHeight="1">
      <c r="A84" s="38"/>
      <c r="B84" s="39"/>
      <c r="C84" s="204" t="s">
        <v>8</v>
      </c>
      <c r="D84" s="204" t="s">
        <v>128</v>
      </c>
      <c r="E84" s="205" t="s">
        <v>678</v>
      </c>
      <c r="F84" s="206" t="s">
        <v>679</v>
      </c>
      <c r="G84" s="207" t="s">
        <v>680</v>
      </c>
      <c r="H84" s="208">
        <v>200</v>
      </c>
      <c r="I84" s="209"/>
      <c r="J84" s="210">
        <f>ROUND(I84*H84,2)</f>
        <v>0</v>
      </c>
      <c r="K84" s="206" t="s">
        <v>132</v>
      </c>
      <c r="L84" s="44"/>
      <c r="M84" s="211" t="s">
        <v>19</v>
      </c>
      <c r="N84" s="212" t="s">
        <v>44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181</v>
      </c>
      <c r="AT84" s="215" t="s">
        <v>128</v>
      </c>
      <c r="AU84" s="215" t="s">
        <v>83</v>
      </c>
      <c r="AY84" s="17" t="s">
        <v>124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81</v>
      </c>
      <c r="BK84" s="216">
        <f>ROUND(I84*H84,2)</f>
        <v>0</v>
      </c>
      <c r="BL84" s="17" t="s">
        <v>181</v>
      </c>
      <c r="BM84" s="215" t="s">
        <v>681</v>
      </c>
    </row>
    <row r="85" s="2" customFormat="1">
      <c r="A85" s="38"/>
      <c r="B85" s="39"/>
      <c r="C85" s="40"/>
      <c r="D85" s="217" t="s">
        <v>135</v>
      </c>
      <c r="E85" s="40"/>
      <c r="F85" s="218" t="s">
        <v>679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135</v>
      </c>
      <c r="AU85" s="17" t="s">
        <v>83</v>
      </c>
    </row>
    <row r="86" s="2" customFormat="1">
      <c r="A86" s="38"/>
      <c r="B86" s="39"/>
      <c r="C86" s="40"/>
      <c r="D86" s="222" t="s">
        <v>137</v>
      </c>
      <c r="E86" s="40"/>
      <c r="F86" s="223" t="s">
        <v>682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83</v>
      </c>
    </row>
    <row r="87" s="2" customFormat="1" ht="16.5" customHeight="1">
      <c r="A87" s="38"/>
      <c r="B87" s="39"/>
      <c r="C87" s="204" t="s">
        <v>188</v>
      </c>
      <c r="D87" s="204" t="s">
        <v>128</v>
      </c>
      <c r="E87" s="205" t="s">
        <v>683</v>
      </c>
      <c r="F87" s="206" t="s">
        <v>684</v>
      </c>
      <c r="G87" s="207" t="s">
        <v>638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44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181</v>
      </c>
      <c r="AT87" s="215" t="s">
        <v>128</v>
      </c>
      <c r="AU87" s="215" t="s">
        <v>83</v>
      </c>
      <c r="AY87" s="17" t="s">
        <v>124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81</v>
      </c>
      <c r="BK87" s="216">
        <f>ROUND(I87*H87,2)</f>
        <v>0</v>
      </c>
      <c r="BL87" s="17" t="s">
        <v>181</v>
      </c>
      <c r="BM87" s="215" t="s">
        <v>685</v>
      </c>
    </row>
    <row r="88" s="2" customFormat="1">
      <c r="A88" s="38"/>
      <c r="B88" s="39"/>
      <c r="C88" s="40"/>
      <c r="D88" s="217" t="s">
        <v>135</v>
      </c>
      <c r="E88" s="40"/>
      <c r="F88" s="218" t="s">
        <v>684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135</v>
      </c>
      <c r="AU88" s="17" t="s">
        <v>83</v>
      </c>
    </row>
    <row r="89" s="2" customFormat="1" ht="16.5" customHeight="1">
      <c r="A89" s="38"/>
      <c r="B89" s="39"/>
      <c r="C89" s="204" t="s">
        <v>196</v>
      </c>
      <c r="D89" s="204" t="s">
        <v>128</v>
      </c>
      <c r="E89" s="205" t="s">
        <v>686</v>
      </c>
      <c r="F89" s="206" t="s">
        <v>687</v>
      </c>
      <c r="G89" s="207" t="s">
        <v>638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44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181</v>
      </c>
      <c r="AT89" s="215" t="s">
        <v>128</v>
      </c>
      <c r="AU89" s="215" t="s">
        <v>83</v>
      </c>
      <c r="AY89" s="17" t="s">
        <v>124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81</v>
      </c>
      <c r="BK89" s="216">
        <f>ROUND(I89*H89,2)</f>
        <v>0</v>
      </c>
      <c r="BL89" s="17" t="s">
        <v>181</v>
      </c>
      <c r="BM89" s="215" t="s">
        <v>688</v>
      </c>
    </row>
    <row r="90" s="2" customFormat="1">
      <c r="A90" s="38"/>
      <c r="B90" s="39"/>
      <c r="C90" s="40"/>
      <c r="D90" s="217" t="s">
        <v>135</v>
      </c>
      <c r="E90" s="40"/>
      <c r="F90" s="218" t="s">
        <v>687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83</v>
      </c>
    </row>
    <row r="91" s="2" customFormat="1" ht="16.5" customHeight="1">
      <c r="A91" s="38"/>
      <c r="B91" s="39"/>
      <c r="C91" s="204" t="s">
        <v>221</v>
      </c>
      <c r="D91" s="204" t="s">
        <v>128</v>
      </c>
      <c r="E91" s="205" t="s">
        <v>689</v>
      </c>
      <c r="F91" s="206" t="s">
        <v>690</v>
      </c>
      <c r="G91" s="207" t="s">
        <v>638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44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181</v>
      </c>
      <c r="AT91" s="215" t="s">
        <v>128</v>
      </c>
      <c r="AU91" s="215" t="s">
        <v>83</v>
      </c>
      <c r="AY91" s="17" t="s">
        <v>124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81</v>
      </c>
      <c r="BK91" s="216">
        <f>ROUND(I91*H91,2)</f>
        <v>0</v>
      </c>
      <c r="BL91" s="17" t="s">
        <v>181</v>
      </c>
      <c r="BM91" s="215" t="s">
        <v>691</v>
      </c>
    </row>
    <row r="92" s="2" customFormat="1">
      <c r="A92" s="38"/>
      <c r="B92" s="39"/>
      <c r="C92" s="40"/>
      <c r="D92" s="217" t="s">
        <v>135</v>
      </c>
      <c r="E92" s="40"/>
      <c r="F92" s="218" t="s">
        <v>690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83</v>
      </c>
    </row>
    <row r="93" s="2" customFormat="1" ht="16.5" customHeight="1">
      <c r="A93" s="38"/>
      <c r="B93" s="39"/>
      <c r="C93" s="204" t="s">
        <v>181</v>
      </c>
      <c r="D93" s="204" t="s">
        <v>128</v>
      </c>
      <c r="E93" s="205" t="s">
        <v>692</v>
      </c>
      <c r="F93" s="206" t="s">
        <v>693</v>
      </c>
      <c r="G93" s="207" t="s">
        <v>638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44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181</v>
      </c>
      <c r="AT93" s="215" t="s">
        <v>128</v>
      </c>
      <c r="AU93" s="215" t="s">
        <v>83</v>
      </c>
      <c r="AY93" s="17" t="s">
        <v>124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81</v>
      </c>
      <c r="BK93" s="216">
        <f>ROUND(I93*H93,2)</f>
        <v>0</v>
      </c>
      <c r="BL93" s="17" t="s">
        <v>181</v>
      </c>
      <c r="BM93" s="215" t="s">
        <v>694</v>
      </c>
    </row>
    <row r="94" s="2" customFormat="1">
      <c r="A94" s="38"/>
      <c r="B94" s="39"/>
      <c r="C94" s="40"/>
      <c r="D94" s="217" t="s">
        <v>135</v>
      </c>
      <c r="E94" s="40"/>
      <c r="F94" s="218" t="s">
        <v>695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135</v>
      </c>
      <c r="AU94" s="17" t="s">
        <v>83</v>
      </c>
    </row>
    <row r="95" s="2" customFormat="1" ht="16.5" customHeight="1">
      <c r="A95" s="38"/>
      <c r="B95" s="39"/>
      <c r="C95" s="204" t="s">
        <v>203</v>
      </c>
      <c r="D95" s="204" t="s">
        <v>128</v>
      </c>
      <c r="E95" s="205" t="s">
        <v>696</v>
      </c>
      <c r="F95" s="206" t="s">
        <v>697</v>
      </c>
      <c r="G95" s="207" t="s">
        <v>638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44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181</v>
      </c>
      <c r="AT95" s="215" t="s">
        <v>128</v>
      </c>
      <c r="AU95" s="215" t="s">
        <v>83</v>
      </c>
      <c r="AY95" s="17" t="s">
        <v>124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81</v>
      </c>
      <c r="BK95" s="216">
        <f>ROUND(I95*H95,2)</f>
        <v>0</v>
      </c>
      <c r="BL95" s="17" t="s">
        <v>181</v>
      </c>
      <c r="BM95" s="215" t="s">
        <v>698</v>
      </c>
    </row>
    <row r="96" s="2" customFormat="1">
      <c r="A96" s="38"/>
      <c r="B96" s="39"/>
      <c r="C96" s="40"/>
      <c r="D96" s="217" t="s">
        <v>135</v>
      </c>
      <c r="E96" s="40"/>
      <c r="F96" s="218" t="s">
        <v>697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135</v>
      </c>
      <c r="AU96" s="17" t="s">
        <v>83</v>
      </c>
    </row>
    <row r="97" s="2" customFormat="1" ht="16.5" customHeight="1">
      <c r="A97" s="38"/>
      <c r="B97" s="39"/>
      <c r="C97" s="204" t="s">
        <v>210</v>
      </c>
      <c r="D97" s="204" t="s">
        <v>128</v>
      </c>
      <c r="E97" s="205" t="s">
        <v>699</v>
      </c>
      <c r="F97" s="206" t="s">
        <v>700</v>
      </c>
      <c r="G97" s="207" t="s">
        <v>638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44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181</v>
      </c>
      <c r="AT97" s="215" t="s">
        <v>128</v>
      </c>
      <c r="AU97" s="215" t="s">
        <v>83</v>
      </c>
      <c r="AY97" s="17" t="s">
        <v>124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81</v>
      </c>
      <c r="BK97" s="216">
        <f>ROUND(I97*H97,2)</f>
        <v>0</v>
      </c>
      <c r="BL97" s="17" t="s">
        <v>181</v>
      </c>
      <c r="BM97" s="215" t="s">
        <v>701</v>
      </c>
    </row>
    <row r="98" s="2" customFormat="1">
      <c r="A98" s="38"/>
      <c r="B98" s="39"/>
      <c r="C98" s="40"/>
      <c r="D98" s="217" t="s">
        <v>135</v>
      </c>
      <c r="E98" s="40"/>
      <c r="F98" s="218" t="s">
        <v>700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135</v>
      </c>
      <c r="AU98" s="17" t="s">
        <v>83</v>
      </c>
    </row>
    <row r="99" s="2" customFormat="1" ht="16.5" customHeight="1">
      <c r="A99" s="38"/>
      <c r="B99" s="39"/>
      <c r="C99" s="204" t="s">
        <v>141</v>
      </c>
      <c r="D99" s="204" t="s">
        <v>128</v>
      </c>
      <c r="E99" s="205" t="s">
        <v>702</v>
      </c>
      <c r="F99" s="206" t="s">
        <v>703</v>
      </c>
      <c r="G99" s="207" t="s">
        <v>268</v>
      </c>
      <c r="H99" s="208">
        <v>30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44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181</v>
      </c>
      <c r="AT99" s="215" t="s">
        <v>128</v>
      </c>
      <c r="AU99" s="215" t="s">
        <v>83</v>
      </c>
      <c r="AY99" s="17" t="s">
        <v>124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81</v>
      </c>
      <c r="BK99" s="216">
        <f>ROUND(I99*H99,2)</f>
        <v>0</v>
      </c>
      <c r="BL99" s="17" t="s">
        <v>181</v>
      </c>
      <c r="BM99" s="215" t="s">
        <v>704</v>
      </c>
    </row>
    <row r="100" s="2" customFormat="1">
      <c r="A100" s="38"/>
      <c r="B100" s="39"/>
      <c r="C100" s="40"/>
      <c r="D100" s="217" t="s">
        <v>135</v>
      </c>
      <c r="E100" s="40"/>
      <c r="F100" s="218" t="s">
        <v>703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83</v>
      </c>
    </row>
    <row r="101" s="2" customFormat="1" ht="16.5" customHeight="1">
      <c r="A101" s="38"/>
      <c r="B101" s="39"/>
      <c r="C101" s="204" t="s">
        <v>83</v>
      </c>
      <c r="D101" s="204" t="s">
        <v>128</v>
      </c>
      <c r="E101" s="205" t="s">
        <v>705</v>
      </c>
      <c r="F101" s="206" t="s">
        <v>706</v>
      </c>
      <c r="G101" s="207" t="s">
        <v>268</v>
      </c>
      <c r="H101" s="208">
        <v>2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44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181</v>
      </c>
      <c r="AT101" s="215" t="s">
        <v>128</v>
      </c>
      <c r="AU101" s="215" t="s">
        <v>83</v>
      </c>
      <c r="AY101" s="17" t="s">
        <v>124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81</v>
      </c>
      <c r="BK101" s="216">
        <f>ROUND(I101*H101,2)</f>
        <v>0</v>
      </c>
      <c r="BL101" s="17" t="s">
        <v>181</v>
      </c>
      <c r="BM101" s="215" t="s">
        <v>707</v>
      </c>
    </row>
    <row r="102" s="2" customFormat="1">
      <c r="A102" s="38"/>
      <c r="B102" s="39"/>
      <c r="C102" s="40"/>
      <c r="D102" s="217" t="s">
        <v>135</v>
      </c>
      <c r="E102" s="40"/>
      <c r="F102" s="218" t="s">
        <v>706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83</v>
      </c>
    </row>
    <row r="103" s="2" customFormat="1">
      <c r="A103" s="38"/>
      <c r="B103" s="39"/>
      <c r="C103" s="40"/>
      <c r="D103" s="217" t="s">
        <v>147</v>
      </c>
      <c r="E103" s="40"/>
      <c r="F103" s="234" t="s">
        <v>708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147</v>
      </c>
      <c r="AU103" s="17" t="s">
        <v>83</v>
      </c>
    </row>
    <row r="104" s="2" customFormat="1" ht="24.15" customHeight="1">
      <c r="A104" s="38"/>
      <c r="B104" s="39"/>
      <c r="C104" s="235" t="s">
        <v>229</v>
      </c>
      <c r="D104" s="235" t="s">
        <v>211</v>
      </c>
      <c r="E104" s="236" t="s">
        <v>709</v>
      </c>
      <c r="F104" s="237" t="s">
        <v>710</v>
      </c>
      <c r="G104" s="238" t="s">
        <v>268</v>
      </c>
      <c r="H104" s="239">
        <v>240</v>
      </c>
      <c r="I104" s="240"/>
      <c r="J104" s="241">
        <f>ROUND(I104*H104,2)</f>
        <v>0</v>
      </c>
      <c r="K104" s="237" t="s">
        <v>19</v>
      </c>
      <c r="L104" s="242"/>
      <c r="M104" s="243" t="s">
        <v>19</v>
      </c>
      <c r="N104" s="244" t="s">
        <v>44</v>
      </c>
      <c r="O104" s="84"/>
      <c r="P104" s="213">
        <f>O104*H104</f>
        <v>0</v>
      </c>
      <c r="Q104" s="213">
        <v>4.0000000000000003E-05</v>
      </c>
      <c r="R104" s="213">
        <f>Q104*H104</f>
        <v>0.0096000000000000009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214</v>
      </c>
      <c r="AT104" s="215" t="s">
        <v>211</v>
      </c>
      <c r="AU104" s="215" t="s">
        <v>83</v>
      </c>
      <c r="AY104" s="17" t="s">
        <v>124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81</v>
      </c>
      <c r="BK104" s="216">
        <f>ROUND(I104*H104,2)</f>
        <v>0</v>
      </c>
      <c r="BL104" s="17" t="s">
        <v>181</v>
      </c>
      <c r="BM104" s="215" t="s">
        <v>711</v>
      </c>
    </row>
    <row r="105" s="2" customFormat="1">
      <c r="A105" s="38"/>
      <c r="B105" s="39"/>
      <c r="C105" s="40"/>
      <c r="D105" s="217" t="s">
        <v>135</v>
      </c>
      <c r="E105" s="40"/>
      <c r="F105" s="218" t="s">
        <v>710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135</v>
      </c>
      <c r="AU105" s="17" t="s">
        <v>83</v>
      </c>
    </row>
    <row r="106" s="13" customFormat="1">
      <c r="A106" s="13"/>
      <c r="B106" s="224"/>
      <c r="C106" s="225"/>
      <c r="D106" s="217" t="s">
        <v>139</v>
      </c>
      <c r="E106" s="225"/>
      <c r="F106" s="226" t="s">
        <v>712</v>
      </c>
      <c r="G106" s="225"/>
      <c r="H106" s="227">
        <v>240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139</v>
      </c>
      <c r="AU106" s="233" t="s">
        <v>83</v>
      </c>
      <c r="AV106" s="13" t="s">
        <v>83</v>
      </c>
      <c r="AW106" s="13" t="s">
        <v>4</v>
      </c>
      <c r="AX106" s="13" t="s">
        <v>81</v>
      </c>
      <c r="AY106" s="233" t="s">
        <v>124</v>
      </c>
    </row>
    <row r="107" s="2" customFormat="1" ht="16.5" customHeight="1">
      <c r="A107" s="38"/>
      <c r="B107" s="39"/>
      <c r="C107" s="204" t="s">
        <v>81</v>
      </c>
      <c r="D107" s="204" t="s">
        <v>128</v>
      </c>
      <c r="E107" s="205" t="s">
        <v>713</v>
      </c>
      <c r="F107" s="206" t="s">
        <v>714</v>
      </c>
      <c r="G107" s="207" t="s">
        <v>533</v>
      </c>
      <c r="H107" s="208">
        <v>5</v>
      </c>
      <c r="I107" s="209"/>
      <c r="J107" s="210">
        <f>ROUND(I107*H107,2)</f>
        <v>0</v>
      </c>
      <c r="K107" s="206" t="s">
        <v>132</v>
      </c>
      <c r="L107" s="44"/>
      <c r="M107" s="211" t="s">
        <v>19</v>
      </c>
      <c r="N107" s="212" t="s">
        <v>44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181</v>
      </c>
      <c r="AT107" s="215" t="s">
        <v>128</v>
      </c>
      <c r="AU107" s="215" t="s">
        <v>83</v>
      </c>
      <c r="AY107" s="17" t="s">
        <v>124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81</v>
      </c>
      <c r="BK107" s="216">
        <f>ROUND(I107*H107,2)</f>
        <v>0</v>
      </c>
      <c r="BL107" s="17" t="s">
        <v>181</v>
      </c>
      <c r="BM107" s="215" t="s">
        <v>715</v>
      </c>
    </row>
    <row r="108" s="2" customFormat="1">
      <c r="A108" s="38"/>
      <c r="B108" s="39"/>
      <c r="C108" s="40"/>
      <c r="D108" s="217" t="s">
        <v>135</v>
      </c>
      <c r="E108" s="40"/>
      <c r="F108" s="218" t="s">
        <v>714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135</v>
      </c>
      <c r="AU108" s="17" t="s">
        <v>83</v>
      </c>
    </row>
    <row r="109" s="2" customFormat="1">
      <c r="A109" s="38"/>
      <c r="B109" s="39"/>
      <c r="C109" s="40"/>
      <c r="D109" s="222" t="s">
        <v>137</v>
      </c>
      <c r="E109" s="40"/>
      <c r="F109" s="223" t="s">
        <v>716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83</v>
      </c>
    </row>
    <row r="110" s="2" customFormat="1">
      <c r="A110" s="38"/>
      <c r="B110" s="39"/>
      <c r="C110" s="40"/>
      <c r="D110" s="217" t="s">
        <v>147</v>
      </c>
      <c r="E110" s="40"/>
      <c r="F110" s="234" t="s">
        <v>717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147</v>
      </c>
      <c r="AU110" s="17" t="s">
        <v>83</v>
      </c>
    </row>
    <row r="111" s="2" customFormat="1" ht="16.5" customHeight="1">
      <c r="A111" s="38"/>
      <c r="B111" s="39"/>
      <c r="C111" s="204" t="s">
        <v>133</v>
      </c>
      <c r="D111" s="204" t="s">
        <v>128</v>
      </c>
      <c r="E111" s="205" t="s">
        <v>718</v>
      </c>
      <c r="F111" s="206" t="s">
        <v>719</v>
      </c>
      <c r="G111" s="207" t="s">
        <v>268</v>
      </c>
      <c r="H111" s="208">
        <v>2</v>
      </c>
      <c r="I111" s="209"/>
      <c r="J111" s="210">
        <f>ROUND(I111*H111,2)</f>
        <v>0</v>
      </c>
      <c r="K111" s="206" t="s">
        <v>132</v>
      </c>
      <c r="L111" s="44"/>
      <c r="M111" s="211" t="s">
        <v>19</v>
      </c>
      <c r="N111" s="212" t="s">
        <v>44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181</v>
      </c>
      <c r="AT111" s="215" t="s">
        <v>128</v>
      </c>
      <c r="AU111" s="215" t="s">
        <v>83</v>
      </c>
      <c r="AY111" s="17" t="s">
        <v>124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81</v>
      </c>
      <c r="BK111" s="216">
        <f>ROUND(I111*H111,2)</f>
        <v>0</v>
      </c>
      <c r="BL111" s="17" t="s">
        <v>181</v>
      </c>
      <c r="BM111" s="215" t="s">
        <v>720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719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83</v>
      </c>
    </row>
    <row r="113" s="2" customFormat="1">
      <c r="A113" s="38"/>
      <c r="B113" s="39"/>
      <c r="C113" s="40"/>
      <c r="D113" s="222" t="s">
        <v>137</v>
      </c>
      <c r="E113" s="40"/>
      <c r="F113" s="223" t="s">
        <v>721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137</v>
      </c>
      <c r="AU113" s="17" t="s">
        <v>83</v>
      </c>
    </row>
    <row r="114" s="2" customFormat="1">
      <c r="A114" s="38"/>
      <c r="B114" s="39"/>
      <c r="C114" s="40"/>
      <c r="D114" s="217" t="s">
        <v>147</v>
      </c>
      <c r="E114" s="40"/>
      <c r="F114" s="234" t="s">
        <v>722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147</v>
      </c>
      <c r="AU114" s="17" t="s">
        <v>83</v>
      </c>
    </row>
    <row r="115" s="2" customFormat="1" ht="16.5" customHeight="1">
      <c r="A115" s="38"/>
      <c r="B115" s="39"/>
      <c r="C115" s="204" t="s">
        <v>240</v>
      </c>
      <c r="D115" s="204" t="s">
        <v>128</v>
      </c>
      <c r="E115" s="205" t="s">
        <v>723</v>
      </c>
      <c r="F115" s="206" t="s">
        <v>724</v>
      </c>
      <c r="G115" s="207" t="s">
        <v>268</v>
      </c>
      <c r="H115" s="208">
        <v>250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44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181</v>
      </c>
      <c r="AT115" s="215" t="s">
        <v>128</v>
      </c>
      <c r="AU115" s="215" t="s">
        <v>83</v>
      </c>
      <c r="AY115" s="17" t="s">
        <v>124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81</v>
      </c>
      <c r="BK115" s="216">
        <f>ROUND(I115*H115,2)</f>
        <v>0</v>
      </c>
      <c r="BL115" s="17" t="s">
        <v>181</v>
      </c>
      <c r="BM115" s="215" t="s">
        <v>725</v>
      </c>
    </row>
    <row r="116" s="2" customFormat="1">
      <c r="A116" s="38"/>
      <c r="B116" s="39"/>
      <c r="C116" s="40"/>
      <c r="D116" s="217" t="s">
        <v>135</v>
      </c>
      <c r="E116" s="40"/>
      <c r="F116" s="218" t="s">
        <v>724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135</v>
      </c>
      <c r="AU116" s="17" t="s">
        <v>83</v>
      </c>
    </row>
    <row r="117" s="2" customFormat="1" ht="16.5" customHeight="1">
      <c r="A117" s="38"/>
      <c r="B117" s="39"/>
      <c r="C117" s="204" t="s">
        <v>246</v>
      </c>
      <c r="D117" s="204" t="s">
        <v>128</v>
      </c>
      <c r="E117" s="205" t="s">
        <v>726</v>
      </c>
      <c r="F117" s="206" t="s">
        <v>727</v>
      </c>
      <c r="G117" s="207" t="s">
        <v>268</v>
      </c>
      <c r="H117" s="208">
        <v>200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44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181</v>
      </c>
      <c r="AT117" s="215" t="s">
        <v>128</v>
      </c>
      <c r="AU117" s="215" t="s">
        <v>83</v>
      </c>
      <c r="AY117" s="17" t="s">
        <v>124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81</v>
      </c>
      <c r="BK117" s="216">
        <f>ROUND(I117*H117,2)</f>
        <v>0</v>
      </c>
      <c r="BL117" s="17" t="s">
        <v>181</v>
      </c>
      <c r="BM117" s="215" t="s">
        <v>728</v>
      </c>
    </row>
    <row r="118" s="2" customFormat="1">
      <c r="A118" s="38"/>
      <c r="B118" s="39"/>
      <c r="C118" s="40"/>
      <c r="D118" s="217" t="s">
        <v>135</v>
      </c>
      <c r="E118" s="40"/>
      <c r="F118" s="218" t="s">
        <v>727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135</v>
      </c>
      <c r="AU118" s="17" t="s">
        <v>83</v>
      </c>
    </row>
    <row r="119" s="2" customFormat="1" ht="16.5" customHeight="1">
      <c r="A119" s="38"/>
      <c r="B119" s="39"/>
      <c r="C119" s="204" t="s">
        <v>164</v>
      </c>
      <c r="D119" s="204" t="s">
        <v>128</v>
      </c>
      <c r="E119" s="205" t="s">
        <v>729</v>
      </c>
      <c r="F119" s="206" t="s">
        <v>730</v>
      </c>
      <c r="G119" s="207" t="s">
        <v>268</v>
      </c>
      <c r="H119" s="208">
        <v>1</v>
      </c>
      <c r="I119" s="209"/>
      <c r="J119" s="210">
        <f>ROUND(I119*H119,2)</f>
        <v>0</v>
      </c>
      <c r="K119" s="206" t="s">
        <v>19</v>
      </c>
      <c r="L119" s="44"/>
      <c r="M119" s="211" t="s">
        <v>19</v>
      </c>
      <c r="N119" s="212" t="s">
        <v>44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181</v>
      </c>
      <c r="AT119" s="215" t="s">
        <v>128</v>
      </c>
      <c r="AU119" s="215" t="s">
        <v>83</v>
      </c>
      <c r="AY119" s="17" t="s">
        <v>124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81</v>
      </c>
      <c r="BK119" s="216">
        <f>ROUND(I119*H119,2)</f>
        <v>0</v>
      </c>
      <c r="BL119" s="17" t="s">
        <v>181</v>
      </c>
      <c r="BM119" s="215" t="s">
        <v>731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730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83</v>
      </c>
    </row>
    <row r="121" s="2" customFormat="1">
      <c r="A121" s="38"/>
      <c r="B121" s="39"/>
      <c r="C121" s="40"/>
      <c r="D121" s="217" t="s">
        <v>147</v>
      </c>
      <c r="E121" s="40"/>
      <c r="F121" s="234" t="s">
        <v>732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83</v>
      </c>
    </row>
    <row r="122" s="2" customFormat="1" ht="16.5" customHeight="1">
      <c r="A122" s="38"/>
      <c r="B122" s="39"/>
      <c r="C122" s="204" t="s">
        <v>125</v>
      </c>
      <c r="D122" s="204" t="s">
        <v>128</v>
      </c>
      <c r="E122" s="205" t="s">
        <v>733</v>
      </c>
      <c r="F122" s="206" t="s">
        <v>734</v>
      </c>
      <c r="G122" s="207" t="s">
        <v>268</v>
      </c>
      <c r="H122" s="208">
        <v>1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44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181</v>
      </c>
      <c r="AT122" s="215" t="s">
        <v>128</v>
      </c>
      <c r="AU122" s="215" t="s">
        <v>83</v>
      </c>
      <c r="AY122" s="17" t="s">
        <v>124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81</v>
      </c>
      <c r="BK122" s="216">
        <f>ROUND(I122*H122,2)</f>
        <v>0</v>
      </c>
      <c r="BL122" s="17" t="s">
        <v>181</v>
      </c>
      <c r="BM122" s="215" t="s">
        <v>735</v>
      </c>
    </row>
    <row r="123" s="2" customFormat="1">
      <c r="A123" s="38"/>
      <c r="B123" s="39"/>
      <c r="C123" s="40"/>
      <c r="D123" s="217" t="s">
        <v>135</v>
      </c>
      <c r="E123" s="40"/>
      <c r="F123" s="218" t="s">
        <v>736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135</v>
      </c>
      <c r="AU123" s="17" t="s">
        <v>83</v>
      </c>
    </row>
    <row r="124" s="2" customFormat="1">
      <c r="A124" s="38"/>
      <c r="B124" s="39"/>
      <c r="C124" s="40"/>
      <c r="D124" s="217" t="s">
        <v>147</v>
      </c>
      <c r="E124" s="40"/>
      <c r="F124" s="234" t="s">
        <v>737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147</v>
      </c>
      <c r="AU124" s="17" t="s">
        <v>83</v>
      </c>
    </row>
    <row r="125" s="2" customFormat="1" ht="16.5" customHeight="1">
      <c r="A125" s="38"/>
      <c r="B125" s="39"/>
      <c r="C125" s="204" t="s">
        <v>151</v>
      </c>
      <c r="D125" s="204" t="s">
        <v>128</v>
      </c>
      <c r="E125" s="205" t="s">
        <v>738</v>
      </c>
      <c r="F125" s="206" t="s">
        <v>739</v>
      </c>
      <c r="G125" s="207" t="s">
        <v>268</v>
      </c>
      <c r="H125" s="208">
        <v>2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44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181</v>
      </c>
      <c r="AT125" s="215" t="s">
        <v>128</v>
      </c>
      <c r="AU125" s="215" t="s">
        <v>83</v>
      </c>
      <c r="AY125" s="17" t="s">
        <v>124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81</v>
      </c>
      <c r="BK125" s="216">
        <f>ROUND(I125*H125,2)</f>
        <v>0</v>
      </c>
      <c r="BL125" s="17" t="s">
        <v>181</v>
      </c>
      <c r="BM125" s="215" t="s">
        <v>740</v>
      </c>
    </row>
    <row r="126" s="2" customFormat="1">
      <c r="A126" s="38"/>
      <c r="B126" s="39"/>
      <c r="C126" s="40"/>
      <c r="D126" s="217" t="s">
        <v>135</v>
      </c>
      <c r="E126" s="40"/>
      <c r="F126" s="218" t="s">
        <v>739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83</v>
      </c>
    </row>
    <row r="127" s="2" customFormat="1" ht="16.5" customHeight="1">
      <c r="A127" s="38"/>
      <c r="B127" s="39"/>
      <c r="C127" s="204" t="s">
        <v>158</v>
      </c>
      <c r="D127" s="204" t="s">
        <v>128</v>
      </c>
      <c r="E127" s="205" t="s">
        <v>741</v>
      </c>
      <c r="F127" s="206" t="s">
        <v>742</v>
      </c>
      <c r="G127" s="207" t="s">
        <v>501</v>
      </c>
      <c r="H127" s="208">
        <v>150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44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181</v>
      </c>
      <c r="AT127" s="215" t="s">
        <v>128</v>
      </c>
      <c r="AU127" s="215" t="s">
        <v>83</v>
      </c>
      <c r="AY127" s="17" t="s">
        <v>124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81</v>
      </c>
      <c r="BK127" s="216">
        <f>ROUND(I127*H127,2)</f>
        <v>0</v>
      </c>
      <c r="BL127" s="17" t="s">
        <v>181</v>
      </c>
      <c r="BM127" s="215" t="s">
        <v>743</v>
      </c>
    </row>
    <row r="128" s="2" customFormat="1">
      <c r="A128" s="38"/>
      <c r="B128" s="39"/>
      <c r="C128" s="40"/>
      <c r="D128" s="217" t="s">
        <v>135</v>
      </c>
      <c r="E128" s="40"/>
      <c r="F128" s="218" t="s">
        <v>742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135</v>
      </c>
      <c r="AU128" s="17" t="s">
        <v>83</v>
      </c>
    </row>
    <row r="129" s="2" customFormat="1">
      <c r="A129" s="38"/>
      <c r="B129" s="39"/>
      <c r="C129" s="40"/>
      <c r="D129" s="217" t="s">
        <v>147</v>
      </c>
      <c r="E129" s="40"/>
      <c r="F129" s="234" t="s">
        <v>744</v>
      </c>
      <c r="G129" s="40"/>
      <c r="H129" s="40"/>
      <c r="I129" s="219"/>
      <c r="J129" s="40"/>
      <c r="K129" s="40"/>
      <c r="L129" s="44"/>
      <c r="M129" s="245"/>
      <c r="N129" s="246"/>
      <c r="O129" s="247"/>
      <c r="P129" s="247"/>
      <c r="Q129" s="247"/>
      <c r="R129" s="247"/>
      <c r="S129" s="247"/>
      <c r="T129" s="24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147</v>
      </c>
      <c r="AU129" s="17" t="s">
        <v>83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y4fNaXrxG5Ghu/hWkrXvfch1Rr7UZhDENfK3suJiPumKn69CbbBs/Fc+h3HPqF6DwASGa8h0bHcVw5c2zItJmw==" hashValue="6GtqB4E8tER6IWoF4ZvvSpOqVPJJNDfBDB2maa2M3OJynsQM5aXucUJq9now7L3C3M0VeespGIeSWZf6L5qz8Q==" algorithmName="SHA-512" password="CC35"/>
  <autoFilter ref="C80:K12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742124001R10"/>
    <hyperlink ref="F109" r:id="rId2" display="https://podminky.urs.cz/item/CS_URS_2024_01/742124001R"/>
    <hyperlink ref="F113" r:id="rId3" display="https://podminky.urs.cz/item/CS_URS_2024_01/742124001R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745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746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747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748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749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750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751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752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753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754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755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80</v>
      </c>
      <c r="F18" s="262" t="s">
        <v>756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757</v>
      </c>
      <c r="F19" s="262" t="s">
        <v>758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759</v>
      </c>
      <c r="F20" s="262" t="s">
        <v>760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761</v>
      </c>
      <c r="F21" s="262" t="s">
        <v>762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763</v>
      </c>
      <c r="F22" s="262" t="s">
        <v>764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765</v>
      </c>
      <c r="F23" s="262" t="s">
        <v>766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767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768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769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770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771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772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773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774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775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110</v>
      </c>
      <c r="F36" s="262"/>
      <c r="G36" s="262" t="s">
        <v>776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777</v>
      </c>
      <c r="F37" s="262"/>
      <c r="G37" s="262" t="s">
        <v>778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54</v>
      </c>
      <c r="F38" s="262"/>
      <c r="G38" s="262" t="s">
        <v>779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55</v>
      </c>
      <c r="F39" s="262"/>
      <c r="G39" s="262" t="s">
        <v>780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111</v>
      </c>
      <c r="F40" s="262"/>
      <c r="G40" s="262" t="s">
        <v>781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112</v>
      </c>
      <c r="F41" s="262"/>
      <c r="G41" s="262" t="s">
        <v>782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783</v>
      </c>
      <c r="F42" s="262"/>
      <c r="G42" s="262" t="s">
        <v>784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785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786</v>
      </c>
      <c r="F44" s="262"/>
      <c r="G44" s="262" t="s">
        <v>787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114</v>
      </c>
      <c r="F45" s="262"/>
      <c r="G45" s="262" t="s">
        <v>788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789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790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791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792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793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794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795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796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797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798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799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800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801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802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803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804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805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806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807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808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809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810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811</v>
      </c>
      <c r="D76" s="280"/>
      <c r="E76" s="280"/>
      <c r="F76" s="280" t="s">
        <v>812</v>
      </c>
      <c r="G76" s="281"/>
      <c r="H76" s="280" t="s">
        <v>55</v>
      </c>
      <c r="I76" s="280" t="s">
        <v>58</v>
      </c>
      <c r="J76" s="280" t="s">
        <v>813</v>
      </c>
      <c r="K76" s="279"/>
    </row>
    <row r="77" s="1" customFormat="1" ht="17.25" customHeight="1">
      <c r="B77" s="277"/>
      <c r="C77" s="282" t="s">
        <v>814</v>
      </c>
      <c r="D77" s="282"/>
      <c r="E77" s="282"/>
      <c r="F77" s="283" t="s">
        <v>815</v>
      </c>
      <c r="G77" s="284"/>
      <c r="H77" s="282"/>
      <c r="I77" s="282"/>
      <c r="J77" s="282" t="s">
        <v>816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54</v>
      </c>
      <c r="D79" s="287"/>
      <c r="E79" s="287"/>
      <c r="F79" s="288" t="s">
        <v>817</v>
      </c>
      <c r="G79" s="289"/>
      <c r="H79" s="265" t="s">
        <v>818</v>
      </c>
      <c r="I79" s="265" t="s">
        <v>819</v>
      </c>
      <c r="J79" s="265">
        <v>20</v>
      </c>
      <c r="K79" s="279"/>
    </row>
    <row r="80" s="1" customFormat="1" ht="15" customHeight="1">
      <c r="B80" s="277"/>
      <c r="C80" s="265" t="s">
        <v>820</v>
      </c>
      <c r="D80" s="265"/>
      <c r="E80" s="265"/>
      <c r="F80" s="288" t="s">
        <v>817</v>
      </c>
      <c r="G80" s="289"/>
      <c r="H80" s="265" t="s">
        <v>821</v>
      </c>
      <c r="I80" s="265" t="s">
        <v>819</v>
      </c>
      <c r="J80" s="265">
        <v>120</v>
      </c>
      <c r="K80" s="279"/>
    </row>
    <row r="81" s="1" customFormat="1" ht="15" customHeight="1">
      <c r="B81" s="290"/>
      <c r="C81" s="265" t="s">
        <v>822</v>
      </c>
      <c r="D81" s="265"/>
      <c r="E81" s="265"/>
      <c r="F81" s="288" t="s">
        <v>823</v>
      </c>
      <c r="G81" s="289"/>
      <c r="H81" s="265" t="s">
        <v>824</v>
      </c>
      <c r="I81" s="265" t="s">
        <v>819</v>
      </c>
      <c r="J81" s="265">
        <v>50</v>
      </c>
      <c r="K81" s="279"/>
    </row>
    <row r="82" s="1" customFormat="1" ht="15" customHeight="1">
      <c r="B82" s="290"/>
      <c r="C82" s="265" t="s">
        <v>825</v>
      </c>
      <c r="D82" s="265"/>
      <c r="E82" s="265"/>
      <c r="F82" s="288" t="s">
        <v>817</v>
      </c>
      <c r="G82" s="289"/>
      <c r="H82" s="265" t="s">
        <v>826</v>
      </c>
      <c r="I82" s="265" t="s">
        <v>827</v>
      </c>
      <c r="J82" s="265"/>
      <c r="K82" s="279"/>
    </row>
    <row r="83" s="1" customFormat="1" ht="15" customHeight="1">
      <c r="B83" s="290"/>
      <c r="C83" s="291" t="s">
        <v>828</v>
      </c>
      <c r="D83" s="291"/>
      <c r="E83" s="291"/>
      <c r="F83" s="292" t="s">
        <v>823</v>
      </c>
      <c r="G83" s="291"/>
      <c r="H83" s="291" t="s">
        <v>829</v>
      </c>
      <c r="I83" s="291" t="s">
        <v>819</v>
      </c>
      <c r="J83" s="291">
        <v>15</v>
      </c>
      <c r="K83" s="279"/>
    </row>
    <row r="84" s="1" customFormat="1" ht="15" customHeight="1">
      <c r="B84" s="290"/>
      <c r="C84" s="291" t="s">
        <v>830</v>
      </c>
      <c r="D84" s="291"/>
      <c r="E84" s="291"/>
      <c r="F84" s="292" t="s">
        <v>823</v>
      </c>
      <c r="G84" s="291"/>
      <c r="H84" s="291" t="s">
        <v>831</v>
      </c>
      <c r="I84" s="291" t="s">
        <v>819</v>
      </c>
      <c r="J84" s="291">
        <v>15</v>
      </c>
      <c r="K84" s="279"/>
    </row>
    <row r="85" s="1" customFormat="1" ht="15" customHeight="1">
      <c r="B85" s="290"/>
      <c r="C85" s="291" t="s">
        <v>832</v>
      </c>
      <c r="D85" s="291"/>
      <c r="E85" s="291"/>
      <c r="F85" s="292" t="s">
        <v>823</v>
      </c>
      <c r="G85" s="291"/>
      <c r="H85" s="291" t="s">
        <v>833</v>
      </c>
      <c r="I85" s="291" t="s">
        <v>819</v>
      </c>
      <c r="J85" s="291">
        <v>20</v>
      </c>
      <c r="K85" s="279"/>
    </row>
    <row r="86" s="1" customFormat="1" ht="15" customHeight="1">
      <c r="B86" s="290"/>
      <c r="C86" s="291" t="s">
        <v>834</v>
      </c>
      <c r="D86" s="291"/>
      <c r="E86" s="291"/>
      <c r="F86" s="292" t="s">
        <v>823</v>
      </c>
      <c r="G86" s="291"/>
      <c r="H86" s="291" t="s">
        <v>835</v>
      </c>
      <c r="I86" s="291" t="s">
        <v>819</v>
      </c>
      <c r="J86" s="291">
        <v>20</v>
      </c>
      <c r="K86" s="279"/>
    </row>
    <row r="87" s="1" customFormat="1" ht="15" customHeight="1">
      <c r="B87" s="290"/>
      <c r="C87" s="265" t="s">
        <v>836</v>
      </c>
      <c r="D87" s="265"/>
      <c r="E87" s="265"/>
      <c r="F87" s="288" t="s">
        <v>823</v>
      </c>
      <c r="G87" s="289"/>
      <c r="H87" s="265" t="s">
        <v>837</v>
      </c>
      <c r="I87" s="265" t="s">
        <v>819</v>
      </c>
      <c r="J87" s="265">
        <v>50</v>
      </c>
      <c r="K87" s="279"/>
    </row>
    <row r="88" s="1" customFormat="1" ht="15" customHeight="1">
      <c r="B88" s="290"/>
      <c r="C88" s="265" t="s">
        <v>838</v>
      </c>
      <c r="D88" s="265"/>
      <c r="E88" s="265"/>
      <c r="F88" s="288" t="s">
        <v>823</v>
      </c>
      <c r="G88" s="289"/>
      <c r="H88" s="265" t="s">
        <v>839</v>
      </c>
      <c r="I88" s="265" t="s">
        <v>819</v>
      </c>
      <c r="J88" s="265">
        <v>20</v>
      </c>
      <c r="K88" s="279"/>
    </row>
    <row r="89" s="1" customFormat="1" ht="15" customHeight="1">
      <c r="B89" s="290"/>
      <c r="C89" s="265" t="s">
        <v>840</v>
      </c>
      <c r="D89" s="265"/>
      <c r="E89" s="265"/>
      <c r="F89" s="288" t="s">
        <v>823</v>
      </c>
      <c r="G89" s="289"/>
      <c r="H89" s="265" t="s">
        <v>841</v>
      </c>
      <c r="I89" s="265" t="s">
        <v>819</v>
      </c>
      <c r="J89" s="265">
        <v>20</v>
      </c>
      <c r="K89" s="279"/>
    </row>
    <row r="90" s="1" customFormat="1" ht="15" customHeight="1">
      <c r="B90" s="290"/>
      <c r="C90" s="265" t="s">
        <v>842</v>
      </c>
      <c r="D90" s="265"/>
      <c r="E90" s="265"/>
      <c r="F90" s="288" t="s">
        <v>823</v>
      </c>
      <c r="G90" s="289"/>
      <c r="H90" s="265" t="s">
        <v>843</v>
      </c>
      <c r="I90" s="265" t="s">
        <v>819</v>
      </c>
      <c r="J90" s="265">
        <v>50</v>
      </c>
      <c r="K90" s="279"/>
    </row>
    <row r="91" s="1" customFormat="1" ht="15" customHeight="1">
      <c r="B91" s="290"/>
      <c r="C91" s="265" t="s">
        <v>844</v>
      </c>
      <c r="D91" s="265"/>
      <c r="E91" s="265"/>
      <c r="F91" s="288" t="s">
        <v>823</v>
      </c>
      <c r="G91" s="289"/>
      <c r="H91" s="265" t="s">
        <v>844</v>
      </c>
      <c r="I91" s="265" t="s">
        <v>819</v>
      </c>
      <c r="J91" s="265">
        <v>50</v>
      </c>
      <c r="K91" s="279"/>
    </row>
    <row r="92" s="1" customFormat="1" ht="15" customHeight="1">
      <c r="B92" s="290"/>
      <c r="C92" s="265" t="s">
        <v>845</v>
      </c>
      <c r="D92" s="265"/>
      <c r="E92" s="265"/>
      <c r="F92" s="288" t="s">
        <v>823</v>
      </c>
      <c r="G92" s="289"/>
      <c r="H92" s="265" t="s">
        <v>846</v>
      </c>
      <c r="I92" s="265" t="s">
        <v>819</v>
      </c>
      <c r="J92" s="265">
        <v>255</v>
      </c>
      <c r="K92" s="279"/>
    </row>
    <row r="93" s="1" customFormat="1" ht="15" customHeight="1">
      <c r="B93" s="290"/>
      <c r="C93" s="265" t="s">
        <v>847</v>
      </c>
      <c r="D93" s="265"/>
      <c r="E93" s="265"/>
      <c r="F93" s="288" t="s">
        <v>817</v>
      </c>
      <c r="G93" s="289"/>
      <c r="H93" s="265" t="s">
        <v>848</v>
      </c>
      <c r="I93" s="265" t="s">
        <v>849</v>
      </c>
      <c r="J93" s="265"/>
      <c r="K93" s="279"/>
    </row>
    <row r="94" s="1" customFormat="1" ht="15" customHeight="1">
      <c r="B94" s="290"/>
      <c r="C94" s="265" t="s">
        <v>850</v>
      </c>
      <c r="D94" s="265"/>
      <c r="E94" s="265"/>
      <c r="F94" s="288" t="s">
        <v>817</v>
      </c>
      <c r="G94" s="289"/>
      <c r="H94" s="265" t="s">
        <v>851</v>
      </c>
      <c r="I94" s="265" t="s">
        <v>852</v>
      </c>
      <c r="J94" s="265"/>
      <c r="K94" s="279"/>
    </row>
    <row r="95" s="1" customFormat="1" ht="15" customHeight="1">
      <c r="B95" s="290"/>
      <c r="C95" s="265" t="s">
        <v>853</v>
      </c>
      <c r="D95" s="265"/>
      <c r="E95" s="265"/>
      <c r="F95" s="288" t="s">
        <v>817</v>
      </c>
      <c r="G95" s="289"/>
      <c r="H95" s="265" t="s">
        <v>853</v>
      </c>
      <c r="I95" s="265" t="s">
        <v>852</v>
      </c>
      <c r="J95" s="265"/>
      <c r="K95" s="279"/>
    </row>
    <row r="96" s="1" customFormat="1" ht="15" customHeight="1">
      <c r="B96" s="290"/>
      <c r="C96" s="265" t="s">
        <v>39</v>
      </c>
      <c r="D96" s="265"/>
      <c r="E96" s="265"/>
      <c r="F96" s="288" t="s">
        <v>817</v>
      </c>
      <c r="G96" s="289"/>
      <c r="H96" s="265" t="s">
        <v>854</v>
      </c>
      <c r="I96" s="265" t="s">
        <v>852</v>
      </c>
      <c r="J96" s="265"/>
      <c r="K96" s="279"/>
    </row>
    <row r="97" s="1" customFormat="1" ht="15" customHeight="1">
      <c r="B97" s="290"/>
      <c r="C97" s="265" t="s">
        <v>49</v>
      </c>
      <c r="D97" s="265"/>
      <c r="E97" s="265"/>
      <c r="F97" s="288" t="s">
        <v>817</v>
      </c>
      <c r="G97" s="289"/>
      <c r="H97" s="265" t="s">
        <v>855</v>
      </c>
      <c r="I97" s="265" t="s">
        <v>852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856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811</v>
      </c>
      <c r="D103" s="280"/>
      <c r="E103" s="280"/>
      <c r="F103" s="280" t="s">
        <v>812</v>
      </c>
      <c r="G103" s="281"/>
      <c r="H103" s="280" t="s">
        <v>55</v>
      </c>
      <c r="I103" s="280" t="s">
        <v>58</v>
      </c>
      <c r="J103" s="280" t="s">
        <v>813</v>
      </c>
      <c r="K103" s="279"/>
    </row>
    <row r="104" s="1" customFormat="1" ht="17.25" customHeight="1">
      <c r="B104" s="277"/>
      <c r="C104" s="282" t="s">
        <v>814</v>
      </c>
      <c r="D104" s="282"/>
      <c r="E104" s="282"/>
      <c r="F104" s="283" t="s">
        <v>815</v>
      </c>
      <c r="G104" s="284"/>
      <c r="H104" s="282"/>
      <c r="I104" s="282"/>
      <c r="J104" s="282" t="s">
        <v>816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54</v>
      </c>
      <c r="D106" s="287"/>
      <c r="E106" s="287"/>
      <c r="F106" s="288" t="s">
        <v>817</v>
      </c>
      <c r="G106" s="265"/>
      <c r="H106" s="265" t="s">
        <v>857</v>
      </c>
      <c r="I106" s="265" t="s">
        <v>819</v>
      </c>
      <c r="J106" s="265">
        <v>20</v>
      </c>
      <c r="K106" s="279"/>
    </row>
    <row r="107" s="1" customFormat="1" ht="15" customHeight="1">
      <c r="B107" s="277"/>
      <c r="C107" s="265" t="s">
        <v>820</v>
      </c>
      <c r="D107" s="265"/>
      <c r="E107" s="265"/>
      <c r="F107" s="288" t="s">
        <v>817</v>
      </c>
      <c r="G107" s="265"/>
      <c r="H107" s="265" t="s">
        <v>857</v>
      </c>
      <c r="I107" s="265" t="s">
        <v>819</v>
      </c>
      <c r="J107" s="265">
        <v>120</v>
      </c>
      <c r="K107" s="279"/>
    </row>
    <row r="108" s="1" customFormat="1" ht="15" customHeight="1">
      <c r="B108" s="290"/>
      <c r="C108" s="265" t="s">
        <v>822</v>
      </c>
      <c r="D108" s="265"/>
      <c r="E108" s="265"/>
      <c r="F108" s="288" t="s">
        <v>823</v>
      </c>
      <c r="G108" s="265"/>
      <c r="H108" s="265" t="s">
        <v>857</v>
      </c>
      <c r="I108" s="265" t="s">
        <v>819</v>
      </c>
      <c r="J108" s="265">
        <v>50</v>
      </c>
      <c r="K108" s="279"/>
    </row>
    <row r="109" s="1" customFormat="1" ht="15" customHeight="1">
      <c r="B109" s="290"/>
      <c r="C109" s="265" t="s">
        <v>825</v>
      </c>
      <c r="D109" s="265"/>
      <c r="E109" s="265"/>
      <c r="F109" s="288" t="s">
        <v>817</v>
      </c>
      <c r="G109" s="265"/>
      <c r="H109" s="265" t="s">
        <v>857</v>
      </c>
      <c r="I109" s="265" t="s">
        <v>827</v>
      </c>
      <c r="J109" s="265"/>
      <c r="K109" s="279"/>
    </row>
    <row r="110" s="1" customFormat="1" ht="15" customHeight="1">
      <c r="B110" s="290"/>
      <c r="C110" s="265" t="s">
        <v>836</v>
      </c>
      <c r="D110" s="265"/>
      <c r="E110" s="265"/>
      <c r="F110" s="288" t="s">
        <v>823</v>
      </c>
      <c r="G110" s="265"/>
      <c r="H110" s="265" t="s">
        <v>857</v>
      </c>
      <c r="I110" s="265" t="s">
        <v>819</v>
      </c>
      <c r="J110" s="265">
        <v>50</v>
      </c>
      <c r="K110" s="279"/>
    </row>
    <row r="111" s="1" customFormat="1" ht="15" customHeight="1">
      <c r="B111" s="290"/>
      <c r="C111" s="265" t="s">
        <v>844</v>
      </c>
      <c r="D111" s="265"/>
      <c r="E111" s="265"/>
      <c r="F111" s="288" t="s">
        <v>823</v>
      </c>
      <c r="G111" s="265"/>
      <c r="H111" s="265" t="s">
        <v>857</v>
      </c>
      <c r="I111" s="265" t="s">
        <v>819</v>
      </c>
      <c r="J111" s="265">
        <v>50</v>
      </c>
      <c r="K111" s="279"/>
    </row>
    <row r="112" s="1" customFormat="1" ht="15" customHeight="1">
      <c r="B112" s="290"/>
      <c r="C112" s="265" t="s">
        <v>842</v>
      </c>
      <c r="D112" s="265"/>
      <c r="E112" s="265"/>
      <c r="F112" s="288" t="s">
        <v>823</v>
      </c>
      <c r="G112" s="265"/>
      <c r="H112" s="265" t="s">
        <v>857</v>
      </c>
      <c r="I112" s="265" t="s">
        <v>819</v>
      </c>
      <c r="J112" s="265">
        <v>50</v>
      </c>
      <c r="K112" s="279"/>
    </row>
    <row r="113" s="1" customFormat="1" ht="15" customHeight="1">
      <c r="B113" s="290"/>
      <c r="C113" s="265" t="s">
        <v>54</v>
      </c>
      <c r="D113" s="265"/>
      <c r="E113" s="265"/>
      <c r="F113" s="288" t="s">
        <v>817</v>
      </c>
      <c r="G113" s="265"/>
      <c r="H113" s="265" t="s">
        <v>858</v>
      </c>
      <c r="I113" s="265" t="s">
        <v>819</v>
      </c>
      <c r="J113" s="265">
        <v>20</v>
      </c>
      <c r="K113" s="279"/>
    </row>
    <row r="114" s="1" customFormat="1" ht="15" customHeight="1">
      <c r="B114" s="290"/>
      <c r="C114" s="265" t="s">
        <v>859</v>
      </c>
      <c r="D114" s="265"/>
      <c r="E114" s="265"/>
      <c r="F114" s="288" t="s">
        <v>817</v>
      </c>
      <c r="G114" s="265"/>
      <c r="H114" s="265" t="s">
        <v>860</v>
      </c>
      <c r="I114" s="265" t="s">
        <v>819</v>
      </c>
      <c r="J114" s="265">
        <v>120</v>
      </c>
      <c r="K114" s="279"/>
    </row>
    <row r="115" s="1" customFormat="1" ht="15" customHeight="1">
      <c r="B115" s="290"/>
      <c r="C115" s="265" t="s">
        <v>39</v>
      </c>
      <c r="D115" s="265"/>
      <c r="E115" s="265"/>
      <c r="F115" s="288" t="s">
        <v>817</v>
      </c>
      <c r="G115" s="265"/>
      <c r="H115" s="265" t="s">
        <v>861</v>
      </c>
      <c r="I115" s="265" t="s">
        <v>852</v>
      </c>
      <c r="J115" s="265"/>
      <c r="K115" s="279"/>
    </row>
    <row r="116" s="1" customFormat="1" ht="15" customHeight="1">
      <c r="B116" s="290"/>
      <c r="C116" s="265" t="s">
        <v>49</v>
      </c>
      <c r="D116" s="265"/>
      <c r="E116" s="265"/>
      <c r="F116" s="288" t="s">
        <v>817</v>
      </c>
      <c r="G116" s="265"/>
      <c r="H116" s="265" t="s">
        <v>862</v>
      </c>
      <c r="I116" s="265" t="s">
        <v>852</v>
      </c>
      <c r="J116" s="265"/>
      <c r="K116" s="279"/>
    </row>
    <row r="117" s="1" customFormat="1" ht="15" customHeight="1">
      <c r="B117" s="290"/>
      <c r="C117" s="265" t="s">
        <v>58</v>
      </c>
      <c r="D117" s="265"/>
      <c r="E117" s="265"/>
      <c r="F117" s="288" t="s">
        <v>817</v>
      </c>
      <c r="G117" s="265"/>
      <c r="H117" s="265" t="s">
        <v>863</v>
      </c>
      <c r="I117" s="265" t="s">
        <v>864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865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811</v>
      </c>
      <c r="D123" s="280"/>
      <c r="E123" s="280"/>
      <c r="F123" s="280" t="s">
        <v>812</v>
      </c>
      <c r="G123" s="281"/>
      <c r="H123" s="280" t="s">
        <v>55</v>
      </c>
      <c r="I123" s="280" t="s">
        <v>58</v>
      </c>
      <c r="J123" s="280" t="s">
        <v>813</v>
      </c>
      <c r="K123" s="309"/>
    </row>
    <row r="124" s="1" customFormat="1" ht="17.25" customHeight="1">
      <c r="B124" s="308"/>
      <c r="C124" s="282" t="s">
        <v>814</v>
      </c>
      <c r="D124" s="282"/>
      <c r="E124" s="282"/>
      <c r="F124" s="283" t="s">
        <v>815</v>
      </c>
      <c r="G124" s="284"/>
      <c r="H124" s="282"/>
      <c r="I124" s="282"/>
      <c r="J124" s="282" t="s">
        <v>816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820</v>
      </c>
      <c r="D126" s="287"/>
      <c r="E126" s="287"/>
      <c r="F126" s="288" t="s">
        <v>817</v>
      </c>
      <c r="G126" s="265"/>
      <c r="H126" s="265" t="s">
        <v>857</v>
      </c>
      <c r="I126" s="265" t="s">
        <v>819</v>
      </c>
      <c r="J126" s="265">
        <v>120</v>
      </c>
      <c r="K126" s="313"/>
    </row>
    <row r="127" s="1" customFormat="1" ht="15" customHeight="1">
      <c r="B127" s="310"/>
      <c r="C127" s="265" t="s">
        <v>866</v>
      </c>
      <c r="D127" s="265"/>
      <c r="E127" s="265"/>
      <c r="F127" s="288" t="s">
        <v>817</v>
      </c>
      <c r="G127" s="265"/>
      <c r="H127" s="265" t="s">
        <v>867</v>
      </c>
      <c r="I127" s="265" t="s">
        <v>819</v>
      </c>
      <c r="J127" s="265" t="s">
        <v>868</v>
      </c>
      <c r="K127" s="313"/>
    </row>
    <row r="128" s="1" customFormat="1" ht="15" customHeight="1">
      <c r="B128" s="310"/>
      <c r="C128" s="265" t="s">
        <v>765</v>
      </c>
      <c r="D128" s="265"/>
      <c r="E128" s="265"/>
      <c r="F128" s="288" t="s">
        <v>817</v>
      </c>
      <c r="G128" s="265"/>
      <c r="H128" s="265" t="s">
        <v>869</v>
      </c>
      <c r="I128" s="265" t="s">
        <v>819</v>
      </c>
      <c r="J128" s="265" t="s">
        <v>868</v>
      </c>
      <c r="K128" s="313"/>
    </row>
    <row r="129" s="1" customFormat="1" ht="15" customHeight="1">
      <c r="B129" s="310"/>
      <c r="C129" s="265" t="s">
        <v>828</v>
      </c>
      <c r="D129" s="265"/>
      <c r="E129" s="265"/>
      <c r="F129" s="288" t="s">
        <v>823</v>
      </c>
      <c r="G129" s="265"/>
      <c r="H129" s="265" t="s">
        <v>829</v>
      </c>
      <c r="I129" s="265" t="s">
        <v>819</v>
      </c>
      <c r="J129" s="265">
        <v>15</v>
      </c>
      <c r="K129" s="313"/>
    </row>
    <row r="130" s="1" customFormat="1" ht="15" customHeight="1">
      <c r="B130" s="310"/>
      <c r="C130" s="291" t="s">
        <v>830</v>
      </c>
      <c r="D130" s="291"/>
      <c r="E130" s="291"/>
      <c r="F130" s="292" t="s">
        <v>823</v>
      </c>
      <c r="G130" s="291"/>
      <c r="H130" s="291" t="s">
        <v>831</v>
      </c>
      <c r="I130" s="291" t="s">
        <v>819</v>
      </c>
      <c r="J130" s="291">
        <v>15</v>
      </c>
      <c r="K130" s="313"/>
    </row>
    <row r="131" s="1" customFormat="1" ht="15" customHeight="1">
      <c r="B131" s="310"/>
      <c r="C131" s="291" t="s">
        <v>832</v>
      </c>
      <c r="D131" s="291"/>
      <c r="E131" s="291"/>
      <c r="F131" s="292" t="s">
        <v>823</v>
      </c>
      <c r="G131" s="291"/>
      <c r="H131" s="291" t="s">
        <v>833</v>
      </c>
      <c r="I131" s="291" t="s">
        <v>819</v>
      </c>
      <c r="J131" s="291">
        <v>20</v>
      </c>
      <c r="K131" s="313"/>
    </row>
    <row r="132" s="1" customFormat="1" ht="15" customHeight="1">
      <c r="B132" s="310"/>
      <c r="C132" s="291" t="s">
        <v>834</v>
      </c>
      <c r="D132" s="291"/>
      <c r="E132" s="291"/>
      <c r="F132" s="292" t="s">
        <v>823</v>
      </c>
      <c r="G132" s="291"/>
      <c r="H132" s="291" t="s">
        <v>835</v>
      </c>
      <c r="I132" s="291" t="s">
        <v>819</v>
      </c>
      <c r="J132" s="291">
        <v>20</v>
      </c>
      <c r="K132" s="313"/>
    </row>
    <row r="133" s="1" customFormat="1" ht="15" customHeight="1">
      <c r="B133" s="310"/>
      <c r="C133" s="265" t="s">
        <v>822</v>
      </c>
      <c r="D133" s="265"/>
      <c r="E133" s="265"/>
      <c r="F133" s="288" t="s">
        <v>823</v>
      </c>
      <c r="G133" s="265"/>
      <c r="H133" s="265" t="s">
        <v>857</v>
      </c>
      <c r="I133" s="265" t="s">
        <v>819</v>
      </c>
      <c r="J133" s="265">
        <v>50</v>
      </c>
      <c r="K133" s="313"/>
    </row>
    <row r="134" s="1" customFormat="1" ht="15" customHeight="1">
      <c r="B134" s="310"/>
      <c r="C134" s="265" t="s">
        <v>836</v>
      </c>
      <c r="D134" s="265"/>
      <c r="E134" s="265"/>
      <c r="F134" s="288" t="s">
        <v>823</v>
      </c>
      <c r="G134" s="265"/>
      <c r="H134" s="265" t="s">
        <v>857</v>
      </c>
      <c r="I134" s="265" t="s">
        <v>819</v>
      </c>
      <c r="J134" s="265">
        <v>50</v>
      </c>
      <c r="K134" s="313"/>
    </row>
    <row r="135" s="1" customFormat="1" ht="15" customHeight="1">
      <c r="B135" s="310"/>
      <c r="C135" s="265" t="s">
        <v>842</v>
      </c>
      <c r="D135" s="265"/>
      <c r="E135" s="265"/>
      <c r="F135" s="288" t="s">
        <v>823</v>
      </c>
      <c r="G135" s="265"/>
      <c r="H135" s="265" t="s">
        <v>857</v>
      </c>
      <c r="I135" s="265" t="s">
        <v>819</v>
      </c>
      <c r="J135" s="265">
        <v>50</v>
      </c>
      <c r="K135" s="313"/>
    </row>
    <row r="136" s="1" customFormat="1" ht="15" customHeight="1">
      <c r="B136" s="310"/>
      <c r="C136" s="265" t="s">
        <v>844</v>
      </c>
      <c r="D136" s="265"/>
      <c r="E136" s="265"/>
      <c r="F136" s="288" t="s">
        <v>823</v>
      </c>
      <c r="G136" s="265"/>
      <c r="H136" s="265" t="s">
        <v>857</v>
      </c>
      <c r="I136" s="265" t="s">
        <v>819</v>
      </c>
      <c r="J136" s="265">
        <v>50</v>
      </c>
      <c r="K136" s="313"/>
    </row>
    <row r="137" s="1" customFormat="1" ht="15" customHeight="1">
      <c r="B137" s="310"/>
      <c r="C137" s="265" t="s">
        <v>845</v>
      </c>
      <c r="D137" s="265"/>
      <c r="E137" s="265"/>
      <c r="F137" s="288" t="s">
        <v>823</v>
      </c>
      <c r="G137" s="265"/>
      <c r="H137" s="265" t="s">
        <v>870</v>
      </c>
      <c r="I137" s="265" t="s">
        <v>819</v>
      </c>
      <c r="J137" s="265">
        <v>255</v>
      </c>
      <c r="K137" s="313"/>
    </row>
    <row r="138" s="1" customFormat="1" ht="15" customHeight="1">
      <c r="B138" s="310"/>
      <c r="C138" s="265" t="s">
        <v>847</v>
      </c>
      <c r="D138" s="265"/>
      <c r="E138" s="265"/>
      <c r="F138" s="288" t="s">
        <v>817</v>
      </c>
      <c r="G138" s="265"/>
      <c r="H138" s="265" t="s">
        <v>871</v>
      </c>
      <c r="I138" s="265" t="s">
        <v>849</v>
      </c>
      <c r="J138" s="265"/>
      <c r="K138" s="313"/>
    </row>
    <row r="139" s="1" customFormat="1" ht="15" customHeight="1">
      <c r="B139" s="310"/>
      <c r="C139" s="265" t="s">
        <v>850</v>
      </c>
      <c r="D139" s="265"/>
      <c r="E139" s="265"/>
      <c r="F139" s="288" t="s">
        <v>817</v>
      </c>
      <c r="G139" s="265"/>
      <c r="H139" s="265" t="s">
        <v>872</v>
      </c>
      <c r="I139" s="265" t="s">
        <v>852</v>
      </c>
      <c r="J139" s="265"/>
      <c r="K139" s="313"/>
    </row>
    <row r="140" s="1" customFormat="1" ht="15" customHeight="1">
      <c r="B140" s="310"/>
      <c r="C140" s="265" t="s">
        <v>853</v>
      </c>
      <c r="D140" s="265"/>
      <c r="E140" s="265"/>
      <c r="F140" s="288" t="s">
        <v>817</v>
      </c>
      <c r="G140" s="265"/>
      <c r="H140" s="265" t="s">
        <v>853</v>
      </c>
      <c r="I140" s="265" t="s">
        <v>852</v>
      </c>
      <c r="J140" s="265"/>
      <c r="K140" s="313"/>
    </row>
    <row r="141" s="1" customFormat="1" ht="15" customHeight="1">
      <c r="B141" s="310"/>
      <c r="C141" s="265" t="s">
        <v>39</v>
      </c>
      <c r="D141" s="265"/>
      <c r="E141" s="265"/>
      <c r="F141" s="288" t="s">
        <v>817</v>
      </c>
      <c r="G141" s="265"/>
      <c r="H141" s="265" t="s">
        <v>873</v>
      </c>
      <c r="I141" s="265" t="s">
        <v>852</v>
      </c>
      <c r="J141" s="265"/>
      <c r="K141" s="313"/>
    </row>
    <row r="142" s="1" customFormat="1" ht="15" customHeight="1">
      <c r="B142" s="310"/>
      <c r="C142" s="265" t="s">
        <v>874</v>
      </c>
      <c r="D142" s="265"/>
      <c r="E142" s="265"/>
      <c r="F142" s="288" t="s">
        <v>817</v>
      </c>
      <c r="G142" s="265"/>
      <c r="H142" s="265" t="s">
        <v>875</v>
      </c>
      <c r="I142" s="265" t="s">
        <v>852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876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811</v>
      </c>
      <c r="D148" s="280"/>
      <c r="E148" s="280"/>
      <c r="F148" s="280" t="s">
        <v>812</v>
      </c>
      <c r="G148" s="281"/>
      <c r="H148" s="280" t="s">
        <v>55</v>
      </c>
      <c r="I148" s="280" t="s">
        <v>58</v>
      </c>
      <c r="J148" s="280" t="s">
        <v>813</v>
      </c>
      <c r="K148" s="279"/>
    </row>
    <row r="149" s="1" customFormat="1" ht="17.25" customHeight="1">
      <c r="B149" s="277"/>
      <c r="C149" s="282" t="s">
        <v>814</v>
      </c>
      <c r="D149" s="282"/>
      <c r="E149" s="282"/>
      <c r="F149" s="283" t="s">
        <v>815</v>
      </c>
      <c r="G149" s="284"/>
      <c r="H149" s="282"/>
      <c r="I149" s="282"/>
      <c r="J149" s="282" t="s">
        <v>816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820</v>
      </c>
      <c r="D151" s="265"/>
      <c r="E151" s="265"/>
      <c r="F151" s="318" t="s">
        <v>817</v>
      </c>
      <c r="G151" s="265"/>
      <c r="H151" s="317" t="s">
        <v>857</v>
      </c>
      <c r="I151" s="317" t="s">
        <v>819</v>
      </c>
      <c r="J151" s="317">
        <v>120</v>
      </c>
      <c r="K151" s="313"/>
    </row>
    <row r="152" s="1" customFormat="1" ht="15" customHeight="1">
      <c r="B152" s="290"/>
      <c r="C152" s="317" t="s">
        <v>866</v>
      </c>
      <c r="D152" s="265"/>
      <c r="E152" s="265"/>
      <c r="F152" s="318" t="s">
        <v>817</v>
      </c>
      <c r="G152" s="265"/>
      <c r="H152" s="317" t="s">
        <v>877</v>
      </c>
      <c r="I152" s="317" t="s">
        <v>819</v>
      </c>
      <c r="J152" s="317" t="s">
        <v>868</v>
      </c>
      <c r="K152" s="313"/>
    </row>
    <row r="153" s="1" customFormat="1" ht="15" customHeight="1">
      <c r="B153" s="290"/>
      <c r="C153" s="317" t="s">
        <v>765</v>
      </c>
      <c r="D153" s="265"/>
      <c r="E153" s="265"/>
      <c r="F153" s="318" t="s">
        <v>817</v>
      </c>
      <c r="G153" s="265"/>
      <c r="H153" s="317" t="s">
        <v>878</v>
      </c>
      <c r="I153" s="317" t="s">
        <v>819</v>
      </c>
      <c r="J153" s="317" t="s">
        <v>868</v>
      </c>
      <c r="K153" s="313"/>
    </row>
    <row r="154" s="1" customFormat="1" ht="15" customHeight="1">
      <c r="B154" s="290"/>
      <c r="C154" s="317" t="s">
        <v>822</v>
      </c>
      <c r="D154" s="265"/>
      <c r="E154" s="265"/>
      <c r="F154" s="318" t="s">
        <v>823</v>
      </c>
      <c r="G154" s="265"/>
      <c r="H154" s="317" t="s">
        <v>857</v>
      </c>
      <c r="I154" s="317" t="s">
        <v>819</v>
      </c>
      <c r="J154" s="317">
        <v>50</v>
      </c>
      <c r="K154" s="313"/>
    </row>
    <row r="155" s="1" customFormat="1" ht="15" customHeight="1">
      <c r="B155" s="290"/>
      <c r="C155" s="317" t="s">
        <v>825</v>
      </c>
      <c r="D155" s="265"/>
      <c r="E155" s="265"/>
      <c r="F155" s="318" t="s">
        <v>817</v>
      </c>
      <c r="G155" s="265"/>
      <c r="H155" s="317" t="s">
        <v>857</v>
      </c>
      <c r="I155" s="317" t="s">
        <v>827</v>
      </c>
      <c r="J155" s="317"/>
      <c r="K155" s="313"/>
    </row>
    <row r="156" s="1" customFormat="1" ht="15" customHeight="1">
      <c r="B156" s="290"/>
      <c r="C156" s="317" t="s">
        <v>836</v>
      </c>
      <c r="D156" s="265"/>
      <c r="E156" s="265"/>
      <c r="F156" s="318" t="s">
        <v>823</v>
      </c>
      <c r="G156" s="265"/>
      <c r="H156" s="317" t="s">
        <v>857</v>
      </c>
      <c r="I156" s="317" t="s">
        <v>819</v>
      </c>
      <c r="J156" s="317">
        <v>50</v>
      </c>
      <c r="K156" s="313"/>
    </row>
    <row r="157" s="1" customFormat="1" ht="15" customHeight="1">
      <c r="B157" s="290"/>
      <c r="C157" s="317" t="s">
        <v>844</v>
      </c>
      <c r="D157" s="265"/>
      <c r="E157" s="265"/>
      <c r="F157" s="318" t="s">
        <v>823</v>
      </c>
      <c r="G157" s="265"/>
      <c r="H157" s="317" t="s">
        <v>857</v>
      </c>
      <c r="I157" s="317" t="s">
        <v>819</v>
      </c>
      <c r="J157" s="317">
        <v>50</v>
      </c>
      <c r="K157" s="313"/>
    </row>
    <row r="158" s="1" customFormat="1" ht="15" customHeight="1">
      <c r="B158" s="290"/>
      <c r="C158" s="317" t="s">
        <v>842</v>
      </c>
      <c r="D158" s="265"/>
      <c r="E158" s="265"/>
      <c r="F158" s="318" t="s">
        <v>823</v>
      </c>
      <c r="G158" s="265"/>
      <c r="H158" s="317" t="s">
        <v>857</v>
      </c>
      <c r="I158" s="317" t="s">
        <v>819</v>
      </c>
      <c r="J158" s="317">
        <v>50</v>
      </c>
      <c r="K158" s="313"/>
    </row>
    <row r="159" s="1" customFormat="1" ht="15" customHeight="1">
      <c r="B159" s="290"/>
      <c r="C159" s="317" t="s">
        <v>97</v>
      </c>
      <c r="D159" s="265"/>
      <c r="E159" s="265"/>
      <c r="F159" s="318" t="s">
        <v>817</v>
      </c>
      <c r="G159" s="265"/>
      <c r="H159" s="317" t="s">
        <v>879</v>
      </c>
      <c r="I159" s="317" t="s">
        <v>819</v>
      </c>
      <c r="J159" s="317" t="s">
        <v>880</v>
      </c>
      <c r="K159" s="313"/>
    </row>
    <row r="160" s="1" customFormat="1" ht="15" customHeight="1">
      <c r="B160" s="290"/>
      <c r="C160" s="317" t="s">
        <v>881</v>
      </c>
      <c r="D160" s="265"/>
      <c r="E160" s="265"/>
      <c r="F160" s="318" t="s">
        <v>817</v>
      </c>
      <c r="G160" s="265"/>
      <c r="H160" s="317" t="s">
        <v>882</v>
      </c>
      <c r="I160" s="317" t="s">
        <v>852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883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811</v>
      </c>
      <c r="D166" s="280"/>
      <c r="E166" s="280"/>
      <c r="F166" s="280" t="s">
        <v>812</v>
      </c>
      <c r="G166" s="322"/>
      <c r="H166" s="323" t="s">
        <v>55</v>
      </c>
      <c r="I166" s="323" t="s">
        <v>58</v>
      </c>
      <c r="J166" s="280" t="s">
        <v>813</v>
      </c>
      <c r="K166" s="257"/>
    </row>
    <row r="167" s="1" customFormat="1" ht="17.25" customHeight="1">
      <c r="B167" s="258"/>
      <c r="C167" s="282" t="s">
        <v>814</v>
      </c>
      <c r="D167" s="282"/>
      <c r="E167" s="282"/>
      <c r="F167" s="283" t="s">
        <v>815</v>
      </c>
      <c r="G167" s="324"/>
      <c r="H167" s="325"/>
      <c r="I167" s="325"/>
      <c r="J167" s="282" t="s">
        <v>816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820</v>
      </c>
      <c r="D169" s="265"/>
      <c r="E169" s="265"/>
      <c r="F169" s="288" t="s">
        <v>817</v>
      </c>
      <c r="G169" s="265"/>
      <c r="H169" s="265" t="s">
        <v>857</v>
      </c>
      <c r="I169" s="265" t="s">
        <v>819</v>
      </c>
      <c r="J169" s="265">
        <v>120</v>
      </c>
      <c r="K169" s="313"/>
    </row>
    <row r="170" s="1" customFormat="1" ht="15" customHeight="1">
      <c r="B170" s="290"/>
      <c r="C170" s="265" t="s">
        <v>866</v>
      </c>
      <c r="D170" s="265"/>
      <c r="E170" s="265"/>
      <c r="F170" s="288" t="s">
        <v>817</v>
      </c>
      <c r="G170" s="265"/>
      <c r="H170" s="265" t="s">
        <v>867</v>
      </c>
      <c r="I170" s="265" t="s">
        <v>819</v>
      </c>
      <c r="J170" s="265" t="s">
        <v>868</v>
      </c>
      <c r="K170" s="313"/>
    </row>
    <row r="171" s="1" customFormat="1" ht="15" customHeight="1">
      <c r="B171" s="290"/>
      <c r="C171" s="265" t="s">
        <v>765</v>
      </c>
      <c r="D171" s="265"/>
      <c r="E171" s="265"/>
      <c r="F171" s="288" t="s">
        <v>817</v>
      </c>
      <c r="G171" s="265"/>
      <c r="H171" s="265" t="s">
        <v>884</v>
      </c>
      <c r="I171" s="265" t="s">
        <v>819</v>
      </c>
      <c r="J171" s="265" t="s">
        <v>868</v>
      </c>
      <c r="K171" s="313"/>
    </row>
    <row r="172" s="1" customFormat="1" ht="15" customHeight="1">
      <c r="B172" s="290"/>
      <c r="C172" s="265" t="s">
        <v>822</v>
      </c>
      <c r="D172" s="265"/>
      <c r="E172" s="265"/>
      <c r="F172" s="288" t="s">
        <v>823</v>
      </c>
      <c r="G172" s="265"/>
      <c r="H172" s="265" t="s">
        <v>884</v>
      </c>
      <c r="I172" s="265" t="s">
        <v>819</v>
      </c>
      <c r="J172" s="265">
        <v>50</v>
      </c>
      <c r="K172" s="313"/>
    </row>
    <row r="173" s="1" customFormat="1" ht="15" customHeight="1">
      <c r="B173" s="290"/>
      <c r="C173" s="265" t="s">
        <v>825</v>
      </c>
      <c r="D173" s="265"/>
      <c r="E173" s="265"/>
      <c r="F173" s="288" t="s">
        <v>817</v>
      </c>
      <c r="G173" s="265"/>
      <c r="H173" s="265" t="s">
        <v>884</v>
      </c>
      <c r="I173" s="265" t="s">
        <v>827</v>
      </c>
      <c r="J173" s="265"/>
      <c r="K173" s="313"/>
    </row>
    <row r="174" s="1" customFormat="1" ht="15" customHeight="1">
      <c r="B174" s="290"/>
      <c r="C174" s="265" t="s">
        <v>836</v>
      </c>
      <c r="D174" s="265"/>
      <c r="E174" s="265"/>
      <c r="F174" s="288" t="s">
        <v>823</v>
      </c>
      <c r="G174" s="265"/>
      <c r="H174" s="265" t="s">
        <v>884</v>
      </c>
      <c r="I174" s="265" t="s">
        <v>819</v>
      </c>
      <c r="J174" s="265">
        <v>50</v>
      </c>
      <c r="K174" s="313"/>
    </row>
    <row r="175" s="1" customFormat="1" ht="15" customHeight="1">
      <c r="B175" s="290"/>
      <c r="C175" s="265" t="s">
        <v>844</v>
      </c>
      <c r="D175" s="265"/>
      <c r="E175" s="265"/>
      <c r="F175" s="288" t="s">
        <v>823</v>
      </c>
      <c r="G175" s="265"/>
      <c r="H175" s="265" t="s">
        <v>884</v>
      </c>
      <c r="I175" s="265" t="s">
        <v>819</v>
      </c>
      <c r="J175" s="265">
        <v>50</v>
      </c>
      <c r="K175" s="313"/>
    </row>
    <row r="176" s="1" customFormat="1" ht="15" customHeight="1">
      <c r="B176" s="290"/>
      <c r="C176" s="265" t="s">
        <v>842</v>
      </c>
      <c r="D176" s="265"/>
      <c r="E176" s="265"/>
      <c r="F176" s="288" t="s">
        <v>823</v>
      </c>
      <c r="G176" s="265"/>
      <c r="H176" s="265" t="s">
        <v>884</v>
      </c>
      <c r="I176" s="265" t="s">
        <v>819</v>
      </c>
      <c r="J176" s="265">
        <v>50</v>
      </c>
      <c r="K176" s="313"/>
    </row>
    <row r="177" s="1" customFormat="1" ht="15" customHeight="1">
      <c r="B177" s="290"/>
      <c r="C177" s="265" t="s">
        <v>110</v>
      </c>
      <c r="D177" s="265"/>
      <c r="E177" s="265"/>
      <c r="F177" s="288" t="s">
        <v>817</v>
      </c>
      <c r="G177" s="265"/>
      <c r="H177" s="265" t="s">
        <v>885</v>
      </c>
      <c r="I177" s="265" t="s">
        <v>886</v>
      </c>
      <c r="J177" s="265"/>
      <c r="K177" s="313"/>
    </row>
    <row r="178" s="1" customFormat="1" ht="15" customHeight="1">
      <c r="B178" s="290"/>
      <c r="C178" s="265" t="s">
        <v>58</v>
      </c>
      <c r="D178" s="265"/>
      <c r="E178" s="265"/>
      <c r="F178" s="288" t="s">
        <v>817</v>
      </c>
      <c r="G178" s="265"/>
      <c r="H178" s="265" t="s">
        <v>887</v>
      </c>
      <c r="I178" s="265" t="s">
        <v>888</v>
      </c>
      <c r="J178" s="265">
        <v>1</v>
      </c>
      <c r="K178" s="313"/>
    </row>
    <row r="179" s="1" customFormat="1" ht="15" customHeight="1">
      <c r="B179" s="290"/>
      <c r="C179" s="265" t="s">
        <v>54</v>
      </c>
      <c r="D179" s="265"/>
      <c r="E179" s="265"/>
      <c r="F179" s="288" t="s">
        <v>817</v>
      </c>
      <c r="G179" s="265"/>
      <c r="H179" s="265" t="s">
        <v>889</v>
      </c>
      <c r="I179" s="265" t="s">
        <v>819</v>
      </c>
      <c r="J179" s="265">
        <v>20</v>
      </c>
      <c r="K179" s="313"/>
    </row>
    <row r="180" s="1" customFormat="1" ht="15" customHeight="1">
      <c r="B180" s="290"/>
      <c r="C180" s="265" t="s">
        <v>55</v>
      </c>
      <c r="D180" s="265"/>
      <c r="E180" s="265"/>
      <c r="F180" s="288" t="s">
        <v>817</v>
      </c>
      <c r="G180" s="265"/>
      <c r="H180" s="265" t="s">
        <v>890</v>
      </c>
      <c r="I180" s="265" t="s">
        <v>819</v>
      </c>
      <c r="J180" s="265">
        <v>255</v>
      </c>
      <c r="K180" s="313"/>
    </row>
    <row r="181" s="1" customFormat="1" ht="15" customHeight="1">
      <c r="B181" s="290"/>
      <c r="C181" s="265" t="s">
        <v>111</v>
      </c>
      <c r="D181" s="265"/>
      <c r="E181" s="265"/>
      <c r="F181" s="288" t="s">
        <v>817</v>
      </c>
      <c r="G181" s="265"/>
      <c r="H181" s="265" t="s">
        <v>781</v>
      </c>
      <c r="I181" s="265" t="s">
        <v>819</v>
      </c>
      <c r="J181" s="265">
        <v>10</v>
      </c>
      <c r="K181" s="313"/>
    </row>
    <row r="182" s="1" customFormat="1" ht="15" customHeight="1">
      <c r="B182" s="290"/>
      <c r="C182" s="265" t="s">
        <v>112</v>
      </c>
      <c r="D182" s="265"/>
      <c r="E182" s="265"/>
      <c r="F182" s="288" t="s">
        <v>817</v>
      </c>
      <c r="G182" s="265"/>
      <c r="H182" s="265" t="s">
        <v>891</v>
      </c>
      <c r="I182" s="265" t="s">
        <v>852</v>
      </c>
      <c r="J182" s="265"/>
      <c r="K182" s="313"/>
    </row>
    <row r="183" s="1" customFormat="1" ht="15" customHeight="1">
      <c r="B183" s="290"/>
      <c r="C183" s="265" t="s">
        <v>892</v>
      </c>
      <c r="D183" s="265"/>
      <c r="E183" s="265"/>
      <c r="F183" s="288" t="s">
        <v>817</v>
      </c>
      <c r="G183" s="265"/>
      <c r="H183" s="265" t="s">
        <v>893</v>
      </c>
      <c r="I183" s="265" t="s">
        <v>852</v>
      </c>
      <c r="J183" s="265"/>
      <c r="K183" s="313"/>
    </row>
    <row r="184" s="1" customFormat="1" ht="15" customHeight="1">
      <c r="B184" s="290"/>
      <c r="C184" s="265" t="s">
        <v>881</v>
      </c>
      <c r="D184" s="265"/>
      <c r="E184" s="265"/>
      <c r="F184" s="288" t="s">
        <v>817</v>
      </c>
      <c r="G184" s="265"/>
      <c r="H184" s="265" t="s">
        <v>894</v>
      </c>
      <c r="I184" s="265" t="s">
        <v>852</v>
      </c>
      <c r="J184" s="265"/>
      <c r="K184" s="313"/>
    </row>
    <row r="185" s="1" customFormat="1" ht="15" customHeight="1">
      <c r="B185" s="290"/>
      <c r="C185" s="265" t="s">
        <v>114</v>
      </c>
      <c r="D185" s="265"/>
      <c r="E185" s="265"/>
      <c r="F185" s="288" t="s">
        <v>823</v>
      </c>
      <c r="G185" s="265"/>
      <c r="H185" s="265" t="s">
        <v>895</v>
      </c>
      <c r="I185" s="265" t="s">
        <v>819</v>
      </c>
      <c r="J185" s="265">
        <v>50</v>
      </c>
      <c r="K185" s="313"/>
    </row>
    <row r="186" s="1" customFormat="1" ht="15" customHeight="1">
      <c r="B186" s="290"/>
      <c r="C186" s="265" t="s">
        <v>896</v>
      </c>
      <c r="D186" s="265"/>
      <c r="E186" s="265"/>
      <c r="F186" s="288" t="s">
        <v>823</v>
      </c>
      <c r="G186" s="265"/>
      <c r="H186" s="265" t="s">
        <v>897</v>
      </c>
      <c r="I186" s="265" t="s">
        <v>898</v>
      </c>
      <c r="J186" s="265"/>
      <c r="K186" s="313"/>
    </row>
    <row r="187" s="1" customFormat="1" ht="15" customHeight="1">
      <c r="B187" s="290"/>
      <c r="C187" s="265" t="s">
        <v>899</v>
      </c>
      <c r="D187" s="265"/>
      <c r="E187" s="265"/>
      <c r="F187" s="288" t="s">
        <v>823</v>
      </c>
      <c r="G187" s="265"/>
      <c r="H187" s="265" t="s">
        <v>900</v>
      </c>
      <c r="I187" s="265" t="s">
        <v>898</v>
      </c>
      <c r="J187" s="265"/>
      <c r="K187" s="313"/>
    </row>
    <row r="188" s="1" customFormat="1" ht="15" customHeight="1">
      <c r="B188" s="290"/>
      <c r="C188" s="265" t="s">
        <v>901</v>
      </c>
      <c r="D188" s="265"/>
      <c r="E188" s="265"/>
      <c r="F188" s="288" t="s">
        <v>823</v>
      </c>
      <c r="G188" s="265"/>
      <c r="H188" s="265" t="s">
        <v>902</v>
      </c>
      <c r="I188" s="265" t="s">
        <v>898</v>
      </c>
      <c r="J188" s="265"/>
      <c r="K188" s="313"/>
    </row>
    <row r="189" s="1" customFormat="1" ht="15" customHeight="1">
      <c r="B189" s="290"/>
      <c r="C189" s="326" t="s">
        <v>903</v>
      </c>
      <c r="D189" s="265"/>
      <c r="E189" s="265"/>
      <c r="F189" s="288" t="s">
        <v>823</v>
      </c>
      <c r="G189" s="265"/>
      <c r="H189" s="265" t="s">
        <v>904</v>
      </c>
      <c r="I189" s="265" t="s">
        <v>905</v>
      </c>
      <c r="J189" s="327" t="s">
        <v>906</v>
      </c>
      <c r="K189" s="313"/>
    </row>
    <row r="190" s="15" customFormat="1" ht="15" customHeight="1">
      <c r="B190" s="328"/>
      <c r="C190" s="329" t="s">
        <v>907</v>
      </c>
      <c r="D190" s="330"/>
      <c r="E190" s="330"/>
      <c r="F190" s="331" t="s">
        <v>823</v>
      </c>
      <c r="G190" s="330"/>
      <c r="H190" s="330" t="s">
        <v>908</v>
      </c>
      <c r="I190" s="330" t="s">
        <v>905</v>
      </c>
      <c r="J190" s="332" t="s">
        <v>906</v>
      </c>
      <c r="K190" s="333"/>
    </row>
    <row r="191" s="1" customFormat="1" ht="15" customHeight="1">
      <c r="B191" s="290"/>
      <c r="C191" s="326" t="s">
        <v>43</v>
      </c>
      <c r="D191" s="265"/>
      <c r="E191" s="265"/>
      <c r="F191" s="288" t="s">
        <v>817</v>
      </c>
      <c r="G191" s="265"/>
      <c r="H191" s="262" t="s">
        <v>909</v>
      </c>
      <c r="I191" s="265" t="s">
        <v>910</v>
      </c>
      <c r="J191" s="265"/>
      <c r="K191" s="313"/>
    </row>
    <row r="192" s="1" customFormat="1" ht="15" customHeight="1">
      <c r="B192" s="290"/>
      <c r="C192" s="326" t="s">
        <v>911</v>
      </c>
      <c r="D192" s="265"/>
      <c r="E192" s="265"/>
      <c r="F192" s="288" t="s">
        <v>817</v>
      </c>
      <c r="G192" s="265"/>
      <c r="H192" s="265" t="s">
        <v>912</v>
      </c>
      <c r="I192" s="265" t="s">
        <v>852</v>
      </c>
      <c r="J192" s="265"/>
      <c r="K192" s="313"/>
    </row>
    <row r="193" s="1" customFormat="1" ht="15" customHeight="1">
      <c r="B193" s="290"/>
      <c r="C193" s="326" t="s">
        <v>913</v>
      </c>
      <c r="D193" s="265"/>
      <c r="E193" s="265"/>
      <c r="F193" s="288" t="s">
        <v>817</v>
      </c>
      <c r="G193" s="265"/>
      <c r="H193" s="265" t="s">
        <v>914</v>
      </c>
      <c r="I193" s="265" t="s">
        <v>852</v>
      </c>
      <c r="J193" s="265"/>
      <c r="K193" s="313"/>
    </row>
    <row r="194" s="1" customFormat="1" ht="15" customHeight="1">
      <c r="B194" s="290"/>
      <c r="C194" s="326" t="s">
        <v>915</v>
      </c>
      <c r="D194" s="265"/>
      <c r="E194" s="265"/>
      <c r="F194" s="288" t="s">
        <v>823</v>
      </c>
      <c r="G194" s="265"/>
      <c r="H194" s="265" t="s">
        <v>916</v>
      </c>
      <c r="I194" s="265" t="s">
        <v>852</v>
      </c>
      <c r="J194" s="265"/>
      <c r="K194" s="313"/>
    </row>
    <row r="195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="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1">
      <c r="B200" s="255"/>
      <c r="C200" s="256" t="s">
        <v>917</v>
      </c>
      <c r="D200" s="256"/>
      <c r="E200" s="256"/>
      <c r="F200" s="256"/>
      <c r="G200" s="256"/>
      <c r="H200" s="256"/>
      <c r="I200" s="256"/>
      <c r="J200" s="256"/>
      <c r="K200" s="257"/>
    </row>
    <row r="201" s="1" customFormat="1" ht="25.5" customHeight="1">
      <c r="B201" s="255"/>
      <c r="C201" s="335" t="s">
        <v>918</v>
      </c>
      <c r="D201" s="335"/>
      <c r="E201" s="335"/>
      <c r="F201" s="335" t="s">
        <v>919</v>
      </c>
      <c r="G201" s="336"/>
      <c r="H201" s="335" t="s">
        <v>920</v>
      </c>
      <c r="I201" s="335"/>
      <c r="J201" s="335"/>
      <c r="K201" s="257"/>
    </row>
    <row r="202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="1" customFormat="1" ht="15" customHeight="1">
      <c r="B203" s="290"/>
      <c r="C203" s="265" t="s">
        <v>910</v>
      </c>
      <c r="D203" s="265"/>
      <c r="E203" s="265"/>
      <c r="F203" s="288" t="s">
        <v>44</v>
      </c>
      <c r="G203" s="265"/>
      <c r="H203" s="265" t="s">
        <v>921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45</v>
      </c>
      <c r="G204" s="265"/>
      <c r="H204" s="265" t="s">
        <v>922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48</v>
      </c>
      <c r="G205" s="265"/>
      <c r="H205" s="265" t="s">
        <v>923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46</v>
      </c>
      <c r="G206" s="265"/>
      <c r="H206" s="265" t="s">
        <v>924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 t="s">
        <v>47</v>
      </c>
      <c r="G207" s="265"/>
      <c r="H207" s="265" t="s">
        <v>925</v>
      </c>
      <c r="I207" s="265"/>
      <c r="J207" s="265"/>
      <c r="K207" s="313"/>
    </row>
    <row r="208" s="1" customFormat="1" ht="15" customHeight="1">
      <c r="B208" s="290"/>
      <c r="C208" s="265"/>
      <c r="D208" s="265"/>
      <c r="E208" s="265"/>
      <c r="F208" s="288"/>
      <c r="G208" s="265"/>
      <c r="H208" s="265"/>
      <c r="I208" s="265"/>
      <c r="J208" s="265"/>
      <c r="K208" s="313"/>
    </row>
    <row r="209" s="1" customFormat="1" ht="15" customHeight="1">
      <c r="B209" s="290"/>
      <c r="C209" s="265" t="s">
        <v>864</v>
      </c>
      <c r="D209" s="265"/>
      <c r="E209" s="265"/>
      <c r="F209" s="288" t="s">
        <v>80</v>
      </c>
      <c r="G209" s="265"/>
      <c r="H209" s="265" t="s">
        <v>926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759</v>
      </c>
      <c r="G210" s="265"/>
      <c r="H210" s="265" t="s">
        <v>760</v>
      </c>
      <c r="I210" s="265"/>
      <c r="J210" s="265"/>
      <c r="K210" s="313"/>
    </row>
    <row r="211" s="1" customFormat="1" ht="15" customHeight="1">
      <c r="B211" s="290"/>
      <c r="C211" s="265"/>
      <c r="D211" s="265"/>
      <c r="E211" s="265"/>
      <c r="F211" s="288" t="s">
        <v>757</v>
      </c>
      <c r="G211" s="265"/>
      <c r="H211" s="265" t="s">
        <v>927</v>
      </c>
      <c r="I211" s="265"/>
      <c r="J211" s="265"/>
      <c r="K211" s="313"/>
    </row>
    <row r="212" s="1" customFormat="1" ht="15" customHeight="1">
      <c r="B212" s="337"/>
      <c r="C212" s="265"/>
      <c r="D212" s="265"/>
      <c r="E212" s="265"/>
      <c r="F212" s="288" t="s">
        <v>761</v>
      </c>
      <c r="G212" s="326"/>
      <c r="H212" s="317" t="s">
        <v>762</v>
      </c>
      <c r="I212" s="317"/>
      <c r="J212" s="317"/>
      <c r="K212" s="338"/>
    </row>
    <row r="213" s="1" customFormat="1" ht="15" customHeight="1">
      <c r="B213" s="337"/>
      <c r="C213" s="265"/>
      <c r="D213" s="265"/>
      <c r="E213" s="265"/>
      <c r="F213" s="288" t="s">
        <v>763</v>
      </c>
      <c r="G213" s="326"/>
      <c r="H213" s="317" t="s">
        <v>928</v>
      </c>
      <c r="I213" s="317"/>
      <c r="J213" s="317"/>
      <c r="K213" s="338"/>
    </row>
    <row r="214" s="1" customFormat="1" ht="15" customHeight="1">
      <c r="B214" s="337"/>
      <c r="C214" s="265"/>
      <c r="D214" s="265"/>
      <c r="E214" s="265"/>
      <c r="F214" s="288"/>
      <c r="G214" s="326"/>
      <c r="H214" s="317"/>
      <c r="I214" s="317"/>
      <c r="J214" s="317"/>
      <c r="K214" s="338"/>
    </row>
    <row r="215" s="1" customFormat="1" ht="15" customHeight="1">
      <c r="B215" s="337"/>
      <c r="C215" s="265" t="s">
        <v>888</v>
      </c>
      <c r="D215" s="265"/>
      <c r="E215" s="265"/>
      <c r="F215" s="288">
        <v>1</v>
      </c>
      <c r="G215" s="326"/>
      <c r="H215" s="317" t="s">
        <v>929</v>
      </c>
      <c r="I215" s="317"/>
      <c r="J215" s="317"/>
      <c r="K215" s="338"/>
    </row>
    <row r="216" s="1" customFormat="1" ht="15" customHeight="1">
      <c r="B216" s="337"/>
      <c r="C216" s="265"/>
      <c r="D216" s="265"/>
      <c r="E216" s="265"/>
      <c r="F216" s="288">
        <v>2</v>
      </c>
      <c r="G216" s="326"/>
      <c r="H216" s="317" t="s">
        <v>930</v>
      </c>
      <c r="I216" s="317"/>
      <c r="J216" s="317"/>
      <c r="K216" s="338"/>
    </row>
    <row r="217" s="1" customFormat="1" ht="15" customHeight="1">
      <c r="B217" s="337"/>
      <c r="C217" s="265"/>
      <c r="D217" s="265"/>
      <c r="E217" s="265"/>
      <c r="F217" s="288">
        <v>3</v>
      </c>
      <c r="G217" s="326"/>
      <c r="H217" s="317" t="s">
        <v>931</v>
      </c>
      <c r="I217" s="317"/>
      <c r="J217" s="317"/>
      <c r="K217" s="338"/>
    </row>
    <row r="218" s="1" customFormat="1" ht="15" customHeight="1">
      <c r="B218" s="337"/>
      <c r="C218" s="265"/>
      <c r="D218" s="265"/>
      <c r="E218" s="265"/>
      <c r="F218" s="288">
        <v>4</v>
      </c>
      <c r="G218" s="326"/>
      <c r="H218" s="317" t="s">
        <v>932</v>
      </c>
      <c r="I218" s="317"/>
      <c r="J218" s="317"/>
      <c r="K218" s="338"/>
    </row>
    <row r="219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schuhova-HP\schuhova</dc:creator>
  <cp:lastModifiedBy>schuhova-HP\schuhova</cp:lastModifiedBy>
  <dcterms:created xsi:type="dcterms:W3CDTF">2024-11-06T14:16:59Z</dcterms:created>
  <dcterms:modified xsi:type="dcterms:W3CDTF">2024-11-06T14:17:04Z</dcterms:modified>
</cp:coreProperties>
</file>