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9 - stavební činno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'2024_9 - stavební činnost...'!$C$133:$K$266</definedName>
    <definedName name="_xlnm.Print_Area" localSheetId="1">'2024_9 - stavební činnost...'!$C$4:$J$76,'2024_9 - stavební činnost...'!$C$121:$J$266</definedName>
    <definedName name="_xlnm.Print_Titles" localSheetId="1">'2024_9 - stavební činnost...'!$133:$133</definedName>
  </definedNames>
  <calcPr/>
</workbook>
</file>

<file path=xl/calcChain.xml><?xml version="1.0" encoding="utf-8"?>
<calcChain xmlns="http://schemas.openxmlformats.org/spreadsheetml/2006/main">
  <c i="2" l="1" r="J258"/>
  <c r="J37"/>
  <c r="J36"/>
  <c i="1" r="AY95"/>
  <c i="2" r="J35"/>
  <c i="1" r="AX95"/>
  <c i="2"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J112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91"/>
  <c r="J14"/>
  <c r="J12"/>
  <c r="J128"/>
  <c r="E7"/>
  <c r="E85"/>
  <c i="1" r="L90"/>
  <c r="AM90"/>
  <c r="AM89"/>
  <c r="L89"/>
  <c r="AM87"/>
  <c r="L87"/>
  <c r="L85"/>
  <c r="L84"/>
  <c i="2" r="BK265"/>
  <c r="BK264"/>
  <c r="BK263"/>
  <c r="BK233"/>
  <c r="BK230"/>
  <c r="BK222"/>
  <c r="J220"/>
  <c r="BK216"/>
  <c r="BK211"/>
  <c r="J204"/>
  <c r="BK201"/>
  <c r="BK192"/>
  <c r="J187"/>
  <c r="J183"/>
  <c r="J180"/>
  <c r="J175"/>
  <c r="J171"/>
  <c r="J168"/>
  <c r="BK154"/>
  <c r="J144"/>
  <c r="BK139"/>
  <c r="BK266"/>
  <c r="BK256"/>
  <c r="J255"/>
  <c r="J253"/>
  <c r="BK251"/>
  <c r="BK250"/>
  <c r="J249"/>
  <c r="J248"/>
  <c r="BK244"/>
  <c r="BK171"/>
  <c r="J167"/>
  <c r="J160"/>
  <c r="J152"/>
  <c r="J147"/>
  <c r="BK142"/>
  <c r="BK255"/>
  <c r="J247"/>
  <c r="J243"/>
  <c r="BK241"/>
  <c r="BK238"/>
  <c r="BK237"/>
  <c r="J233"/>
  <c r="J229"/>
  <c r="J223"/>
  <c r="BK220"/>
  <c r="BK217"/>
  <c r="BK212"/>
  <c r="BK210"/>
  <c r="J208"/>
  <c r="J201"/>
  <c r="BK199"/>
  <c r="BK196"/>
  <c r="J194"/>
  <c r="J191"/>
  <c r="J186"/>
  <c r="J182"/>
  <c r="BK179"/>
  <c r="J177"/>
  <c r="BK166"/>
  <c r="BK163"/>
  <c r="BK155"/>
  <c r="J145"/>
  <c r="J137"/>
  <c r="BK260"/>
  <c r="J237"/>
  <c r="BK234"/>
  <c r="BK229"/>
  <c r="BK226"/>
  <c r="BK223"/>
  <c r="J213"/>
  <c r="BK209"/>
  <c r="BK204"/>
  <c r="J199"/>
  <c r="J196"/>
  <c r="BK191"/>
  <c r="BK188"/>
  <c r="BK186"/>
  <c r="BK182"/>
  <c r="BK177"/>
  <c r="J173"/>
  <c r="BK169"/>
  <c r="BK165"/>
  <c r="BK159"/>
  <c r="J155"/>
  <c r="BK152"/>
  <c r="BK150"/>
  <c r="J143"/>
  <c r="J140"/>
  <c r="J265"/>
  <c r="J234"/>
  <c r="J225"/>
  <c r="J219"/>
  <c r="J210"/>
  <c r="BK200"/>
  <c r="J189"/>
  <c r="BK181"/>
  <c r="BK172"/>
  <c r="J158"/>
  <c r="J141"/>
  <c r="J257"/>
  <c r="BK253"/>
  <c r="J252"/>
  <c r="BK249"/>
  <c r="J245"/>
  <c r="BK168"/>
  <c r="J159"/>
  <c r="J146"/>
  <c r="BK254"/>
  <c r="J244"/>
  <c r="J241"/>
  <c r="BK232"/>
  <c r="J226"/>
  <c r="J218"/>
  <c r="BK213"/>
  <c r="J207"/>
  <c r="J198"/>
  <c r="BK193"/>
  <c r="BK189"/>
  <c r="J181"/>
  <c r="BK173"/>
  <c r="J165"/>
  <c r="J150"/>
  <c r="J261"/>
  <c r="J240"/>
  <c r="J232"/>
  <c r="BK227"/>
  <c r="J217"/>
  <c r="J205"/>
  <c r="BK198"/>
  <c r="J193"/>
  <c r="J185"/>
  <c r="BK175"/>
  <c r="BK167"/>
  <c r="BK160"/>
  <c r="BK153"/>
  <c r="BK144"/>
  <c r="J139"/>
  <c r="J266"/>
  <c r="J264"/>
  <c r="J263"/>
  <c r="J231"/>
  <c r="J227"/>
  <c r="J221"/>
  <c r="BK218"/>
  <c r="J214"/>
  <c r="BK207"/>
  <c r="J202"/>
  <c r="BK194"/>
  <c r="BK190"/>
  <c r="BK185"/>
  <c r="J184"/>
  <c r="BK178"/>
  <c r="J174"/>
  <c r="BK170"/>
  <c r="J164"/>
  <c r="BK147"/>
  <c r="BK145"/>
  <c r="BK140"/>
  <c r="BK137"/>
  <c r="BK257"/>
  <c r="J256"/>
  <c r="J254"/>
  <c r="BK252"/>
  <c r="J251"/>
  <c r="J250"/>
  <c r="BK248"/>
  <c r="BK247"/>
  <c r="BK243"/>
  <c r="J170"/>
  <c r="BK164"/>
  <c r="J157"/>
  <c r="J151"/>
  <c r="J149"/>
  <c r="BK143"/>
  <c i="1" r="AS94"/>
  <c i="2" r="BK245"/>
  <c r="BK242"/>
  <c r="J242"/>
  <c r="BK240"/>
  <c r="J235"/>
  <c r="BK231"/>
  <c r="BK228"/>
  <c r="J222"/>
  <c r="BK219"/>
  <c r="J216"/>
  <c r="BK214"/>
  <c r="J211"/>
  <c r="J209"/>
  <c r="BK205"/>
  <c r="J200"/>
  <c r="BK197"/>
  <c r="J195"/>
  <c r="J192"/>
  <c r="J188"/>
  <c r="BK183"/>
  <c r="BK180"/>
  <c r="J178"/>
  <c r="J169"/>
  <c r="BK157"/>
  <c r="J153"/>
  <c r="BK146"/>
  <c r="BK141"/>
  <c r="BK261"/>
  <c r="J260"/>
  <c r="J238"/>
  <c r="BK235"/>
  <c r="J230"/>
  <c r="J228"/>
  <c r="BK225"/>
  <c r="BK221"/>
  <c r="J212"/>
  <c r="BK208"/>
  <c r="BK202"/>
  <c r="J197"/>
  <c r="BK195"/>
  <c r="J190"/>
  <c r="BK187"/>
  <c r="BK184"/>
  <c r="J179"/>
  <c r="BK174"/>
  <c r="J172"/>
  <c r="J166"/>
  <c r="J163"/>
  <c r="BK158"/>
  <c r="J154"/>
  <c r="BK151"/>
  <c r="BK149"/>
  <c r="J142"/>
  <c l="1" r="BK148"/>
  <c r="J148"/>
  <c r="J100"/>
  <c r="T148"/>
  <c r="T156"/>
  <c r="R162"/>
  <c r="P176"/>
  <c r="T203"/>
  <c r="T206"/>
  <c r="T215"/>
  <c r="P224"/>
  <c r="BK239"/>
  <c r="J239"/>
  <c r="J110"/>
  <c r="R239"/>
  <c r="R246"/>
  <c r="P138"/>
  <c r="P135"/>
  <c r="P134"/>
  <c i="1" r="AU95"/>
  <c i="2" r="P148"/>
  <c r="P156"/>
  <c r="T162"/>
  <c r="R176"/>
  <c r="BK206"/>
  <c r="J206"/>
  <c r="J106"/>
  <c r="BK215"/>
  <c r="J215"/>
  <c r="J107"/>
  <c r="BK224"/>
  <c r="J224"/>
  <c r="J108"/>
  <c r="BK236"/>
  <c r="J236"/>
  <c r="J109"/>
  <c r="T236"/>
  <c r="BK246"/>
  <c r="J246"/>
  <c r="J111"/>
  <c r="BK262"/>
  <c r="J262"/>
  <c r="J114"/>
  <c r="BK138"/>
  <c r="J138"/>
  <c r="J99"/>
  <c r="T138"/>
  <c r="T135"/>
  <c r="R148"/>
  <c r="R156"/>
  <c r="P162"/>
  <c r="P161"/>
  <c r="T176"/>
  <c r="P203"/>
  <c r="P206"/>
  <c r="P215"/>
  <c r="R224"/>
  <c r="R236"/>
  <c r="T239"/>
  <c r="T246"/>
  <c r="P259"/>
  <c r="T259"/>
  <c r="P262"/>
  <c r="R262"/>
  <c r="R138"/>
  <c r="R135"/>
  <c r="BK156"/>
  <c r="J156"/>
  <c r="J101"/>
  <c r="BK162"/>
  <c r="J162"/>
  <c r="J103"/>
  <c r="BK176"/>
  <c r="J176"/>
  <c r="J104"/>
  <c r="BK203"/>
  <c r="J203"/>
  <c r="J105"/>
  <c r="R203"/>
  <c r="R206"/>
  <c r="R215"/>
  <c r="T224"/>
  <c r="P236"/>
  <c r="P239"/>
  <c r="P246"/>
  <c r="BK259"/>
  <c r="J259"/>
  <c r="J113"/>
  <c r="R259"/>
  <c r="T262"/>
  <c r="BK136"/>
  <c r="BK135"/>
  <c r="J135"/>
  <c r="J97"/>
  <c r="J91"/>
  <c r="E124"/>
  <c r="BE145"/>
  <c r="BE169"/>
  <c r="BE170"/>
  <c r="BE179"/>
  <c r="BE181"/>
  <c r="BE183"/>
  <c r="BE185"/>
  <c r="BE189"/>
  <c r="BE190"/>
  <c r="BE192"/>
  <c r="BE194"/>
  <c r="BE201"/>
  <c r="BE202"/>
  <c r="BE208"/>
  <c r="BE220"/>
  <c r="BE222"/>
  <c r="BE225"/>
  <c r="BE227"/>
  <c r="BE233"/>
  <c r="BE235"/>
  <c r="BE257"/>
  <c r="BE260"/>
  <c r="J89"/>
  <c r="F92"/>
  <c r="F130"/>
  <c r="BE142"/>
  <c r="BE143"/>
  <c r="BE147"/>
  <c r="BE151"/>
  <c r="BE158"/>
  <c r="BE160"/>
  <c r="BE164"/>
  <c r="BE167"/>
  <c r="BE168"/>
  <c r="BE171"/>
  <c r="BE172"/>
  <c r="BE177"/>
  <c r="BE178"/>
  <c r="BE180"/>
  <c r="BE182"/>
  <c r="BE187"/>
  <c r="BE188"/>
  <c r="BE191"/>
  <c r="BE193"/>
  <c r="BE195"/>
  <c r="BE196"/>
  <c r="BE197"/>
  <c r="BE198"/>
  <c r="BE200"/>
  <c r="BE204"/>
  <c r="BE205"/>
  <c r="BE207"/>
  <c r="BE209"/>
  <c r="BE210"/>
  <c r="BE211"/>
  <c r="BE212"/>
  <c r="BE213"/>
  <c r="BE214"/>
  <c r="BE218"/>
  <c r="BE219"/>
  <c r="BE221"/>
  <c r="BE228"/>
  <c r="BE231"/>
  <c r="BE232"/>
  <c r="BE234"/>
  <c r="BE237"/>
  <c r="BE238"/>
  <c r="BE240"/>
  <c r="BE241"/>
  <c r="BE242"/>
  <c r="BE243"/>
  <c r="BE244"/>
  <c r="BE266"/>
  <c r="BE137"/>
  <c r="BE139"/>
  <c r="BE140"/>
  <c r="BE144"/>
  <c r="BE146"/>
  <c r="BE150"/>
  <c r="BE153"/>
  <c r="BE154"/>
  <c r="BE157"/>
  <c r="BE165"/>
  <c r="BE245"/>
  <c r="BE247"/>
  <c r="BE248"/>
  <c r="BE249"/>
  <c r="BE250"/>
  <c r="BE251"/>
  <c r="BE252"/>
  <c r="BE253"/>
  <c r="BE254"/>
  <c r="BE255"/>
  <c r="BE256"/>
  <c r="J92"/>
  <c r="BE141"/>
  <c r="BE149"/>
  <c r="BE152"/>
  <c r="BE155"/>
  <c r="BE159"/>
  <c r="BE163"/>
  <c r="BE166"/>
  <c r="BE173"/>
  <c r="BE174"/>
  <c r="BE175"/>
  <c r="BE184"/>
  <c r="BE186"/>
  <c r="BE199"/>
  <c r="BE216"/>
  <c r="BE217"/>
  <c r="BE223"/>
  <c r="BE226"/>
  <c r="BE229"/>
  <c r="BE230"/>
  <c r="BE261"/>
  <c r="BE263"/>
  <c r="BE264"/>
  <c r="BE265"/>
  <c r="F36"/>
  <c i="1" r="BC95"/>
  <c r="BC94"/>
  <c r="AY94"/>
  <c i="2" r="F34"/>
  <c i="1" r="BA95"/>
  <c r="BA94"/>
  <c r="AW94"/>
  <c r="AK30"/>
  <c i="2" r="J34"/>
  <c i="1" r="AW95"/>
  <c i="2" r="F35"/>
  <c i="1" r="BB95"/>
  <c r="BB94"/>
  <c r="W31"/>
  <c i="2" r="F37"/>
  <c i="1" r="BD95"/>
  <c r="BD94"/>
  <c r="W33"/>
  <c r="AU94"/>
  <c i="2" l="1" r="T161"/>
  <c r="T134"/>
  <c r="R161"/>
  <c r="R134"/>
  <c r="J136"/>
  <c r="J98"/>
  <c r="BK161"/>
  <c r="J161"/>
  <c r="J102"/>
  <c r="BK134"/>
  <c r="J134"/>
  <c r="J30"/>
  <c i="1" r="AG95"/>
  <c r="AG94"/>
  <c r="AK26"/>
  <c r="W30"/>
  <c r="AX94"/>
  <c i="2" r="J33"/>
  <c i="1" r="AV95"/>
  <c r="AT95"/>
  <c r="AN95"/>
  <c r="W32"/>
  <c i="2" r="F33"/>
  <c i="1" r="AZ95"/>
  <c r="AZ94"/>
  <c r="W29"/>
  <c i="2" l="1"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<sst xmlns="http://schemas.openxmlformats.org/spreadsheetml/2006/main">
  <si>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</si>
  <si>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</si>
  <si>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</si>
  <si>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</si>
  <si>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</si>
  <si>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{d930547c-a819-4a85-b789-464b2403b891}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</si>
  <si>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</si>
  <si>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</si>
  <si>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</si>
  <si>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</si>
  <si>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</si>
  <si>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</si>
  <si>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</si>
  <si>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</si>
  <si>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</si>
  <si>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</si>
  <si>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</si>
  <si>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činnost na oddělení psychitrie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</si>
  <si>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</si>
  <si>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</si>
  <si>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</si>
  <si>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</si>
  <si>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</si>
  <si>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</si>
  <si>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</si>
  <si>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</si>
  <si>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</si>
  <si>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</si>
  <si>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</si>
  <si>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</si>
  <si>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</si>
  <si>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</si>
  <si>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</si>
  <si>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</si>
  <si>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</si>
  <si>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</si>
  <si>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</si>
  <si>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</si>
  <si>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</si>
  <si>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</si>
  <si>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</si>
  <si>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</si>
  <si>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</si>
  <si>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</si>
  <si>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</si>
  <si>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</si>
  <si>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</si>
  <si>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</si>
  <si>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</si>
  <si>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</si>
  <si>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</si>
  <si>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</si>
  <si>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</si>
  <si>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</si>
  <si>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</si>
  <si>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</si>
  <si>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</si>
  <si>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</si>
  <si>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</si>
  <si>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</si>
  <si>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</si>
  <si>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</si>
  <si>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</si>
  <si>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</si>
  <si>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</si>
  <si>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</si>
  <si>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</si>
  <si>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</si>
  <si>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</si>
  <si>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</si>
  <si>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</si>
  <si>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</si>
  <si>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</si>
  <si>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</si>
  <si>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</si>
  <si>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</si>
  <si>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</si>
  <si>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</si>
  <si>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2024_9</t>
  </si>
  <si>
    <t>stavební činnost na oddělení psychiatrie</t>
  </si>
  <si>
    <t>STA</t>
  </si>
  <si>
    <t>1</t>
  </si>
  <si>
    <t>{61d21793-dbc7-4190-bf1f-8674875781c5}</t>
  </si>
  <si>
    <t>2</t>
  </si>
  <si>
    <t>KRYCÍ LIST SOUPISU PRACÍ</t>
  </si>
  <si>
    <t>Objekt:</t>
  </si>
  <si>
    <t>2024_9 - stavební činnost na oddělení psychiatrie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</si>
  <si>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</si>
  <si>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</si>
  <si>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</si>
  <si>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</si>
  <si>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</si>
  <si>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</si>
  <si>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</si>
  <si>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</si>
  <si>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</si>
  <si>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</si>
  <si>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</si>
  <si>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</si>
  <si>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</si>
  <si>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</si>
  <si>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</si>
  <si>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</si>
  <si>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</si>
  <si>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</si>
  <si>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</si>
  <si>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</si>
  <si>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</si>
  <si>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</si>
  <si>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</si>
  <si>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</si>
  <si>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</si>
  <si>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</si>
  <si>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</si>
  <si>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</si>
  <si>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</si>
  <si>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</si>
  <si>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</si>
  <si>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</si>
  <si>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</si>
  <si>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</si>
  <si>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</si>
  <si>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</si>
  <si>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</si>
  <si>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</si>
  <si>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</si>
  <si>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</si>
  <si>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</si>
  <si>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</si>
  <si>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</si>
  <si>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</si>
  <si>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</si>
  <si>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</si>
  <si>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6</t>
  </si>
  <si>
    <t>Úpravy povrchů, podlahy a osazování výplní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</si>
  <si>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</si>
  <si>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</si>
  <si>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</si>
  <si>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</si>
  <si>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</si>
  <si>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</si>
  <si>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8</t>
  </si>
  <si>
    <t>5</t>
  </si>
  <si>
    <t>612325302</t>
  </si>
  <si>
    <t>Vápenocementová štuková omítka ostění nebo nadpraží</t>
  </si>
  <si>
    <t>10</t>
  </si>
  <si>
    <t>642944121</t>
  </si>
  <si>
    <t>Osazování ocelových zárubní dodatečné pl do 2,5 m2</t>
  </si>
  <si>
    <t>kus</t>
  </si>
  <si>
    <t>7</t>
  </si>
  <si>
    <t>M</t>
  </si>
  <si>
    <t>55331485</t>
  </si>
  <si>
    <t>zárubeň jednokřídlá ocelová pro zdění tl stěny 110-150mm rozměru 600/1970, 2100mm</t>
  </si>
  <si>
    <t>14</t>
  </si>
  <si>
    <t>55331487</t>
  </si>
  <si>
    <t>zárubeň jednokřídlá ocelová pro zdění tl stěny 110-150mm rozměru 800-900/1970, 2100mm</t>
  </si>
  <si>
    <t>16</t>
  </si>
  <si>
    <t>57</t>
  </si>
  <si>
    <t>55331488</t>
  </si>
  <si>
    <t>zárubeň jednokřídlá ocelová pro zdění tl stěny 110-150mm rozměru 900/1970, 2100mm</t>
  </si>
  <si>
    <t>-116793815</t>
  </si>
  <si>
    <t>9</t>
  </si>
  <si>
    <t>55331489</t>
  </si>
  <si>
    <t>zárubeň jednokřídlá ocelová pro zdění tl stěny 110-150mm rozměru 1100/1970, 2100mm</t>
  </si>
  <si>
    <t>18</t>
  </si>
  <si>
    <t>Ostatní konstrukce a práce, bourání</t>
  </si>
  <si>
    <t>949101111</t>
  </si>
  <si>
    <t>Lešení pomocné pro objekty pozemních staveb s lešeňovou podlahou v do 1,9 m zatížení do 150 kg/m2</t>
  </si>
  <si>
    <t>20</t>
  </si>
  <si>
    <t>59</t>
  </si>
  <si>
    <t>968072244</t>
  </si>
  <si>
    <t>Vybourání kovových rámů oken jednoduchých včetně křídel pl do 1 m2</t>
  </si>
  <si>
    <t>-941184737</t>
  </si>
  <si>
    <t>58</t>
  </si>
  <si>
    <t>968072455</t>
  </si>
  <si>
    <t>Vybourání kovových dveřních zárubní pl do 2 m2</t>
  </si>
  <si>
    <t>-300587661</t>
  </si>
  <si>
    <t>968072456</t>
  </si>
  <si>
    <t>Vybourání kovových dveřních zárubní pl přes 2 m2</t>
  </si>
  <si>
    <t>24</t>
  </si>
  <si>
    <t>67</t>
  </si>
  <si>
    <t>968072745</t>
  </si>
  <si>
    <t>Vybourání stěn kovových pevných nebo otevíratelných pl do 2 m2</t>
  </si>
  <si>
    <t>1286845905</t>
  </si>
  <si>
    <t>978059541</t>
  </si>
  <si>
    <t>Odsekání a odebrání obkladů stěn z vnitřních obkládaček plochy přes 1 m2</t>
  </si>
  <si>
    <t>28</t>
  </si>
  <si>
    <t>15</t>
  </si>
  <si>
    <t>HZS2491</t>
  </si>
  <si>
    <t>Hodinová zúčtovací sazba dělník zednických výpomocí</t>
  </si>
  <si>
    <t>hod</t>
  </si>
  <si>
    <t>30</t>
  </si>
  <si>
    <t>997</t>
  </si>
  <si>
    <t>Přesun sutě</t>
  </si>
  <si>
    <t>997013160</t>
  </si>
  <si>
    <t>Vnitrostaveništní doprava suti a vybouraných hmot pro budovy v přes 30 do 36 m s omezením mechanizace</t>
  </si>
  <si>
    <t>t</t>
  </si>
  <si>
    <t>32</t>
  </si>
  <si>
    <t>17</t>
  </si>
  <si>
    <t>997013501</t>
  </si>
  <si>
    <t>Odvoz suti a vybouraných hmot na skládku nebo meziskládku do 1 km se složením</t>
  </si>
  <si>
    <t>34</t>
  </si>
  <si>
    <t>997013509</t>
  </si>
  <si>
    <t>Příplatek k odvozu suti a vybouraných hmot na skládku ZKD 1 km přes 1 km</t>
  </si>
  <si>
    <t>36</t>
  </si>
  <si>
    <t>19</t>
  </si>
  <si>
    <t>997013631</t>
  </si>
  <si>
    <t>Poplatek za uložení na skládce (skládkovné) stavebního odpadu směsného kód odpadu 17 09 04</t>
  </si>
  <si>
    <t>38</t>
  </si>
  <si>
    <t>PSV</t>
  </si>
  <si>
    <t>Práce a dodávky PSV</t>
  </si>
  <si>
    <t>725</t>
  </si>
  <si>
    <t>Zdravotechnika - zařizovací předměty</t>
  </si>
  <si>
    <t>63</t>
  </si>
  <si>
    <t>725119122</t>
  </si>
  <si>
    <t>Montáž klozetových mís kombi</t>
  </si>
  <si>
    <t>-360633001</t>
  </si>
  <si>
    <t>64</t>
  </si>
  <si>
    <t>64232051</t>
  </si>
  <si>
    <t>klozet keramický kombinovaný hluboké splachování odpad vodorovný bílý 630x360x770mm</t>
  </si>
  <si>
    <t>-1051293669</t>
  </si>
  <si>
    <t>725211602</t>
  </si>
  <si>
    <t>Umyvadlo keramické bílé šířky 550 mm bez krytu na sifon připevněné na stěnu šrouby</t>
  </si>
  <si>
    <t>soubor</t>
  </si>
  <si>
    <t>40</t>
  </si>
  <si>
    <t>80</t>
  </si>
  <si>
    <t>725219102</t>
  </si>
  <si>
    <t>Montáž umyvadla připevněného na šrouby do zdiva</t>
  </si>
  <si>
    <t>-67616660</t>
  </si>
  <si>
    <t>65</t>
  </si>
  <si>
    <t>725331111</t>
  </si>
  <si>
    <t>Výlevka bez výtokových armatur keramická se sklopnou plastovou mřížkou 500 mm</t>
  </si>
  <si>
    <t>-628755074</t>
  </si>
  <si>
    <t>79</t>
  </si>
  <si>
    <t>725821311</t>
  </si>
  <si>
    <t>Baterie dřezová nástěnná páková s otáčivým kulatým ústím a délkou ramínka 200 mm</t>
  </si>
  <si>
    <t>1630865110</t>
  </si>
  <si>
    <t>115</t>
  </si>
  <si>
    <t>725829101</t>
  </si>
  <si>
    <t>Montáž baterie nástěnné dřezové pákové a klasické</t>
  </si>
  <si>
    <t>-615325965</t>
  </si>
  <si>
    <t>725829121</t>
  </si>
  <si>
    <t>Montáž baterie umyvadlové nástěnné pákové a klasické ostatní typ</t>
  </si>
  <si>
    <t>42</t>
  </si>
  <si>
    <t>22</t>
  </si>
  <si>
    <t>55145611</t>
  </si>
  <si>
    <t>baterie umyvadlová nástěnná páková s otočným ramínkem s prodlouženou pákou 150mm chrom (lékařská)</t>
  </si>
  <si>
    <t>44</t>
  </si>
  <si>
    <t>23</t>
  </si>
  <si>
    <t>725861102</t>
  </si>
  <si>
    <t>Zápachová uzávěrka pro umyvadla DN 40</t>
  </si>
  <si>
    <t>46</t>
  </si>
  <si>
    <t>998725104</t>
  </si>
  <si>
    <t>Přesun hmot tonážní pro zařizovací předměty v objektech v přes 24 do 36 m</t>
  </si>
  <si>
    <t>48</t>
  </si>
  <si>
    <t>25</t>
  </si>
  <si>
    <t>998725181</t>
  </si>
  <si>
    <t>Příplatek k přesunu hmot tonážní 725 prováděný bez použití mechanizace</t>
  </si>
  <si>
    <t>50</t>
  </si>
  <si>
    <t>26</t>
  </si>
  <si>
    <t>HZS2212</t>
  </si>
  <si>
    <t>Hodinová zúčtovací sazba instalatér odborný</t>
  </si>
  <si>
    <t>52</t>
  </si>
  <si>
    <t>741</t>
  </si>
  <si>
    <t>Elektroinstalace - silnoproud</t>
  </si>
  <si>
    <t>144</t>
  </si>
  <si>
    <t>741110511</t>
  </si>
  <si>
    <t>Montáž lišta a kanálek vkládací šířky do 60 mm s víčkem</t>
  </si>
  <si>
    <t>m</t>
  </si>
  <si>
    <t>-1027619580</t>
  </si>
  <si>
    <t>145</t>
  </si>
  <si>
    <t>34571007</t>
  </si>
  <si>
    <t>lišta elektroinstalační hranatá PVC 40x20mm</t>
  </si>
  <si>
    <t>188114586</t>
  </si>
  <si>
    <t>151</t>
  </si>
  <si>
    <t>74111R</t>
  </si>
  <si>
    <t>Zřízení drážky ve zdivu pro rozvody silno a slaboproudu</t>
  </si>
  <si>
    <t>-867641290</t>
  </si>
  <si>
    <t>102</t>
  </si>
  <si>
    <t>34111030</t>
  </si>
  <si>
    <t>kabel instalační jádro Cu plné izolace PVC plášť PVC 450/750V (CYKY) 3x1,5mm2</t>
  </si>
  <si>
    <t>1525763583</t>
  </si>
  <si>
    <t>99</t>
  </si>
  <si>
    <t>741122016</t>
  </si>
  <si>
    <t>Montáž kabel Cu bez ukončení uložený pod omítku plný kulatý 3x2,5 až 6 mm2 (např. CYKY)</t>
  </si>
  <si>
    <t>-2012192762</t>
  </si>
  <si>
    <t>100</t>
  </si>
  <si>
    <t>34111036</t>
  </si>
  <si>
    <t>kabel instalační jádro Cu plné izolace PVC plášť PVC 450/750V (CYKY) 3x2,5mm2</t>
  </si>
  <si>
    <t>-413231532</t>
  </si>
  <si>
    <t>116</t>
  </si>
  <si>
    <t>741122031</t>
  </si>
  <si>
    <t>Montáž kabel Cu bez ukončení uložený pod omítku plný kulatý 5x1,5 až 2,5 mm2 (např. CYKY)</t>
  </si>
  <si>
    <t>449772747</t>
  </si>
  <si>
    <t>117</t>
  </si>
  <si>
    <t>34111090</t>
  </si>
  <si>
    <t>kabel instalační jádro Cu plné izolace PVC plášť PVC 450/750V (CYKY) 5x1,5mm2</t>
  </si>
  <si>
    <t>70486297</t>
  </si>
  <si>
    <t>107</t>
  </si>
  <si>
    <t>741310201</t>
  </si>
  <si>
    <t>Montáž spínač (polo)zapuštěný šroubové připojení 1-jednopólový se zapojením vodičů</t>
  </si>
  <si>
    <t>-87814281</t>
  </si>
  <si>
    <t>108</t>
  </si>
  <si>
    <t>34535000</t>
  </si>
  <si>
    <t>spínač kompletní, zápustný, jednopólový, řazení 1, šroubové svorky</t>
  </si>
  <si>
    <t>-792192920</t>
  </si>
  <si>
    <t>118</t>
  </si>
  <si>
    <t>741313031</t>
  </si>
  <si>
    <t>Montáž zásuvka vestavná šroubové připojení 1P zdířka se zapojením vodičů</t>
  </si>
  <si>
    <t>1527665891</t>
  </si>
  <si>
    <t>119</t>
  </si>
  <si>
    <t>34555202</t>
  </si>
  <si>
    <t>zásuvka zápustná jednonásobná chráněná, šroubové svorky</t>
  </si>
  <si>
    <t>-547876916</t>
  </si>
  <si>
    <t>141</t>
  </si>
  <si>
    <t>741320101</t>
  </si>
  <si>
    <t>Montáž jističů jednopólových nn do 25 A bez krytu se zapojením vodičů</t>
  </si>
  <si>
    <t>273398068</t>
  </si>
  <si>
    <t>131</t>
  </si>
  <si>
    <t>35829001</t>
  </si>
  <si>
    <t>chránič proudový 2 pólový 16A typ AC 0,03A</t>
  </si>
  <si>
    <t>1719046582</t>
  </si>
  <si>
    <t>139</t>
  </si>
  <si>
    <t>35822111</t>
  </si>
  <si>
    <t>jistič 1-pólový 16 A vypínací charakteristika B vypínací schopnost 10 kA</t>
  </si>
  <si>
    <t>-1158224414</t>
  </si>
  <si>
    <t>140</t>
  </si>
  <si>
    <t>35822115</t>
  </si>
  <si>
    <t>jistič 1-pólový 10 A vypínací charakteristika B vypínací schopnost 6 kA</t>
  </si>
  <si>
    <t>134591805</t>
  </si>
  <si>
    <t>138</t>
  </si>
  <si>
    <t>35829020</t>
  </si>
  <si>
    <t>chránič proudový 1+N pólový 10A typ B</t>
  </si>
  <si>
    <t>1042248578</t>
  </si>
  <si>
    <t>143</t>
  </si>
  <si>
    <t>741320901R</t>
  </si>
  <si>
    <t>Výměna vnitřní části rozvaděče formou přezbrojení, výměny lišt, jističů a chráničů do 25 A</t>
  </si>
  <si>
    <t>-312354754</t>
  </si>
  <si>
    <t>142</t>
  </si>
  <si>
    <t>741321001</t>
  </si>
  <si>
    <t>Montáž proudových chráničů dvoupólových nn do 25 A bez krytu se zapojením vodičů</t>
  </si>
  <si>
    <t>2081682845</t>
  </si>
  <si>
    <t>126</t>
  </si>
  <si>
    <t>741371101</t>
  </si>
  <si>
    <t>Montáž svítidlo zářivkové průmyslové stropní přisazené 1 zdroj bez krytu</t>
  </si>
  <si>
    <t>kpl</t>
  </si>
  <si>
    <t>277776372</t>
  </si>
  <si>
    <t>114</t>
  </si>
  <si>
    <t>34833112</t>
  </si>
  <si>
    <t>svítidlo zářivkové průmyslové prachotěsné IP66, čirý akrylát, elektronický předřadník, 3x28W, délka 1272mm</t>
  </si>
  <si>
    <t>305589276</t>
  </si>
  <si>
    <t>125</t>
  </si>
  <si>
    <t>741372062</t>
  </si>
  <si>
    <t>Montáž svítidlo LED interiérové přisazené stropní hranaté nebo kruhové přes 0,09 do 0,36 m2 se zapojením vodičů</t>
  </si>
  <si>
    <t>-1306916548</t>
  </si>
  <si>
    <t>122</t>
  </si>
  <si>
    <t>34825011</t>
  </si>
  <si>
    <t>svítidlo vestavné stropní panelové čtvercové/obdélníkové 0,09-0,36m2 2200-5000lm</t>
  </si>
  <si>
    <t>293477203</t>
  </si>
  <si>
    <t>123</t>
  </si>
  <si>
    <t>34825005</t>
  </si>
  <si>
    <t>svítidlo interiérové přisazené obdélníkové/čtvercové přes 0,09 do 0,36m2 1500-1900lm</t>
  </si>
  <si>
    <t>1473830662</t>
  </si>
  <si>
    <t>124</t>
  </si>
  <si>
    <t>741372112</t>
  </si>
  <si>
    <t>Montáž svítidlo LED interiérové vestavné panelové hranaté nebo kruhové přes 0,09 do 0,36 m2 se zapojením vodičů</t>
  </si>
  <si>
    <t>-242688789</t>
  </si>
  <si>
    <t>127</t>
  </si>
  <si>
    <t>998741104</t>
  </si>
  <si>
    <t>Přesun hmot tonážní pro silnoproud v objektech v přes 24 do 36 m</t>
  </si>
  <si>
    <t>-92218479</t>
  </si>
  <si>
    <t>742</t>
  </si>
  <si>
    <t>Elektroinstalace - slaboproud</t>
  </si>
  <si>
    <t>150</t>
  </si>
  <si>
    <t>742124003</t>
  </si>
  <si>
    <t>Montáž kabelů datových FTP, UTP, STP pro vnitřní rozvody pevně</t>
  </si>
  <si>
    <t>-1781492261</t>
  </si>
  <si>
    <t>149</t>
  </si>
  <si>
    <t>34121263</t>
  </si>
  <si>
    <t>kabel datový jádro Cu plné plášť PVC (U/UTP) kategorie 6</t>
  </si>
  <si>
    <t>-910988147</t>
  </si>
  <si>
    <t>751</t>
  </si>
  <si>
    <t>Vzduchotechnika</t>
  </si>
  <si>
    <t>97</t>
  </si>
  <si>
    <t>751111231</t>
  </si>
  <si>
    <t>Montáž ventilátoru axiálního nízkotlakého střešního kyselinovzdorného D do 200 mm</t>
  </si>
  <si>
    <t>-343163485</t>
  </si>
  <si>
    <t>98</t>
  </si>
  <si>
    <t>1000193548R</t>
  </si>
  <si>
    <t>STŘEŠNÍ VENTILÁTOR VÝKON 1000</t>
  </si>
  <si>
    <t>-2053739032</t>
  </si>
  <si>
    <t>129</t>
  </si>
  <si>
    <t>751311114</t>
  </si>
  <si>
    <t>Montáž vyústi čtyřhranné do kruhového potrubí přes 0,150 do 0,200 m2</t>
  </si>
  <si>
    <t>-1480197856</t>
  </si>
  <si>
    <t>133</t>
  </si>
  <si>
    <t>42973033</t>
  </si>
  <si>
    <t>výusť jednořadá do kruhového potrubí SPIRO Pz 1000x200mm</t>
  </si>
  <si>
    <t>-1428917146</t>
  </si>
  <si>
    <t>134</t>
  </si>
  <si>
    <t>42972315</t>
  </si>
  <si>
    <t>mřížka stěnová otevřená jednořadá kovová úhel lamel 0° 600x300mm</t>
  </si>
  <si>
    <t>2059141813</t>
  </si>
  <si>
    <t>135</t>
  </si>
  <si>
    <t>751311161</t>
  </si>
  <si>
    <t>Montáž vyústi velkoplošné výšky do 1 m rohové do kruhového potrubí D do 200 mm</t>
  </si>
  <si>
    <t>-1705165672</t>
  </si>
  <si>
    <t>120</t>
  </si>
  <si>
    <t>751510042</t>
  </si>
  <si>
    <t>Vzduchotechnické potrubí z pozinkovaného plechu kruhové spirálně vinutá trouba bez příruby D přes 100 do 200 mm</t>
  </si>
  <si>
    <t>1580401211</t>
  </si>
  <si>
    <t>94</t>
  </si>
  <si>
    <t>998751103</t>
  </si>
  <si>
    <t>Přesun hmot tonážní pro vzduchotechniku v objektech v přes 24 do 36 m</t>
  </si>
  <si>
    <t>1843303827</t>
  </si>
  <si>
    <t>763</t>
  </si>
  <si>
    <t>Konstrukce suché výstavby</t>
  </si>
  <si>
    <t>27</t>
  </si>
  <si>
    <t>763122404</t>
  </si>
  <si>
    <t>SDK stěna šachtová tl 65 mm profil CW+UW 50 desky 1xDF 15 s izolací EI 30</t>
  </si>
  <si>
    <t>54</t>
  </si>
  <si>
    <t>95</t>
  </si>
  <si>
    <t>763172322</t>
  </si>
  <si>
    <t>Montáž dvířek revizních jednoplášťových SDK kcí vel. 300x300 mm pro příčky a předsazené stěny</t>
  </si>
  <si>
    <t>-1839543086</t>
  </si>
  <si>
    <t>96</t>
  </si>
  <si>
    <t>59030711</t>
  </si>
  <si>
    <t>dvířka revizní jednokřídlá s automatickým zámkem 300x300mm</t>
  </si>
  <si>
    <t>-1159900140</t>
  </si>
  <si>
    <t>61</t>
  </si>
  <si>
    <t>763431001</t>
  </si>
  <si>
    <t>Montáž minerálního podhledu s vyjímatelnými panely vel. do 0,36 m2 na zavěšený viditelný rošt</t>
  </si>
  <si>
    <t>-1079121873</t>
  </si>
  <si>
    <t>62</t>
  </si>
  <si>
    <t>59036130</t>
  </si>
  <si>
    <t>panel akustický pro zdravotnická zařízení rastr š 24mm bílá tl 15mm</t>
  </si>
  <si>
    <t>1150263551</t>
  </si>
  <si>
    <t>998763304</t>
  </si>
  <si>
    <t>Přesun hmot tonážní pro sádrokartonové konstrukce v objektech v přes 24 do 36 m</t>
  </si>
  <si>
    <t>33</t>
  </si>
  <si>
    <t>998763381</t>
  </si>
  <si>
    <t>Příplatek k přesunu hmot tonážní 763 SDK prováděný bez použití mechanizace</t>
  </si>
  <si>
    <t>66</t>
  </si>
  <si>
    <t>HZS2172</t>
  </si>
  <si>
    <t>Hodinová zúčtovací sazba sádrokartonář odborný</t>
  </si>
  <si>
    <t>68</t>
  </si>
  <si>
    <t>766</t>
  </si>
  <si>
    <t>Konstrukce truhlářské</t>
  </si>
  <si>
    <t>61140041</t>
  </si>
  <si>
    <t>okno plastové s fixním zasklením dvojsklo do plochy 1m2</t>
  </si>
  <si>
    <t>72</t>
  </si>
  <si>
    <t>152</t>
  </si>
  <si>
    <t>766622212</t>
  </si>
  <si>
    <t>Montáž plastových oken plochy do 1 m2 pevných s rámem do zdiva</t>
  </si>
  <si>
    <t>-338157558</t>
  </si>
  <si>
    <t>154</t>
  </si>
  <si>
    <t>766660411</t>
  </si>
  <si>
    <t>Montáž vchodových dveří včetně rámu jednokřídlových bez nadsvětlíku do zdiva</t>
  </si>
  <si>
    <t>272494000</t>
  </si>
  <si>
    <t>160</t>
  </si>
  <si>
    <t>766660461</t>
  </si>
  <si>
    <t>Montáž vchodových dveří včetně rámu dvoukřídlových s nadsvětlíkem do zdiva</t>
  </si>
  <si>
    <t>-367373593</t>
  </si>
  <si>
    <t>82</t>
  </si>
  <si>
    <t>5531R</t>
  </si>
  <si>
    <t>dveře jednokřídlé Al prosklené max rozměru otvoru 2,42m2</t>
  </si>
  <si>
    <t>345913169</t>
  </si>
  <si>
    <t>155</t>
  </si>
  <si>
    <t>553R</t>
  </si>
  <si>
    <t>dveře dvoukřídlé Al prosklené s nadsvětlíkem max rozměru otvoru 5,856m2</t>
  </si>
  <si>
    <t>-311474569</t>
  </si>
  <si>
    <t>766811115R</t>
  </si>
  <si>
    <t xml:space="preserve">Kuchyňská linka - dodávka a montáž,  délky 2,6m v provedení standart vč.horních skříněk, pracovní desky,dřezu s odkapávačem a druhého dřezu bez odkapávače včetně dodání a zapojení vodovodních baterií, záp. uzavěry _x000d_
</t>
  </si>
  <si>
    <t>-734050178</t>
  </si>
  <si>
    <t>159</t>
  </si>
  <si>
    <t>766811116R</t>
  </si>
  <si>
    <t xml:space="preserve">Kuchyňská linka - dodávka a montáž, délky 2,4m v provedení standart vč.horních skříněk, pracovní desky,dřezu s odkapávačem, včetně dodání a zapojení vodovodní baterie a záp. uzavěry._x000d_
</t>
  </si>
  <si>
    <t>-968151862</t>
  </si>
  <si>
    <t>158</t>
  </si>
  <si>
    <t>766812840R</t>
  </si>
  <si>
    <t>Demontáž kuchyňských linek dřevěných nebo kovových dl přes 1,8 do 2,5 m</t>
  </si>
  <si>
    <t>-693432004</t>
  </si>
  <si>
    <t>78</t>
  </si>
  <si>
    <t>998766104</t>
  </si>
  <si>
    <t>Přesun hmot tonážní pro kce truhlářské v objektech v přes 24 do 36 m</t>
  </si>
  <si>
    <t>153398929</t>
  </si>
  <si>
    <t>998766181</t>
  </si>
  <si>
    <t>Příplatek k přesunu hmot tonážní 766 prováděný bez použití mechanizace</t>
  </si>
  <si>
    <t>76</t>
  </si>
  <si>
    <t>767</t>
  </si>
  <si>
    <t>Konstrukce zámečnické</t>
  </si>
  <si>
    <t>156</t>
  </si>
  <si>
    <t>767114814</t>
  </si>
  <si>
    <t>Demontáž stěn a příček rámových zasklených vnitřních plochy přes 12 do 15 m2</t>
  </si>
  <si>
    <t>1068109147</t>
  </si>
  <si>
    <t>157</t>
  </si>
  <si>
    <t>767114815</t>
  </si>
  <si>
    <t>Demontáž stěn a příček rámových zasklených vnitřních plochy přes 15 m2</t>
  </si>
  <si>
    <t>-1601057829</t>
  </si>
  <si>
    <t>771</t>
  </si>
  <si>
    <t>Podlahy z dlaždic</t>
  </si>
  <si>
    <t>83</t>
  </si>
  <si>
    <t>771111011</t>
  </si>
  <si>
    <t>Vysátí podkladu před pokládkou dlažby</t>
  </si>
  <si>
    <t>233758622</t>
  </si>
  <si>
    <t>84</t>
  </si>
  <si>
    <t>771121011</t>
  </si>
  <si>
    <t>Nátěr penetrační na podlahu</t>
  </si>
  <si>
    <t>-1019445337</t>
  </si>
  <si>
    <t>85</t>
  </si>
  <si>
    <t>771151011</t>
  </si>
  <si>
    <t>Samonivelační stěrka podlah pevnosti 20 MPa tl 3 mm</t>
  </si>
  <si>
    <t>-1134530318</t>
  </si>
  <si>
    <t>771573810</t>
  </si>
  <si>
    <t>Demontáž podlah z dlaždic keramických lepených</t>
  </si>
  <si>
    <t>-2110601462</t>
  </si>
  <si>
    <t>86</t>
  </si>
  <si>
    <t>771574414</t>
  </si>
  <si>
    <t>Montáž podlah keramických hladkých lepených cementovým flexibilním lepidlem přes 4 do 6 ks/m2</t>
  </si>
  <si>
    <t>1780567855</t>
  </si>
  <si>
    <t>87</t>
  </si>
  <si>
    <t>59761131</t>
  </si>
  <si>
    <t>dlažba keramická slinutá mrazuvzdorná povrch hladký/leštěný tl do 10mm přes 4 do 6ks/m2</t>
  </si>
  <si>
    <t>-605424965</t>
  </si>
  <si>
    <t>781</t>
  </si>
  <si>
    <t>Dokončovací práce - obklady</t>
  </si>
  <si>
    <t>41</t>
  </si>
  <si>
    <t>781111011</t>
  </si>
  <si>
    <t>Ometení (oprášení) stěny při přípravě podkladu</t>
  </si>
  <si>
    <t>781121011</t>
  </si>
  <si>
    <t>Nátěr penetrační na stěnu</t>
  </si>
  <si>
    <t>43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</si>
  <si>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</si>
  <si>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</si>
  <si>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</si>
  <si>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</si>
  <si>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45</t>
  </si>
  <si>
    <t>781474116</t>
  </si>
  <si>
    <t>Montáž obkladů vnitřních keramických hladkých přes 25 do 35 ks/m2 lepených flexibilním lepidlem</t>
  </si>
  <si>
    <t>59761038</t>
  </si>
  <si>
    <t>obklad keramický hladký přes 25 do 35ks/m2</t>
  </si>
  <si>
    <t>88</t>
  </si>
  <si>
    <t>47</t>
  </si>
  <si>
    <t>781495141</t>
  </si>
  <si>
    <t>Průnik obkladem kruhový do DN 30</t>
  </si>
  <si>
    <t>90</t>
  </si>
  <si>
    <t>781495142</t>
  </si>
  <si>
    <t>Průnik obkladem kruhový přes DN 30 do DN 90</t>
  </si>
  <si>
    <t>92</t>
  </si>
  <si>
    <t>49</t>
  </si>
  <si>
    <t>781495211</t>
  </si>
  <si>
    <t>Čištění vnitřních ploch stěn po provedení obkladu chemickými prostředky</t>
  </si>
  <si>
    <t>998781104</t>
  </si>
  <si>
    <t>Přesun hmot tonážní pro obklady keramické v objektech v přes 24 do 36 m</t>
  </si>
  <si>
    <t>51</t>
  </si>
  <si>
    <t>998781181</t>
  </si>
  <si>
    <t>Příplatek k přesunu hmot tonážní 781 prováděný bez použití mechanizace</t>
  </si>
  <si>
    <t>783</t>
  </si>
  <si>
    <t>Dokončovací práce - nátěry</t>
  </si>
  <si>
    <t>784</t>
  </si>
  <si>
    <t>Dokončovací práce - malby a tapety</t>
  </si>
  <si>
    <t>55</t>
  </si>
  <si>
    <t>784111001</t>
  </si>
  <si>
    <t>Oprášení (ometení ) podkladu v místnostech v do 3,80 m</t>
  </si>
  <si>
    <t>56</t>
  </si>
  <si>
    <t>784161001</t>
  </si>
  <si>
    <t>Tmelení spar a rohů šířky do 3 mm akrylátovým tmelem v místnostech v do 3,80 m</t>
  </si>
  <si>
    <t>HZS</t>
  </si>
  <si>
    <t>Hodinové zúčtovací sazby</t>
  </si>
  <si>
    <t>HZS2232R</t>
  </si>
  <si>
    <t>Hodinová zúčtovací sazba elektrikář odborný i slaboproud</t>
  </si>
  <si>
    <t>512</t>
  </si>
  <si>
    <t>-28134151</t>
  </si>
  <si>
    <t>136</t>
  </si>
  <si>
    <t>HZS3214R</t>
  </si>
  <si>
    <t>Hodinová zúčtovací sazba montér vzduchotechniky-elektroinstalace</t>
  </si>
  <si>
    <t>1605651347</t>
  </si>
  <si>
    <t>137</t>
  </si>
  <si>
    <t>HZS3211R</t>
  </si>
  <si>
    <t>Hodinová zúčtovací sazba montér vzduchotechniky-stavební přípomoc</t>
  </si>
  <si>
    <t>1699009806</t>
  </si>
  <si>
    <t>89</t>
  </si>
  <si>
    <t>HZS3222</t>
  </si>
  <si>
    <t>Hodinová zúčtovací sazba montér slaboproudých zařízení odborný</t>
  </si>
  <si>
    <t>-2019502359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</si>
</sst>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2024_09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činnost na oddělení psychitrie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'2024_9 - stavební činnost...'!J30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'2024_9 - stavební činnost...'!P134</f>
        <v>0</v>
      </c>
      <c r="AV95" s="125">
        <f>'2024_9 - stavební činnost...'!J33</f>
        <v>0</v>
      </c>
      <c r="AW95" s="125">
        <f>'2024_9 - stavební činnost...'!J34</f>
        <v>0</v>
      </c>
      <c r="AX95" s="125">
        <f>'2024_9 - stavební činnost...'!J35</f>
        <v>0</v>
      </c>
      <c r="AY95" s="125">
        <f>'2024_9 - stavební činnost...'!J36</f>
        <v>0</v>
      </c>
      <c r="AZ95" s="125">
        <f>'2024_9 - stavební činnost...'!F33</f>
        <v>0</v>
      </c>
      <c r="BA95" s="125">
        <f>'2024_9 - stavební činnost...'!F34</f>
        <v>0</v>
      </c>
      <c r="BB95" s="125">
        <f>'2024_9 - stavební činnost...'!F35</f>
        <v>0</v>
      </c>
      <c r="BC95" s="125">
        <f>'2024_9 - stavební činnost...'!F36</f>
        <v>0</v>
      </c>
      <c r="BD95" s="127">
        <f>'2024_9 - stavební činnost...'!F37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I7pI1rM0ik+ILZDZVZum9SgkOouCTvXOCxL+rdaJoiLoT5b8P1xdI9WeQ+zeXMEwOAVGj5GYq6v9OUcVjaJxSg==" hashValue="uA+B4p/kHZdOtzIafmPZjvYrZhh5oODyRuBWnswgeNe+7I1Ni1XXxBFWG5Myj+bqiQduaEI4y8E4YRmr/4mnn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_9 - stavební činn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činnost na oddělení psychitrie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29. 4. 2024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ROUND((SUM(BE134:BE266)),  2)</f>
        <v>0</v>
      </c>
      <c r="G33" s="35"/>
      <c r="H33" s="35"/>
      <c r="I33" s="148">
        <v>0.20999999999999999</v>
      </c>
      <c r="J33" s="147">
        <f>ROUND(((SUM(BE134:BE266))*I33),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ROUND((SUM(BF134:BF266)),  2)</f>
        <v>0</v>
      </c>
      <c r="G34" s="35"/>
      <c r="H34" s="35"/>
      <c r="I34" s="148">
        <v>0.12</v>
      </c>
      <c r="J34" s="147">
        <f>ROUND(((SUM(BF134:BF266))*I34),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ROUND((SUM(BG134:BG266)),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ROUND((SUM(BH134:BH266)),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ROUND((SUM(BI134:BI266)),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stavební činnost na oddělení psychitrie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2024_9 - stavební činnost na oddělení psychiatrie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29. 4. 2024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hidden="1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J135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J136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J138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J148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J156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2"/>
      <c r="C102" s="173"/>
      <c r="D102" s="174" t="s">
        <v>97</v>
      </c>
      <c r="E102" s="175"/>
      <c r="F102" s="175"/>
      <c r="G102" s="175"/>
      <c r="H102" s="175"/>
      <c r="I102" s="175"/>
      <c r="J102" s="176">
        <f>J161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J162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J176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J203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J206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J215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J224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J236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J239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J246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J258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J259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72"/>
      <c r="C114" s="173"/>
      <c r="D114" s="174" t="s">
        <v>109</v>
      </c>
      <c r="E114" s="175"/>
      <c r="F114" s="175"/>
      <c r="G114" s="175"/>
      <c r="H114" s="175"/>
      <c r="I114" s="175"/>
      <c r="J114" s="176">
        <f>J262</f>
        <v>0</v>
      </c>
      <c r="K114" s="173"/>
      <c r="L114" s="17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hidden="1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hidden="1"/>
    <row r="118" hidden="1"/>
    <row r="119" hidden="1"/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110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67" t="str">
        <f>E7</f>
        <v>stavební činnost na oddělení psychitrie</v>
      </c>
      <c r="F124" s="29"/>
      <c r="G124" s="29"/>
      <c r="H124" s="29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85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2024_9 - stavební činnost na oddělení psychiatrie</v>
      </c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 xml:space="preserve"> </v>
      </c>
      <c r="G128" s="37"/>
      <c r="H128" s="37"/>
      <c r="I128" s="29" t="s">
        <v>22</v>
      </c>
      <c r="J128" s="76" t="str">
        <f>IF(J12="","",J12)</f>
        <v>29. 4. 2024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 xml:space="preserve"> </v>
      </c>
      <c r="G130" s="37"/>
      <c r="H130" s="37"/>
      <c r="I130" s="29" t="s">
        <v>29</v>
      </c>
      <c r="J130" s="33" t="str">
        <f>E21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27</v>
      </c>
      <c r="D131" s="37"/>
      <c r="E131" s="37"/>
      <c r="F131" s="24" t="str">
        <f>IF(E18="","",E18)</f>
        <v>Vyplň údaj</v>
      </c>
      <c r="G131" s="37"/>
      <c r="H131" s="37"/>
      <c r="I131" s="29" t="s">
        <v>31</v>
      </c>
      <c r="J131" s="33" t="str">
        <f>E24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84"/>
      <c r="B133" s="185"/>
      <c r="C133" s="186" t="s">
        <v>111</v>
      </c>
      <c r="D133" s="187" t="s">
        <v>58</v>
      </c>
      <c r="E133" s="187" t="s">
        <v>54</v>
      </c>
      <c r="F133" s="187" t="s">
        <v>55</v>
      </c>
      <c r="G133" s="187" t="s">
        <v>112</v>
      </c>
      <c r="H133" s="187" t="s">
        <v>113</v>
      </c>
      <c r="I133" s="187" t="s">
        <v>114</v>
      </c>
      <c r="J133" s="188" t="s">
        <v>89</v>
      </c>
      <c r="K133" s="189" t="s">
        <v>115</v>
      </c>
      <c r="L133" s="190"/>
      <c r="M133" s="97" t="s">
        <v>1</v>
      </c>
      <c r="N133" s="98" t="s">
        <v>37</v>
      </c>
      <c r="O133" s="98" t="s">
        <v>116</v>
      </c>
      <c r="P133" s="98" t="s">
        <v>117</v>
      </c>
      <c r="Q133" s="98" t="s">
        <v>118</v>
      </c>
      <c r="R133" s="98" t="s">
        <v>119</v>
      </c>
      <c r="S133" s="98" t="s">
        <v>120</v>
      </c>
      <c r="T133" s="99" t="s">
        <v>121</v>
      </c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</row>
    <row r="134" s="2" customFormat="1" ht="22.8" customHeight="1">
      <c r="A134" s="35"/>
      <c r="B134" s="36"/>
      <c r="C134" s="104" t="s">
        <v>122</v>
      </c>
      <c r="D134" s="37"/>
      <c r="E134" s="37"/>
      <c r="F134" s="37"/>
      <c r="G134" s="37"/>
      <c r="H134" s="37"/>
      <c r="I134" s="37"/>
      <c r="J134" s="191">
        <f>BK134</f>
        <v>0</v>
      </c>
      <c r="K134" s="37"/>
      <c r="L134" s="41"/>
      <c r="M134" s="100"/>
      <c r="N134" s="192"/>
      <c r="O134" s="101"/>
      <c r="P134" s="193">
        <f>P135+P161+P262</f>
        <v>0</v>
      </c>
      <c r="Q134" s="101"/>
      <c r="R134" s="193">
        <f>R135+R161+R262</f>
        <v>11.7653100926</v>
      </c>
      <c r="S134" s="101"/>
      <c r="T134" s="194">
        <f>T135+T161+T262</f>
        <v>17.262046000000002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72</v>
      </c>
      <c r="AU134" s="14" t="s">
        <v>91</v>
      </c>
      <c r="BK134" s="195">
        <f>BK135+BK161+BK262</f>
        <v>0</v>
      </c>
    </row>
    <row r="135" s="12" customFormat="1" ht="25.92" customHeight="1">
      <c r="A135" s="12"/>
      <c r="B135" s="196"/>
      <c r="C135" s="197"/>
      <c r="D135" s="198" t="s">
        <v>72</v>
      </c>
      <c r="E135" s="199" t="s">
        <v>123</v>
      </c>
      <c r="F135" s="199" t="s">
        <v>124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P136+P138+P148+P156</f>
        <v>0</v>
      </c>
      <c r="Q135" s="204"/>
      <c r="R135" s="205">
        <f>R136+R138+R148+R156</f>
        <v>6.3489089000000005</v>
      </c>
      <c r="S135" s="204"/>
      <c r="T135" s="206">
        <f>T136+T138+T148+T156</f>
        <v>14.325906000000002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73</v>
      </c>
      <c r="AY135" s="207" t="s">
        <v>125</v>
      </c>
      <c r="BK135" s="209">
        <f>BK136+BK138+BK148+BK156</f>
        <v>0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126</v>
      </c>
      <c r="F136" s="210" t="s">
        <v>127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1.18815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81</v>
      </c>
      <c r="AT136" s="208" t="s">
        <v>72</v>
      </c>
      <c r="AU136" s="208" t="s">
        <v>81</v>
      </c>
      <c r="AY136" s="207" t="s">
        <v>125</v>
      </c>
      <c r="BK136" s="209">
        <f>BK137</f>
        <v>0</v>
      </c>
    </row>
    <row r="137" s="2" customFormat="1" ht="24.15" customHeight="1">
      <c r="A137" s="35"/>
      <c r="B137" s="36"/>
      <c r="C137" s="212" t="s">
        <v>81</v>
      </c>
      <c r="D137" s="212" t="s">
        <v>128</v>
      </c>
      <c r="E137" s="213" t="s">
        <v>129</v>
      </c>
      <c r="F137" s="214" t="s">
        <v>130</v>
      </c>
      <c r="G137" s="215" t="s">
        <v>131</v>
      </c>
      <c r="H137" s="216">
        <v>15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0.079210000000000003</v>
      </c>
      <c r="R137" s="222">
        <f>Q137*H137</f>
        <v>1.18815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132</v>
      </c>
      <c r="AT137" s="224" t="s">
        <v>128</v>
      </c>
      <c r="AU137" s="224" t="s">
        <v>83</v>
      </c>
      <c r="AY137" s="14" t="s">
        <v>125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132</v>
      </c>
      <c r="BM137" s="224" t="s">
        <v>83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133</v>
      </c>
      <c r="F138" s="210" t="s">
        <v>134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SUM(P139:P147)</f>
        <v>0</v>
      </c>
      <c r="Q138" s="204"/>
      <c r="R138" s="205">
        <f>SUM(R139:R147)</f>
        <v>5.1067764000000002</v>
      </c>
      <c r="S138" s="204"/>
      <c r="T138" s="206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81</v>
      </c>
      <c r="AY138" s="207" t="s">
        <v>125</v>
      </c>
      <c r="BK138" s="209">
        <f>SUM(BK139:BK147)</f>
        <v>0</v>
      </c>
    </row>
    <row r="139" s="2" customFormat="1" ht="24.15" customHeight="1">
      <c r="A139" s="35"/>
      <c r="B139" s="36"/>
      <c r="C139" s="212" t="s">
        <v>83</v>
      </c>
      <c r="D139" s="212" t="s">
        <v>128</v>
      </c>
      <c r="E139" s="213" t="s">
        <v>135</v>
      </c>
      <c r="F139" s="214" t="s">
        <v>136</v>
      </c>
      <c r="G139" s="215" t="s">
        <v>131</v>
      </c>
      <c r="H139" s="216">
        <v>2050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38</v>
      </c>
      <c r="O139" s="88"/>
      <c r="P139" s="222">
        <f>O139*H139</f>
        <v>0</v>
      </c>
      <c r="Q139" s="222">
        <v>0.000263</v>
      </c>
      <c r="R139" s="222">
        <f>Q139*H139</f>
        <v>0.53915000000000002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132</v>
      </c>
      <c r="AT139" s="224" t="s">
        <v>128</v>
      </c>
      <c r="AU139" s="224" t="s">
        <v>83</v>
      </c>
      <c r="AY139" s="14" t="s">
        <v>125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132</v>
      </c>
      <c r="BM139" s="224" t="s">
        <v>132</v>
      </c>
    </row>
    <row r="140" s="2" customFormat="1" ht="24.15" customHeight="1">
      <c r="A140" s="35"/>
      <c r="B140" s="36"/>
      <c r="C140" s="212" t="s">
        <v>126</v>
      </c>
      <c r="D140" s="212" t="s">
        <v>128</v>
      </c>
      <c r="E140" s="213" t="s">
        <v>137</v>
      </c>
      <c r="F140" s="214" t="s">
        <v>138</v>
      </c>
      <c r="G140" s="215" t="s">
        <v>131</v>
      </c>
      <c r="H140" s="216">
        <v>2050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38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132</v>
      </c>
      <c r="AT140" s="224" t="s">
        <v>128</v>
      </c>
      <c r="AU140" s="224" t="s">
        <v>83</v>
      </c>
      <c r="AY140" s="14" t="s">
        <v>125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81</v>
      </c>
      <c r="BK140" s="225">
        <f>ROUND(I140*H140,2)</f>
        <v>0</v>
      </c>
      <c r="BL140" s="14" t="s">
        <v>132</v>
      </c>
      <c r="BM140" s="224" t="s">
        <v>133</v>
      </c>
    </row>
    <row r="141" s="2" customFormat="1" ht="24.15" customHeight="1">
      <c r="A141" s="35"/>
      <c r="B141" s="36"/>
      <c r="C141" s="212" t="s">
        <v>132</v>
      </c>
      <c r="D141" s="212" t="s">
        <v>128</v>
      </c>
      <c r="E141" s="213" t="s">
        <v>139</v>
      </c>
      <c r="F141" s="214" t="s">
        <v>140</v>
      </c>
      <c r="G141" s="215" t="s">
        <v>131</v>
      </c>
      <c r="H141" s="216">
        <v>2050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38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132</v>
      </c>
      <c r="AT141" s="224" t="s">
        <v>128</v>
      </c>
      <c r="AU141" s="224" t="s">
        <v>83</v>
      </c>
      <c r="AY141" s="14" t="s">
        <v>125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81</v>
      </c>
      <c r="BK141" s="225">
        <f>ROUND(I141*H141,2)</f>
        <v>0</v>
      </c>
      <c r="BL141" s="14" t="s">
        <v>132</v>
      </c>
      <c r="BM141" s="224" t="s">
        <v>141</v>
      </c>
    </row>
    <row r="142" s="2" customFormat="1" ht="24.15" customHeight="1">
      <c r="A142" s="35"/>
      <c r="B142" s="36"/>
      <c r="C142" s="212" t="s">
        <v>142</v>
      </c>
      <c r="D142" s="212" t="s">
        <v>128</v>
      </c>
      <c r="E142" s="213" t="s">
        <v>143</v>
      </c>
      <c r="F142" s="214" t="s">
        <v>144</v>
      </c>
      <c r="G142" s="215" t="s">
        <v>131</v>
      </c>
      <c r="H142" s="216">
        <v>42.579999999999998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38</v>
      </c>
      <c r="O142" s="88"/>
      <c r="P142" s="222">
        <f>O142*H142</f>
        <v>0</v>
      </c>
      <c r="Q142" s="222">
        <v>0.033579999999999999</v>
      </c>
      <c r="R142" s="222">
        <f>Q142*H142</f>
        <v>1.4298363999999999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132</v>
      </c>
      <c r="AT142" s="224" t="s">
        <v>128</v>
      </c>
      <c r="AU142" s="224" t="s">
        <v>83</v>
      </c>
      <c r="AY142" s="14" t="s">
        <v>125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81</v>
      </c>
      <c r="BK142" s="225">
        <f>ROUND(I142*H142,2)</f>
        <v>0</v>
      </c>
      <c r="BL142" s="14" t="s">
        <v>132</v>
      </c>
      <c r="BM142" s="224" t="s">
        <v>145</v>
      </c>
    </row>
    <row r="143" s="2" customFormat="1" ht="21.75" customHeight="1">
      <c r="A143" s="35"/>
      <c r="B143" s="36"/>
      <c r="C143" s="212" t="s">
        <v>133</v>
      </c>
      <c r="D143" s="212" t="s">
        <v>128</v>
      </c>
      <c r="E143" s="213" t="s">
        <v>146</v>
      </c>
      <c r="F143" s="214" t="s">
        <v>147</v>
      </c>
      <c r="G143" s="215" t="s">
        <v>148</v>
      </c>
      <c r="H143" s="216">
        <v>52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38</v>
      </c>
      <c r="O143" s="88"/>
      <c r="P143" s="222">
        <f>O143*H143</f>
        <v>0</v>
      </c>
      <c r="Q143" s="222">
        <v>0.04684</v>
      </c>
      <c r="R143" s="222">
        <f>Q143*H143</f>
        <v>2.4356800000000001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132</v>
      </c>
      <c r="AT143" s="224" t="s">
        <v>128</v>
      </c>
      <c r="AU143" s="224" t="s">
        <v>83</v>
      </c>
      <c r="AY143" s="14" t="s">
        <v>125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81</v>
      </c>
      <c r="BK143" s="225">
        <f>ROUND(I143*H143,2)</f>
        <v>0</v>
      </c>
      <c r="BL143" s="14" t="s">
        <v>132</v>
      </c>
      <c r="BM143" s="224" t="s">
        <v>8</v>
      </c>
    </row>
    <row r="144" s="2" customFormat="1" ht="24.15" customHeight="1">
      <c r="A144" s="35"/>
      <c r="B144" s="36"/>
      <c r="C144" s="226" t="s">
        <v>149</v>
      </c>
      <c r="D144" s="226" t="s">
        <v>150</v>
      </c>
      <c r="E144" s="227" t="s">
        <v>151</v>
      </c>
      <c r="F144" s="228" t="s">
        <v>152</v>
      </c>
      <c r="G144" s="229" t="s">
        <v>148</v>
      </c>
      <c r="H144" s="230">
        <v>16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38</v>
      </c>
      <c r="O144" s="88"/>
      <c r="P144" s="222">
        <f>O144*H144</f>
        <v>0</v>
      </c>
      <c r="Q144" s="222">
        <v>0.014579999999999999</v>
      </c>
      <c r="R144" s="222">
        <f>Q144*H144</f>
        <v>0.23327999999999999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141</v>
      </c>
      <c r="AT144" s="224" t="s">
        <v>150</v>
      </c>
      <c r="AU144" s="224" t="s">
        <v>83</v>
      </c>
      <c r="AY144" s="14" t="s">
        <v>125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81</v>
      </c>
      <c r="BK144" s="225">
        <f>ROUND(I144*H144,2)</f>
        <v>0</v>
      </c>
      <c r="BL144" s="14" t="s">
        <v>132</v>
      </c>
      <c r="BM144" s="224" t="s">
        <v>153</v>
      </c>
    </row>
    <row r="145" s="2" customFormat="1" ht="24.15" customHeight="1">
      <c r="A145" s="35"/>
      <c r="B145" s="36"/>
      <c r="C145" s="226" t="s">
        <v>141</v>
      </c>
      <c r="D145" s="226" t="s">
        <v>150</v>
      </c>
      <c r="E145" s="227" t="s">
        <v>154</v>
      </c>
      <c r="F145" s="228" t="s">
        <v>155</v>
      </c>
      <c r="G145" s="229" t="s">
        <v>148</v>
      </c>
      <c r="H145" s="230">
        <v>7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38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141</v>
      </c>
      <c r="AT145" s="224" t="s">
        <v>150</v>
      </c>
      <c r="AU145" s="224" t="s">
        <v>83</v>
      </c>
      <c r="AY145" s="14" t="s">
        <v>125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132</v>
      </c>
      <c r="BM145" s="224" t="s">
        <v>156</v>
      </c>
    </row>
    <row r="146" s="2" customFormat="1" ht="24.15" customHeight="1">
      <c r="A146" s="35"/>
      <c r="B146" s="36"/>
      <c r="C146" s="226" t="s">
        <v>157</v>
      </c>
      <c r="D146" s="226" t="s">
        <v>150</v>
      </c>
      <c r="E146" s="227" t="s">
        <v>158</v>
      </c>
      <c r="F146" s="228" t="s">
        <v>159</v>
      </c>
      <c r="G146" s="229" t="s">
        <v>148</v>
      </c>
      <c r="H146" s="230">
        <v>3</v>
      </c>
      <c r="I146" s="231"/>
      <c r="J146" s="232">
        <f>ROUND(I146*H146,2)</f>
        <v>0</v>
      </c>
      <c r="K146" s="233"/>
      <c r="L146" s="234"/>
      <c r="M146" s="235" t="s">
        <v>1</v>
      </c>
      <c r="N146" s="236" t="s">
        <v>38</v>
      </c>
      <c r="O146" s="88"/>
      <c r="P146" s="222">
        <f>O146*H146</f>
        <v>0</v>
      </c>
      <c r="Q146" s="222">
        <v>0.01553</v>
      </c>
      <c r="R146" s="222">
        <f>Q146*H146</f>
        <v>0.046589999999999999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141</v>
      </c>
      <c r="AT146" s="224" t="s">
        <v>150</v>
      </c>
      <c r="AU146" s="224" t="s">
        <v>83</v>
      </c>
      <c r="AY146" s="14" t="s">
        <v>125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81</v>
      </c>
      <c r="BK146" s="225">
        <f>ROUND(I146*H146,2)</f>
        <v>0</v>
      </c>
      <c r="BL146" s="14" t="s">
        <v>132</v>
      </c>
      <c r="BM146" s="224" t="s">
        <v>160</v>
      </c>
    </row>
    <row r="147" s="2" customFormat="1" ht="24.15" customHeight="1">
      <c r="A147" s="35"/>
      <c r="B147" s="36"/>
      <c r="C147" s="226" t="s">
        <v>161</v>
      </c>
      <c r="D147" s="226" t="s">
        <v>150</v>
      </c>
      <c r="E147" s="227" t="s">
        <v>162</v>
      </c>
      <c r="F147" s="228" t="s">
        <v>163</v>
      </c>
      <c r="G147" s="229" t="s">
        <v>148</v>
      </c>
      <c r="H147" s="230">
        <v>26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38</v>
      </c>
      <c r="O147" s="88"/>
      <c r="P147" s="222">
        <f>O147*H147</f>
        <v>0</v>
      </c>
      <c r="Q147" s="222">
        <v>0.016240000000000001</v>
      </c>
      <c r="R147" s="222">
        <f>Q147*H147</f>
        <v>0.42224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141</v>
      </c>
      <c r="AT147" s="224" t="s">
        <v>150</v>
      </c>
      <c r="AU147" s="224" t="s">
        <v>83</v>
      </c>
      <c r="AY147" s="14" t="s">
        <v>125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81</v>
      </c>
      <c r="BK147" s="225">
        <f>ROUND(I147*H147,2)</f>
        <v>0</v>
      </c>
      <c r="BL147" s="14" t="s">
        <v>132</v>
      </c>
      <c r="BM147" s="224" t="s">
        <v>164</v>
      </c>
    </row>
    <row r="148" s="12" customFormat="1" ht="22.8" customHeight="1">
      <c r="A148" s="12"/>
      <c r="B148" s="196"/>
      <c r="C148" s="197"/>
      <c r="D148" s="198" t="s">
        <v>72</v>
      </c>
      <c r="E148" s="210" t="s">
        <v>161</v>
      </c>
      <c r="F148" s="210" t="s">
        <v>165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SUM(P149:P155)</f>
        <v>0</v>
      </c>
      <c r="Q148" s="204"/>
      <c r="R148" s="205">
        <f>SUM(R149:R155)</f>
        <v>0.053982499999999996</v>
      </c>
      <c r="S148" s="204"/>
      <c r="T148" s="206">
        <f>SUM(T149:T155)</f>
        <v>14.325906000000002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72</v>
      </c>
      <c r="AU148" s="208" t="s">
        <v>81</v>
      </c>
      <c r="AY148" s="207" t="s">
        <v>125</v>
      </c>
      <c r="BK148" s="209">
        <f>SUM(BK149:BK155)</f>
        <v>0</v>
      </c>
    </row>
    <row r="149" s="2" customFormat="1" ht="33" customHeight="1">
      <c r="A149" s="35"/>
      <c r="B149" s="36"/>
      <c r="C149" s="212" t="s">
        <v>145</v>
      </c>
      <c r="D149" s="212" t="s">
        <v>128</v>
      </c>
      <c r="E149" s="213" t="s">
        <v>166</v>
      </c>
      <c r="F149" s="214" t="s">
        <v>167</v>
      </c>
      <c r="G149" s="215" t="s">
        <v>131</v>
      </c>
      <c r="H149" s="216">
        <v>415.25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38</v>
      </c>
      <c r="O149" s="88"/>
      <c r="P149" s="222">
        <f>O149*H149</f>
        <v>0</v>
      </c>
      <c r="Q149" s="222">
        <v>0.00012999999999999999</v>
      </c>
      <c r="R149" s="222">
        <f>Q149*H149</f>
        <v>0.053982499999999996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132</v>
      </c>
      <c r="AT149" s="224" t="s">
        <v>128</v>
      </c>
      <c r="AU149" s="224" t="s">
        <v>83</v>
      </c>
      <c r="AY149" s="14" t="s">
        <v>125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81</v>
      </c>
      <c r="BK149" s="225">
        <f>ROUND(I149*H149,2)</f>
        <v>0</v>
      </c>
      <c r="BL149" s="14" t="s">
        <v>132</v>
      </c>
      <c r="BM149" s="224" t="s">
        <v>168</v>
      </c>
    </row>
    <row r="150" s="2" customFormat="1" ht="24.15" customHeight="1">
      <c r="A150" s="35"/>
      <c r="B150" s="36"/>
      <c r="C150" s="212" t="s">
        <v>169</v>
      </c>
      <c r="D150" s="212" t="s">
        <v>128</v>
      </c>
      <c r="E150" s="213" t="s">
        <v>170</v>
      </c>
      <c r="F150" s="214" t="s">
        <v>171</v>
      </c>
      <c r="G150" s="215" t="s">
        <v>131</v>
      </c>
      <c r="H150" s="216">
        <v>2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38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0.065000000000000002</v>
      </c>
      <c r="T150" s="223">
        <f>S150*H150</f>
        <v>0.13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132</v>
      </c>
      <c r="AT150" s="224" t="s">
        <v>128</v>
      </c>
      <c r="AU150" s="224" t="s">
        <v>83</v>
      </c>
      <c r="AY150" s="14" t="s">
        <v>125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81</v>
      </c>
      <c r="BK150" s="225">
        <f>ROUND(I150*H150,2)</f>
        <v>0</v>
      </c>
      <c r="BL150" s="14" t="s">
        <v>132</v>
      </c>
      <c r="BM150" s="224" t="s">
        <v>172</v>
      </c>
    </row>
    <row r="151" s="2" customFormat="1" ht="21.75" customHeight="1">
      <c r="A151" s="35"/>
      <c r="B151" s="36"/>
      <c r="C151" s="212" t="s">
        <v>173</v>
      </c>
      <c r="D151" s="212" t="s">
        <v>128</v>
      </c>
      <c r="E151" s="213" t="s">
        <v>174</v>
      </c>
      <c r="F151" s="214" t="s">
        <v>175</v>
      </c>
      <c r="G151" s="215" t="s">
        <v>131</v>
      </c>
      <c r="H151" s="216">
        <v>27.920999999999999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38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0.075999999999999998</v>
      </c>
      <c r="T151" s="223">
        <f>S151*H151</f>
        <v>2.1219959999999998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132</v>
      </c>
      <c r="AT151" s="224" t="s">
        <v>128</v>
      </c>
      <c r="AU151" s="224" t="s">
        <v>83</v>
      </c>
      <c r="AY151" s="14" t="s">
        <v>125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81</v>
      </c>
      <c r="BK151" s="225">
        <f>ROUND(I151*H151,2)</f>
        <v>0</v>
      </c>
      <c r="BL151" s="14" t="s">
        <v>132</v>
      </c>
      <c r="BM151" s="224" t="s">
        <v>176</v>
      </c>
    </row>
    <row r="152" s="2" customFormat="1" ht="21.75" customHeight="1">
      <c r="A152" s="35"/>
      <c r="B152" s="36"/>
      <c r="C152" s="212" t="s">
        <v>8</v>
      </c>
      <c r="D152" s="212" t="s">
        <v>128</v>
      </c>
      <c r="E152" s="213" t="s">
        <v>177</v>
      </c>
      <c r="F152" s="214" t="s">
        <v>178</v>
      </c>
      <c r="G152" s="215" t="s">
        <v>131</v>
      </c>
      <c r="H152" s="216">
        <v>30.57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38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0.063</v>
      </c>
      <c r="T152" s="223">
        <f>S152*H152</f>
        <v>1.92591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132</v>
      </c>
      <c r="AT152" s="224" t="s">
        <v>128</v>
      </c>
      <c r="AU152" s="224" t="s">
        <v>83</v>
      </c>
      <c r="AY152" s="14" t="s">
        <v>125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81</v>
      </c>
      <c r="BK152" s="225">
        <f>ROUND(I152*H152,2)</f>
        <v>0</v>
      </c>
      <c r="BL152" s="14" t="s">
        <v>132</v>
      </c>
      <c r="BM152" s="224" t="s">
        <v>179</v>
      </c>
    </row>
    <row r="153" s="2" customFormat="1" ht="24.15" customHeight="1">
      <c r="A153" s="35"/>
      <c r="B153" s="36"/>
      <c r="C153" s="212" t="s">
        <v>180</v>
      </c>
      <c r="D153" s="212" t="s">
        <v>128</v>
      </c>
      <c r="E153" s="213" t="s">
        <v>181</v>
      </c>
      <c r="F153" s="214" t="s">
        <v>182</v>
      </c>
      <c r="G153" s="215" t="s">
        <v>131</v>
      </c>
      <c r="H153" s="216">
        <v>40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38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0.031</v>
      </c>
      <c r="T153" s="223">
        <f>S153*H153</f>
        <v>1.24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132</v>
      </c>
      <c r="AT153" s="224" t="s">
        <v>128</v>
      </c>
      <c r="AU153" s="224" t="s">
        <v>83</v>
      </c>
      <c r="AY153" s="14" t="s">
        <v>125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132</v>
      </c>
      <c r="BM153" s="224" t="s">
        <v>183</v>
      </c>
    </row>
    <row r="154" s="2" customFormat="1" ht="24.15" customHeight="1">
      <c r="A154" s="35"/>
      <c r="B154" s="36"/>
      <c r="C154" s="212" t="s">
        <v>153</v>
      </c>
      <c r="D154" s="212" t="s">
        <v>128</v>
      </c>
      <c r="E154" s="213" t="s">
        <v>184</v>
      </c>
      <c r="F154" s="214" t="s">
        <v>185</v>
      </c>
      <c r="G154" s="215" t="s">
        <v>131</v>
      </c>
      <c r="H154" s="216">
        <v>131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38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0.068000000000000005</v>
      </c>
      <c r="T154" s="223">
        <f>S154*H154</f>
        <v>8.9080000000000013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132</v>
      </c>
      <c r="AT154" s="224" t="s">
        <v>128</v>
      </c>
      <c r="AU154" s="224" t="s">
        <v>83</v>
      </c>
      <c r="AY154" s="14" t="s">
        <v>125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81</v>
      </c>
      <c r="BK154" s="225">
        <f>ROUND(I154*H154,2)</f>
        <v>0</v>
      </c>
      <c r="BL154" s="14" t="s">
        <v>132</v>
      </c>
      <c r="BM154" s="224" t="s">
        <v>186</v>
      </c>
    </row>
    <row r="155" s="2" customFormat="1" ht="21.75" customHeight="1">
      <c r="A155" s="35"/>
      <c r="B155" s="36"/>
      <c r="C155" s="212" t="s">
        <v>187</v>
      </c>
      <c r="D155" s="212" t="s">
        <v>128</v>
      </c>
      <c r="E155" s="213" t="s">
        <v>188</v>
      </c>
      <c r="F155" s="214" t="s">
        <v>189</v>
      </c>
      <c r="G155" s="215" t="s">
        <v>190</v>
      </c>
      <c r="H155" s="216">
        <v>40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38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132</v>
      </c>
      <c r="AT155" s="224" t="s">
        <v>128</v>
      </c>
      <c r="AU155" s="224" t="s">
        <v>83</v>
      </c>
      <c r="AY155" s="14" t="s">
        <v>125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132</v>
      </c>
      <c r="BM155" s="224" t="s">
        <v>191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192</v>
      </c>
      <c r="F156" s="210" t="s">
        <v>193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81</v>
      </c>
      <c r="AT156" s="208" t="s">
        <v>72</v>
      </c>
      <c r="AU156" s="208" t="s">
        <v>81</v>
      </c>
      <c r="AY156" s="207" t="s">
        <v>125</v>
      </c>
      <c r="BK156" s="209">
        <f>SUM(BK157:BK160)</f>
        <v>0</v>
      </c>
    </row>
    <row r="157" s="2" customFormat="1" ht="33" customHeight="1">
      <c r="A157" s="35"/>
      <c r="B157" s="36"/>
      <c r="C157" s="212" t="s">
        <v>156</v>
      </c>
      <c r="D157" s="212" t="s">
        <v>128</v>
      </c>
      <c r="E157" s="213" t="s">
        <v>194</v>
      </c>
      <c r="F157" s="214" t="s">
        <v>195</v>
      </c>
      <c r="G157" s="215" t="s">
        <v>196</v>
      </c>
      <c r="H157" s="216">
        <v>25.129999999999999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38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132</v>
      </c>
      <c r="AT157" s="224" t="s">
        <v>128</v>
      </c>
      <c r="AU157" s="224" t="s">
        <v>83</v>
      </c>
      <c r="AY157" s="14" t="s">
        <v>125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132</v>
      </c>
      <c r="BM157" s="224" t="s">
        <v>197</v>
      </c>
    </row>
    <row r="158" s="2" customFormat="1" ht="24.15" customHeight="1">
      <c r="A158" s="35"/>
      <c r="B158" s="36"/>
      <c r="C158" s="212" t="s">
        <v>198</v>
      </c>
      <c r="D158" s="212" t="s">
        <v>128</v>
      </c>
      <c r="E158" s="213" t="s">
        <v>199</v>
      </c>
      <c r="F158" s="214" t="s">
        <v>200</v>
      </c>
      <c r="G158" s="215" t="s">
        <v>196</v>
      </c>
      <c r="H158" s="216">
        <v>25.129999999999999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38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132</v>
      </c>
      <c r="AT158" s="224" t="s">
        <v>128</v>
      </c>
      <c r="AU158" s="224" t="s">
        <v>83</v>
      </c>
      <c r="AY158" s="14" t="s">
        <v>125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81</v>
      </c>
      <c r="BK158" s="225">
        <f>ROUND(I158*H158,2)</f>
        <v>0</v>
      </c>
      <c r="BL158" s="14" t="s">
        <v>132</v>
      </c>
      <c r="BM158" s="224" t="s">
        <v>201</v>
      </c>
    </row>
    <row r="159" s="2" customFormat="1" ht="24.15" customHeight="1">
      <c r="A159" s="35"/>
      <c r="B159" s="36"/>
      <c r="C159" s="212" t="s">
        <v>164</v>
      </c>
      <c r="D159" s="212" t="s">
        <v>128</v>
      </c>
      <c r="E159" s="213" t="s">
        <v>202</v>
      </c>
      <c r="F159" s="214" t="s">
        <v>203</v>
      </c>
      <c r="G159" s="215" t="s">
        <v>196</v>
      </c>
      <c r="H159" s="216">
        <v>351.80000000000001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38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132</v>
      </c>
      <c r="AT159" s="224" t="s">
        <v>128</v>
      </c>
      <c r="AU159" s="224" t="s">
        <v>83</v>
      </c>
      <c r="AY159" s="14" t="s">
        <v>125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81</v>
      </c>
      <c r="BK159" s="225">
        <f>ROUND(I159*H159,2)</f>
        <v>0</v>
      </c>
      <c r="BL159" s="14" t="s">
        <v>132</v>
      </c>
      <c r="BM159" s="224" t="s">
        <v>204</v>
      </c>
    </row>
    <row r="160" s="2" customFormat="1" ht="33" customHeight="1">
      <c r="A160" s="35"/>
      <c r="B160" s="36"/>
      <c r="C160" s="212" t="s">
        <v>205</v>
      </c>
      <c r="D160" s="212" t="s">
        <v>128</v>
      </c>
      <c r="E160" s="213" t="s">
        <v>206</v>
      </c>
      <c r="F160" s="214" t="s">
        <v>207</v>
      </c>
      <c r="G160" s="215" t="s">
        <v>196</v>
      </c>
      <c r="H160" s="216">
        <v>25.129999999999999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38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132</v>
      </c>
      <c r="AT160" s="224" t="s">
        <v>128</v>
      </c>
      <c r="AU160" s="224" t="s">
        <v>83</v>
      </c>
      <c r="AY160" s="14" t="s">
        <v>125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81</v>
      </c>
      <c r="BK160" s="225">
        <f>ROUND(I160*H160,2)</f>
        <v>0</v>
      </c>
      <c r="BL160" s="14" t="s">
        <v>132</v>
      </c>
      <c r="BM160" s="224" t="s">
        <v>208</v>
      </c>
    </row>
    <row r="161" s="12" customFormat="1" ht="25.92" customHeight="1">
      <c r="A161" s="12"/>
      <c r="B161" s="196"/>
      <c r="C161" s="197"/>
      <c r="D161" s="198" t="s">
        <v>72</v>
      </c>
      <c r="E161" s="199" t="s">
        <v>209</v>
      </c>
      <c r="F161" s="199" t="s">
        <v>210</v>
      </c>
      <c r="G161" s="197"/>
      <c r="H161" s="197"/>
      <c r="I161" s="200"/>
      <c r="J161" s="201">
        <f>BK161</f>
        <v>0</v>
      </c>
      <c r="K161" s="197"/>
      <c r="L161" s="202"/>
      <c r="M161" s="203"/>
      <c r="N161" s="204"/>
      <c r="O161" s="204"/>
      <c r="P161" s="205">
        <f>P162+P176+P203+P206+P215+P224+P236+P239+P246+P258+P259</f>
        <v>0</v>
      </c>
      <c r="Q161" s="204"/>
      <c r="R161" s="205">
        <f>R162+R176+R203+R206+R215+R224+R236+R239+R246+R258+R259</f>
        <v>5.4164011926000004</v>
      </c>
      <c r="S161" s="204"/>
      <c r="T161" s="206">
        <f>T162+T176+T203+T206+T215+T224+T236+T239+T246+T258+T259</f>
        <v>2.93614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83</v>
      </c>
      <c r="AT161" s="208" t="s">
        <v>72</v>
      </c>
      <c r="AU161" s="208" t="s">
        <v>73</v>
      </c>
      <c r="AY161" s="207" t="s">
        <v>125</v>
      </c>
      <c r="BK161" s="209">
        <f>BK162+BK176+BK203+BK206+BK215+BK224+BK236+BK239+BK246+BK258+BK259</f>
        <v>0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211</v>
      </c>
      <c r="F162" s="210" t="s">
        <v>212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SUM(P163:P175)</f>
        <v>0</v>
      </c>
      <c r="Q162" s="204"/>
      <c r="R162" s="205">
        <f>SUM(R163:R175)</f>
        <v>0.59050341150000007</v>
      </c>
      <c r="S162" s="204"/>
      <c r="T162" s="206">
        <f>SUM(T163:T175)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83</v>
      </c>
      <c r="AT162" s="208" t="s">
        <v>72</v>
      </c>
      <c r="AU162" s="208" t="s">
        <v>81</v>
      </c>
      <c r="AY162" s="207" t="s">
        <v>125</v>
      </c>
      <c r="BK162" s="209">
        <f>SUM(BK163:BK175)</f>
        <v>0</v>
      </c>
    </row>
    <row r="163" s="2" customFormat="1" ht="16.5" customHeight="1">
      <c r="A163" s="35"/>
      <c r="B163" s="36"/>
      <c r="C163" s="212" t="s">
        <v>213</v>
      </c>
      <c r="D163" s="212" t="s">
        <v>128</v>
      </c>
      <c r="E163" s="213" t="s">
        <v>214</v>
      </c>
      <c r="F163" s="214" t="s">
        <v>215</v>
      </c>
      <c r="G163" s="215" t="s">
        <v>148</v>
      </c>
      <c r="H163" s="216">
        <v>1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38</v>
      </c>
      <c r="O163" s="88"/>
      <c r="P163" s="222">
        <f>O163*H163</f>
        <v>0</v>
      </c>
      <c r="Q163" s="222">
        <v>0.00055000000000000003</v>
      </c>
      <c r="R163" s="222">
        <f>Q163*H163</f>
        <v>0.00055000000000000003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156</v>
      </c>
      <c r="AT163" s="224" t="s">
        <v>128</v>
      </c>
      <c r="AU163" s="224" t="s">
        <v>83</v>
      </c>
      <c r="AY163" s="14" t="s">
        <v>125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81</v>
      </c>
      <c r="BK163" s="225">
        <f>ROUND(I163*H163,2)</f>
        <v>0</v>
      </c>
      <c r="BL163" s="14" t="s">
        <v>156</v>
      </c>
      <c r="BM163" s="224" t="s">
        <v>216</v>
      </c>
    </row>
    <row r="164" s="2" customFormat="1" ht="33" customHeight="1">
      <c r="A164" s="35"/>
      <c r="B164" s="36"/>
      <c r="C164" s="226" t="s">
        <v>217</v>
      </c>
      <c r="D164" s="226" t="s">
        <v>150</v>
      </c>
      <c r="E164" s="227" t="s">
        <v>218</v>
      </c>
      <c r="F164" s="228" t="s">
        <v>219</v>
      </c>
      <c r="G164" s="229" t="s">
        <v>148</v>
      </c>
      <c r="H164" s="230">
        <v>1</v>
      </c>
      <c r="I164" s="231"/>
      <c r="J164" s="232">
        <f>ROUND(I164*H164,2)</f>
        <v>0</v>
      </c>
      <c r="K164" s="233"/>
      <c r="L164" s="234"/>
      <c r="M164" s="235" t="s">
        <v>1</v>
      </c>
      <c r="N164" s="236" t="s">
        <v>38</v>
      </c>
      <c r="O164" s="88"/>
      <c r="P164" s="222">
        <f>O164*H164</f>
        <v>0</v>
      </c>
      <c r="Q164" s="222">
        <v>0.025999999999999999</v>
      </c>
      <c r="R164" s="222">
        <f>Q164*H164</f>
        <v>0.025999999999999999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197</v>
      </c>
      <c r="AT164" s="224" t="s">
        <v>150</v>
      </c>
      <c r="AU164" s="224" t="s">
        <v>83</v>
      </c>
      <c r="AY164" s="14" t="s">
        <v>125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81</v>
      </c>
      <c r="BK164" s="225">
        <f>ROUND(I164*H164,2)</f>
        <v>0</v>
      </c>
      <c r="BL164" s="14" t="s">
        <v>156</v>
      </c>
      <c r="BM164" s="224" t="s">
        <v>220</v>
      </c>
    </row>
    <row r="165" s="2" customFormat="1" ht="24.15" customHeight="1">
      <c r="A165" s="35"/>
      <c r="B165" s="36"/>
      <c r="C165" s="212" t="s">
        <v>168</v>
      </c>
      <c r="D165" s="212" t="s">
        <v>128</v>
      </c>
      <c r="E165" s="213" t="s">
        <v>221</v>
      </c>
      <c r="F165" s="214" t="s">
        <v>222</v>
      </c>
      <c r="G165" s="215" t="s">
        <v>223</v>
      </c>
      <c r="H165" s="216">
        <v>31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38</v>
      </c>
      <c r="O165" s="88"/>
      <c r="P165" s="222">
        <f>O165*H165</f>
        <v>0</v>
      </c>
      <c r="Q165" s="222">
        <v>0.0149692765</v>
      </c>
      <c r="R165" s="222">
        <f>Q165*H165</f>
        <v>0.46404757149999998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156</v>
      </c>
      <c r="AT165" s="224" t="s">
        <v>128</v>
      </c>
      <c r="AU165" s="224" t="s">
        <v>83</v>
      </c>
      <c r="AY165" s="14" t="s">
        <v>125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81</v>
      </c>
      <c r="BK165" s="225">
        <f>ROUND(I165*H165,2)</f>
        <v>0</v>
      </c>
      <c r="BL165" s="14" t="s">
        <v>156</v>
      </c>
      <c r="BM165" s="224" t="s">
        <v>224</v>
      </c>
    </row>
    <row r="166" s="2" customFormat="1" ht="21.75" customHeight="1">
      <c r="A166" s="35"/>
      <c r="B166" s="36"/>
      <c r="C166" s="212" t="s">
        <v>225</v>
      </c>
      <c r="D166" s="212" t="s">
        <v>128</v>
      </c>
      <c r="E166" s="213" t="s">
        <v>226</v>
      </c>
      <c r="F166" s="214" t="s">
        <v>227</v>
      </c>
      <c r="G166" s="215" t="s">
        <v>223</v>
      </c>
      <c r="H166" s="216">
        <v>31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38</v>
      </c>
      <c r="O166" s="88"/>
      <c r="P166" s="222">
        <f>O166*H166</f>
        <v>0</v>
      </c>
      <c r="Q166" s="222">
        <v>0.00173</v>
      </c>
      <c r="R166" s="222">
        <f>Q166*H166</f>
        <v>0.053629999999999997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156</v>
      </c>
      <c r="AT166" s="224" t="s">
        <v>128</v>
      </c>
      <c r="AU166" s="224" t="s">
        <v>83</v>
      </c>
      <c r="AY166" s="14" t="s">
        <v>125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81</v>
      </c>
      <c r="BK166" s="225">
        <f>ROUND(I166*H166,2)</f>
        <v>0</v>
      </c>
      <c r="BL166" s="14" t="s">
        <v>156</v>
      </c>
      <c r="BM166" s="224" t="s">
        <v>228</v>
      </c>
    </row>
    <row r="167" s="2" customFormat="1" ht="24.15" customHeight="1">
      <c r="A167" s="35"/>
      <c r="B167" s="36"/>
      <c r="C167" s="212" t="s">
        <v>229</v>
      </c>
      <c r="D167" s="212" t="s">
        <v>128</v>
      </c>
      <c r="E167" s="213" t="s">
        <v>230</v>
      </c>
      <c r="F167" s="214" t="s">
        <v>231</v>
      </c>
      <c r="G167" s="215" t="s">
        <v>223</v>
      </c>
      <c r="H167" s="216">
        <v>2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38</v>
      </c>
      <c r="O167" s="88"/>
      <c r="P167" s="222">
        <f>O167*H167</f>
        <v>0</v>
      </c>
      <c r="Q167" s="222">
        <v>0.014749999999999999</v>
      </c>
      <c r="R167" s="222">
        <f>Q167*H167</f>
        <v>0.029499999999999998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156</v>
      </c>
      <c r="AT167" s="224" t="s">
        <v>128</v>
      </c>
      <c r="AU167" s="224" t="s">
        <v>83</v>
      </c>
      <c r="AY167" s="14" t="s">
        <v>125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81</v>
      </c>
      <c r="BK167" s="225">
        <f>ROUND(I167*H167,2)</f>
        <v>0</v>
      </c>
      <c r="BL167" s="14" t="s">
        <v>156</v>
      </c>
      <c r="BM167" s="224" t="s">
        <v>232</v>
      </c>
    </row>
    <row r="168" s="2" customFormat="1" ht="24.15" customHeight="1">
      <c r="A168" s="35"/>
      <c r="B168" s="36"/>
      <c r="C168" s="212" t="s">
        <v>233</v>
      </c>
      <c r="D168" s="212" t="s">
        <v>128</v>
      </c>
      <c r="E168" s="213" t="s">
        <v>234</v>
      </c>
      <c r="F168" s="214" t="s">
        <v>235</v>
      </c>
      <c r="G168" s="215" t="s">
        <v>223</v>
      </c>
      <c r="H168" s="216">
        <v>2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38</v>
      </c>
      <c r="O168" s="88"/>
      <c r="P168" s="222">
        <f>O168*H168</f>
        <v>0</v>
      </c>
      <c r="Q168" s="222">
        <v>0.0020799999999999998</v>
      </c>
      <c r="R168" s="222">
        <f>Q168*H168</f>
        <v>0.0041599999999999996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156</v>
      </c>
      <c r="AT168" s="224" t="s">
        <v>128</v>
      </c>
      <c r="AU168" s="224" t="s">
        <v>83</v>
      </c>
      <c r="AY168" s="14" t="s">
        <v>125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81</v>
      </c>
      <c r="BK168" s="225">
        <f>ROUND(I168*H168,2)</f>
        <v>0</v>
      </c>
      <c r="BL168" s="14" t="s">
        <v>156</v>
      </c>
      <c r="BM168" s="224" t="s">
        <v>236</v>
      </c>
    </row>
    <row r="169" s="2" customFormat="1" ht="21.75" customHeight="1">
      <c r="A169" s="35"/>
      <c r="B169" s="36"/>
      <c r="C169" s="212" t="s">
        <v>237</v>
      </c>
      <c r="D169" s="212" t="s">
        <v>128</v>
      </c>
      <c r="E169" s="213" t="s">
        <v>238</v>
      </c>
      <c r="F169" s="214" t="s">
        <v>239</v>
      </c>
      <c r="G169" s="215" t="s">
        <v>148</v>
      </c>
      <c r="H169" s="216">
        <v>2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38</v>
      </c>
      <c r="O169" s="88"/>
      <c r="P169" s="222">
        <f>O169*H169</f>
        <v>0</v>
      </c>
      <c r="Q169" s="222">
        <v>0.00016000000000000001</v>
      </c>
      <c r="R169" s="222">
        <f>Q169*H169</f>
        <v>0.00032000000000000003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156</v>
      </c>
      <c r="AT169" s="224" t="s">
        <v>128</v>
      </c>
      <c r="AU169" s="224" t="s">
        <v>83</v>
      </c>
      <c r="AY169" s="14" t="s">
        <v>125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156</v>
      </c>
      <c r="BM169" s="224" t="s">
        <v>240</v>
      </c>
    </row>
    <row r="170" s="2" customFormat="1" ht="24.15" customHeight="1">
      <c r="A170" s="35"/>
      <c r="B170" s="36"/>
      <c r="C170" s="212" t="s">
        <v>7</v>
      </c>
      <c r="D170" s="212" t="s">
        <v>128</v>
      </c>
      <c r="E170" s="213" t="s">
        <v>241</v>
      </c>
      <c r="F170" s="214" t="s">
        <v>242</v>
      </c>
      <c r="G170" s="215" t="s">
        <v>148</v>
      </c>
      <c r="H170" s="216">
        <v>31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38</v>
      </c>
      <c r="O170" s="88"/>
      <c r="P170" s="222">
        <f>O170*H170</f>
        <v>0</v>
      </c>
      <c r="Q170" s="222">
        <v>0.00015914</v>
      </c>
      <c r="R170" s="222">
        <f>Q170*H170</f>
        <v>0.0049333399999999996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156</v>
      </c>
      <c r="AT170" s="224" t="s">
        <v>128</v>
      </c>
      <c r="AU170" s="224" t="s">
        <v>83</v>
      </c>
      <c r="AY170" s="14" t="s">
        <v>125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81</v>
      </c>
      <c r="BK170" s="225">
        <f>ROUND(I170*H170,2)</f>
        <v>0</v>
      </c>
      <c r="BL170" s="14" t="s">
        <v>156</v>
      </c>
      <c r="BM170" s="224" t="s">
        <v>243</v>
      </c>
    </row>
    <row r="171" s="2" customFormat="1" ht="37.8" customHeight="1">
      <c r="A171" s="35"/>
      <c r="B171" s="36"/>
      <c r="C171" s="226" t="s">
        <v>244</v>
      </c>
      <c r="D171" s="226" t="s">
        <v>150</v>
      </c>
      <c r="E171" s="227" t="s">
        <v>245</v>
      </c>
      <c r="F171" s="228" t="s">
        <v>246</v>
      </c>
      <c r="G171" s="229" t="s">
        <v>148</v>
      </c>
      <c r="H171" s="230">
        <v>31</v>
      </c>
      <c r="I171" s="231"/>
      <c r="J171" s="232">
        <f>ROUND(I171*H171,2)</f>
        <v>0</v>
      </c>
      <c r="K171" s="233"/>
      <c r="L171" s="234"/>
      <c r="M171" s="235" t="s">
        <v>1</v>
      </c>
      <c r="N171" s="236" t="s">
        <v>38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197</v>
      </c>
      <c r="AT171" s="224" t="s">
        <v>150</v>
      </c>
      <c r="AU171" s="224" t="s">
        <v>83</v>
      </c>
      <c r="AY171" s="14" t="s">
        <v>125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156</v>
      </c>
      <c r="BM171" s="224" t="s">
        <v>247</v>
      </c>
    </row>
    <row r="172" s="2" customFormat="1" ht="16.5" customHeight="1">
      <c r="A172" s="35"/>
      <c r="B172" s="36"/>
      <c r="C172" s="212" t="s">
        <v>248</v>
      </c>
      <c r="D172" s="212" t="s">
        <v>128</v>
      </c>
      <c r="E172" s="213" t="s">
        <v>249</v>
      </c>
      <c r="F172" s="214" t="s">
        <v>250</v>
      </c>
      <c r="G172" s="215" t="s">
        <v>148</v>
      </c>
      <c r="H172" s="216">
        <v>31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38</v>
      </c>
      <c r="O172" s="88"/>
      <c r="P172" s="222">
        <f>O172*H172</f>
        <v>0</v>
      </c>
      <c r="Q172" s="222">
        <v>0.0002375</v>
      </c>
      <c r="R172" s="222">
        <f>Q172*H172</f>
        <v>0.0073625000000000001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156</v>
      </c>
      <c r="AT172" s="224" t="s">
        <v>128</v>
      </c>
      <c r="AU172" s="224" t="s">
        <v>83</v>
      </c>
      <c r="AY172" s="14" t="s">
        <v>125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81</v>
      </c>
      <c r="BK172" s="225">
        <f>ROUND(I172*H172,2)</f>
        <v>0</v>
      </c>
      <c r="BL172" s="14" t="s">
        <v>156</v>
      </c>
      <c r="BM172" s="224" t="s">
        <v>251</v>
      </c>
    </row>
    <row r="173" s="2" customFormat="1" ht="24.15" customHeight="1">
      <c r="A173" s="35"/>
      <c r="B173" s="36"/>
      <c r="C173" s="212" t="s">
        <v>179</v>
      </c>
      <c r="D173" s="212" t="s">
        <v>128</v>
      </c>
      <c r="E173" s="213" t="s">
        <v>252</v>
      </c>
      <c r="F173" s="214" t="s">
        <v>253</v>
      </c>
      <c r="G173" s="215" t="s">
        <v>196</v>
      </c>
      <c r="H173" s="216">
        <v>0.26000000000000001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38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156</v>
      </c>
      <c r="AT173" s="224" t="s">
        <v>128</v>
      </c>
      <c r="AU173" s="224" t="s">
        <v>83</v>
      </c>
      <c r="AY173" s="14" t="s">
        <v>125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156</v>
      </c>
      <c r="BM173" s="224" t="s">
        <v>254</v>
      </c>
    </row>
    <row r="174" s="2" customFormat="1" ht="24.15" customHeight="1">
      <c r="A174" s="35"/>
      <c r="B174" s="36"/>
      <c r="C174" s="212" t="s">
        <v>255</v>
      </c>
      <c r="D174" s="212" t="s">
        <v>128</v>
      </c>
      <c r="E174" s="213" t="s">
        <v>256</v>
      </c>
      <c r="F174" s="214" t="s">
        <v>257</v>
      </c>
      <c r="G174" s="215" t="s">
        <v>196</v>
      </c>
      <c r="H174" s="216">
        <v>0.26000000000000001</v>
      </c>
      <c r="I174" s="217"/>
      <c r="J174" s="218">
        <f>ROUND(I174*H174,2)</f>
        <v>0</v>
      </c>
      <c r="K174" s="219"/>
      <c r="L174" s="41"/>
      <c r="M174" s="220" t="s">
        <v>1</v>
      </c>
      <c r="N174" s="221" t="s">
        <v>38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156</v>
      </c>
      <c r="AT174" s="224" t="s">
        <v>128</v>
      </c>
      <c r="AU174" s="224" t="s">
        <v>83</v>
      </c>
      <c r="AY174" s="14" t="s">
        <v>125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81</v>
      </c>
      <c r="BK174" s="225">
        <f>ROUND(I174*H174,2)</f>
        <v>0</v>
      </c>
      <c r="BL174" s="14" t="s">
        <v>156</v>
      </c>
      <c r="BM174" s="224" t="s">
        <v>258</v>
      </c>
    </row>
    <row r="175" s="2" customFormat="1" ht="16.5" customHeight="1">
      <c r="A175" s="35"/>
      <c r="B175" s="36"/>
      <c r="C175" s="212" t="s">
        <v>259</v>
      </c>
      <c r="D175" s="212" t="s">
        <v>128</v>
      </c>
      <c r="E175" s="213" t="s">
        <v>260</v>
      </c>
      <c r="F175" s="214" t="s">
        <v>261</v>
      </c>
      <c r="G175" s="215" t="s">
        <v>190</v>
      </c>
      <c r="H175" s="216">
        <v>100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38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156</v>
      </c>
      <c r="AT175" s="224" t="s">
        <v>128</v>
      </c>
      <c r="AU175" s="224" t="s">
        <v>83</v>
      </c>
      <c r="AY175" s="14" t="s">
        <v>125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156</v>
      </c>
      <c r="BM175" s="224" t="s">
        <v>262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263</v>
      </c>
      <c r="F176" s="210" t="s">
        <v>264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SUM(P177:P202)</f>
        <v>0</v>
      </c>
      <c r="Q176" s="204"/>
      <c r="R176" s="205">
        <f>SUM(R177:R202)</f>
        <v>0.47875000000000006</v>
      </c>
      <c r="S176" s="204"/>
      <c r="T176" s="206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83</v>
      </c>
      <c r="AT176" s="208" t="s">
        <v>72</v>
      </c>
      <c r="AU176" s="208" t="s">
        <v>81</v>
      </c>
      <c r="AY176" s="207" t="s">
        <v>125</v>
      </c>
      <c r="BK176" s="209">
        <f>SUM(BK177:BK202)</f>
        <v>0</v>
      </c>
    </row>
    <row r="177" s="2" customFormat="1" ht="24.15" customHeight="1">
      <c r="A177" s="35"/>
      <c r="B177" s="36"/>
      <c r="C177" s="212" t="s">
        <v>265</v>
      </c>
      <c r="D177" s="212" t="s">
        <v>128</v>
      </c>
      <c r="E177" s="213" t="s">
        <v>266</v>
      </c>
      <c r="F177" s="214" t="s">
        <v>267</v>
      </c>
      <c r="G177" s="215" t="s">
        <v>268</v>
      </c>
      <c r="H177" s="216">
        <v>200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38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156</v>
      </c>
      <c r="AT177" s="224" t="s">
        <v>128</v>
      </c>
      <c r="AU177" s="224" t="s">
        <v>83</v>
      </c>
      <c r="AY177" s="14" t="s">
        <v>125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156</v>
      </c>
      <c r="BM177" s="224" t="s">
        <v>269</v>
      </c>
    </row>
    <row r="178" s="2" customFormat="1" ht="16.5" customHeight="1">
      <c r="A178" s="35"/>
      <c r="B178" s="36"/>
      <c r="C178" s="226" t="s">
        <v>270</v>
      </c>
      <c r="D178" s="226" t="s">
        <v>150</v>
      </c>
      <c r="E178" s="227" t="s">
        <v>271</v>
      </c>
      <c r="F178" s="228" t="s">
        <v>272</v>
      </c>
      <c r="G178" s="229" t="s">
        <v>268</v>
      </c>
      <c r="H178" s="230">
        <v>210</v>
      </c>
      <c r="I178" s="231"/>
      <c r="J178" s="232">
        <f>ROUND(I178*H178,2)</f>
        <v>0</v>
      </c>
      <c r="K178" s="233"/>
      <c r="L178" s="234"/>
      <c r="M178" s="235" t="s">
        <v>1</v>
      </c>
      <c r="N178" s="236" t="s">
        <v>38</v>
      </c>
      <c r="O178" s="88"/>
      <c r="P178" s="222">
        <f>O178*H178</f>
        <v>0</v>
      </c>
      <c r="Q178" s="222">
        <v>0.00021000000000000001</v>
      </c>
      <c r="R178" s="222">
        <f>Q178*H178</f>
        <v>0.0441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197</v>
      </c>
      <c r="AT178" s="224" t="s">
        <v>150</v>
      </c>
      <c r="AU178" s="224" t="s">
        <v>83</v>
      </c>
      <c r="AY178" s="14" t="s">
        <v>125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81</v>
      </c>
      <c r="BK178" s="225">
        <f>ROUND(I178*H178,2)</f>
        <v>0</v>
      </c>
      <c r="BL178" s="14" t="s">
        <v>156</v>
      </c>
      <c r="BM178" s="224" t="s">
        <v>273</v>
      </c>
    </row>
    <row r="179" s="2" customFormat="1" ht="21.75" customHeight="1">
      <c r="A179" s="35"/>
      <c r="B179" s="36"/>
      <c r="C179" s="212" t="s">
        <v>274</v>
      </c>
      <c r="D179" s="212" t="s">
        <v>128</v>
      </c>
      <c r="E179" s="213" t="s">
        <v>275</v>
      </c>
      <c r="F179" s="214" t="s">
        <v>276</v>
      </c>
      <c r="G179" s="215" t="s">
        <v>268</v>
      </c>
      <c r="H179" s="216">
        <v>130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38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156</v>
      </c>
      <c r="AT179" s="224" t="s">
        <v>128</v>
      </c>
      <c r="AU179" s="224" t="s">
        <v>83</v>
      </c>
      <c r="AY179" s="14" t="s">
        <v>125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156</v>
      </c>
      <c r="BM179" s="224" t="s">
        <v>277</v>
      </c>
    </row>
    <row r="180" s="2" customFormat="1" ht="24.15" customHeight="1">
      <c r="A180" s="35"/>
      <c r="B180" s="36"/>
      <c r="C180" s="226" t="s">
        <v>278</v>
      </c>
      <c r="D180" s="226" t="s">
        <v>150</v>
      </c>
      <c r="E180" s="227" t="s">
        <v>279</v>
      </c>
      <c r="F180" s="228" t="s">
        <v>280</v>
      </c>
      <c r="G180" s="229" t="s">
        <v>268</v>
      </c>
      <c r="H180" s="230">
        <v>575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38</v>
      </c>
      <c r="O180" s="88"/>
      <c r="P180" s="222">
        <f>O180*H180</f>
        <v>0</v>
      </c>
      <c r="Q180" s="222">
        <v>0.00012</v>
      </c>
      <c r="R180" s="222">
        <f>Q180*H180</f>
        <v>0.069000000000000006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197</v>
      </c>
      <c r="AT180" s="224" t="s">
        <v>150</v>
      </c>
      <c r="AU180" s="224" t="s">
        <v>83</v>
      </c>
      <c r="AY180" s="14" t="s">
        <v>125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81</v>
      </c>
      <c r="BK180" s="225">
        <f>ROUND(I180*H180,2)</f>
        <v>0</v>
      </c>
      <c r="BL180" s="14" t="s">
        <v>156</v>
      </c>
      <c r="BM180" s="224" t="s">
        <v>281</v>
      </c>
    </row>
    <row r="181" s="2" customFormat="1" ht="33" customHeight="1">
      <c r="A181" s="35"/>
      <c r="B181" s="36"/>
      <c r="C181" s="212" t="s">
        <v>282</v>
      </c>
      <c r="D181" s="212" t="s">
        <v>128</v>
      </c>
      <c r="E181" s="213" t="s">
        <v>283</v>
      </c>
      <c r="F181" s="214" t="s">
        <v>284</v>
      </c>
      <c r="G181" s="215" t="s">
        <v>268</v>
      </c>
      <c r="H181" s="216">
        <v>500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38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156</v>
      </c>
      <c r="AT181" s="224" t="s">
        <v>128</v>
      </c>
      <c r="AU181" s="224" t="s">
        <v>83</v>
      </c>
      <c r="AY181" s="14" t="s">
        <v>125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156</v>
      </c>
      <c r="BM181" s="224" t="s">
        <v>285</v>
      </c>
    </row>
    <row r="182" s="2" customFormat="1" ht="24.15" customHeight="1">
      <c r="A182" s="35"/>
      <c r="B182" s="36"/>
      <c r="C182" s="226" t="s">
        <v>286</v>
      </c>
      <c r="D182" s="226" t="s">
        <v>150</v>
      </c>
      <c r="E182" s="227" t="s">
        <v>287</v>
      </c>
      <c r="F182" s="228" t="s">
        <v>288</v>
      </c>
      <c r="G182" s="229" t="s">
        <v>268</v>
      </c>
      <c r="H182" s="230">
        <v>575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38</v>
      </c>
      <c r="O182" s="88"/>
      <c r="P182" s="222">
        <f>O182*H182</f>
        <v>0</v>
      </c>
      <c r="Q182" s="222">
        <v>0.00017000000000000001</v>
      </c>
      <c r="R182" s="222">
        <f>Q182*H182</f>
        <v>0.097750000000000004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197</v>
      </c>
      <c r="AT182" s="224" t="s">
        <v>150</v>
      </c>
      <c r="AU182" s="224" t="s">
        <v>83</v>
      </c>
      <c r="AY182" s="14" t="s">
        <v>125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81</v>
      </c>
      <c r="BK182" s="225">
        <f>ROUND(I182*H182,2)</f>
        <v>0</v>
      </c>
      <c r="BL182" s="14" t="s">
        <v>156</v>
      </c>
      <c r="BM182" s="224" t="s">
        <v>289</v>
      </c>
    </row>
    <row r="183" s="2" customFormat="1" ht="33" customHeight="1">
      <c r="A183" s="35"/>
      <c r="B183" s="36"/>
      <c r="C183" s="212" t="s">
        <v>290</v>
      </c>
      <c r="D183" s="212" t="s">
        <v>128</v>
      </c>
      <c r="E183" s="213" t="s">
        <v>291</v>
      </c>
      <c r="F183" s="214" t="s">
        <v>292</v>
      </c>
      <c r="G183" s="215" t="s">
        <v>268</v>
      </c>
      <c r="H183" s="216">
        <v>200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38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156</v>
      </c>
      <c r="AT183" s="224" t="s">
        <v>128</v>
      </c>
      <c r="AU183" s="224" t="s">
        <v>83</v>
      </c>
      <c r="AY183" s="14" t="s">
        <v>125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156</v>
      </c>
      <c r="BM183" s="224" t="s">
        <v>293</v>
      </c>
    </row>
    <row r="184" s="2" customFormat="1" ht="24.15" customHeight="1">
      <c r="A184" s="35"/>
      <c r="B184" s="36"/>
      <c r="C184" s="226" t="s">
        <v>294</v>
      </c>
      <c r="D184" s="226" t="s">
        <v>150</v>
      </c>
      <c r="E184" s="227" t="s">
        <v>295</v>
      </c>
      <c r="F184" s="228" t="s">
        <v>296</v>
      </c>
      <c r="G184" s="229" t="s">
        <v>268</v>
      </c>
      <c r="H184" s="230">
        <v>230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38</v>
      </c>
      <c r="O184" s="88"/>
      <c r="P184" s="222">
        <f>O184*H184</f>
        <v>0</v>
      </c>
      <c r="Q184" s="222">
        <v>0.00016000000000000001</v>
      </c>
      <c r="R184" s="222">
        <f>Q184*H184</f>
        <v>0.036800000000000006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197</v>
      </c>
      <c r="AT184" s="224" t="s">
        <v>150</v>
      </c>
      <c r="AU184" s="224" t="s">
        <v>83</v>
      </c>
      <c r="AY184" s="14" t="s">
        <v>125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81</v>
      </c>
      <c r="BK184" s="225">
        <f>ROUND(I184*H184,2)</f>
        <v>0</v>
      </c>
      <c r="BL184" s="14" t="s">
        <v>156</v>
      </c>
      <c r="BM184" s="224" t="s">
        <v>297</v>
      </c>
    </row>
    <row r="185" s="2" customFormat="1" ht="24.15" customHeight="1">
      <c r="A185" s="35"/>
      <c r="B185" s="36"/>
      <c r="C185" s="212" t="s">
        <v>298</v>
      </c>
      <c r="D185" s="212" t="s">
        <v>128</v>
      </c>
      <c r="E185" s="213" t="s">
        <v>299</v>
      </c>
      <c r="F185" s="214" t="s">
        <v>300</v>
      </c>
      <c r="G185" s="215" t="s">
        <v>148</v>
      </c>
      <c r="H185" s="216">
        <v>27</v>
      </c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38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156</v>
      </c>
      <c r="AT185" s="224" t="s">
        <v>128</v>
      </c>
      <c r="AU185" s="224" t="s">
        <v>83</v>
      </c>
      <c r="AY185" s="14" t="s">
        <v>125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156</v>
      </c>
      <c r="BM185" s="224" t="s">
        <v>301</v>
      </c>
    </row>
    <row r="186" s="2" customFormat="1" ht="24.15" customHeight="1">
      <c r="A186" s="35"/>
      <c r="B186" s="36"/>
      <c r="C186" s="226" t="s">
        <v>302</v>
      </c>
      <c r="D186" s="226" t="s">
        <v>150</v>
      </c>
      <c r="E186" s="227" t="s">
        <v>303</v>
      </c>
      <c r="F186" s="228" t="s">
        <v>304</v>
      </c>
      <c r="G186" s="229" t="s">
        <v>148</v>
      </c>
      <c r="H186" s="230">
        <v>27</v>
      </c>
      <c r="I186" s="231"/>
      <c r="J186" s="232">
        <f>ROUND(I186*H186,2)</f>
        <v>0</v>
      </c>
      <c r="K186" s="233"/>
      <c r="L186" s="234"/>
      <c r="M186" s="235" t="s">
        <v>1</v>
      </c>
      <c r="N186" s="236" t="s">
        <v>38</v>
      </c>
      <c r="O186" s="88"/>
      <c r="P186" s="222">
        <f>O186*H186</f>
        <v>0</v>
      </c>
      <c r="Q186" s="222">
        <v>4.0000000000000003E-05</v>
      </c>
      <c r="R186" s="222">
        <f>Q186*H186</f>
        <v>0.00108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197</v>
      </c>
      <c r="AT186" s="224" t="s">
        <v>150</v>
      </c>
      <c r="AU186" s="224" t="s">
        <v>83</v>
      </c>
      <c r="AY186" s="14" t="s">
        <v>125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81</v>
      </c>
      <c r="BK186" s="225">
        <f>ROUND(I186*H186,2)</f>
        <v>0</v>
      </c>
      <c r="BL186" s="14" t="s">
        <v>156</v>
      </c>
      <c r="BM186" s="224" t="s">
        <v>305</v>
      </c>
    </row>
    <row r="187" s="2" customFormat="1" ht="24.15" customHeight="1">
      <c r="A187" s="35"/>
      <c r="B187" s="36"/>
      <c r="C187" s="212" t="s">
        <v>306</v>
      </c>
      <c r="D187" s="212" t="s">
        <v>128</v>
      </c>
      <c r="E187" s="213" t="s">
        <v>307</v>
      </c>
      <c r="F187" s="214" t="s">
        <v>308</v>
      </c>
      <c r="G187" s="215" t="s">
        <v>148</v>
      </c>
      <c r="H187" s="216">
        <v>70</v>
      </c>
      <c r="I187" s="217"/>
      <c r="J187" s="218">
        <f>ROUND(I187*H187,2)</f>
        <v>0</v>
      </c>
      <c r="K187" s="219"/>
      <c r="L187" s="41"/>
      <c r="M187" s="220" t="s">
        <v>1</v>
      </c>
      <c r="N187" s="221" t="s">
        <v>38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156</v>
      </c>
      <c r="AT187" s="224" t="s">
        <v>128</v>
      </c>
      <c r="AU187" s="224" t="s">
        <v>83</v>
      </c>
      <c r="AY187" s="14" t="s">
        <v>125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156</v>
      </c>
      <c r="BM187" s="224" t="s">
        <v>309</v>
      </c>
    </row>
    <row r="188" s="2" customFormat="1" ht="24.15" customHeight="1">
      <c r="A188" s="35"/>
      <c r="B188" s="36"/>
      <c r="C188" s="226" t="s">
        <v>310</v>
      </c>
      <c r="D188" s="226" t="s">
        <v>150</v>
      </c>
      <c r="E188" s="227" t="s">
        <v>311</v>
      </c>
      <c r="F188" s="228" t="s">
        <v>312</v>
      </c>
      <c r="G188" s="229" t="s">
        <v>148</v>
      </c>
      <c r="H188" s="230">
        <v>70</v>
      </c>
      <c r="I188" s="231"/>
      <c r="J188" s="232">
        <f>ROUND(I188*H188,2)</f>
        <v>0</v>
      </c>
      <c r="K188" s="233"/>
      <c r="L188" s="234"/>
      <c r="M188" s="235" t="s">
        <v>1</v>
      </c>
      <c r="N188" s="236" t="s">
        <v>38</v>
      </c>
      <c r="O188" s="88"/>
      <c r="P188" s="222">
        <f>O188*H188</f>
        <v>0</v>
      </c>
      <c r="Q188" s="222">
        <v>6.9999999999999994E-05</v>
      </c>
      <c r="R188" s="222">
        <f>Q188*H188</f>
        <v>0.0048999999999999998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197</v>
      </c>
      <c r="AT188" s="224" t="s">
        <v>150</v>
      </c>
      <c r="AU188" s="224" t="s">
        <v>83</v>
      </c>
      <c r="AY188" s="14" t="s">
        <v>125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81</v>
      </c>
      <c r="BK188" s="225">
        <f>ROUND(I188*H188,2)</f>
        <v>0</v>
      </c>
      <c r="BL188" s="14" t="s">
        <v>156</v>
      </c>
      <c r="BM188" s="224" t="s">
        <v>313</v>
      </c>
    </row>
    <row r="189" s="2" customFormat="1" ht="24.15" customHeight="1">
      <c r="A189" s="35"/>
      <c r="B189" s="36"/>
      <c r="C189" s="212" t="s">
        <v>314</v>
      </c>
      <c r="D189" s="212" t="s">
        <v>128</v>
      </c>
      <c r="E189" s="213" t="s">
        <v>315</v>
      </c>
      <c r="F189" s="214" t="s">
        <v>316</v>
      </c>
      <c r="G189" s="215" t="s">
        <v>148</v>
      </c>
      <c r="H189" s="216">
        <v>32</v>
      </c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38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156</v>
      </c>
      <c r="AT189" s="224" t="s">
        <v>128</v>
      </c>
      <c r="AU189" s="224" t="s">
        <v>83</v>
      </c>
      <c r="AY189" s="14" t="s">
        <v>125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156</v>
      </c>
      <c r="BM189" s="224" t="s">
        <v>317</v>
      </c>
    </row>
    <row r="190" s="2" customFormat="1" ht="16.5" customHeight="1">
      <c r="A190" s="35"/>
      <c r="B190" s="36"/>
      <c r="C190" s="226" t="s">
        <v>318</v>
      </c>
      <c r="D190" s="226" t="s">
        <v>150</v>
      </c>
      <c r="E190" s="227" t="s">
        <v>319</v>
      </c>
      <c r="F190" s="228" t="s">
        <v>320</v>
      </c>
      <c r="G190" s="229" t="s">
        <v>148</v>
      </c>
      <c r="H190" s="230">
        <v>5</v>
      </c>
      <c r="I190" s="231"/>
      <c r="J190" s="232">
        <f>ROUND(I190*H190,2)</f>
        <v>0</v>
      </c>
      <c r="K190" s="233"/>
      <c r="L190" s="234"/>
      <c r="M190" s="235" t="s">
        <v>1</v>
      </c>
      <c r="N190" s="236" t="s">
        <v>38</v>
      </c>
      <c r="O190" s="88"/>
      <c r="P190" s="222">
        <f>O190*H190</f>
        <v>0</v>
      </c>
      <c r="Q190" s="222">
        <v>0.00025000000000000001</v>
      </c>
      <c r="R190" s="222">
        <f>Q190*H190</f>
        <v>0.00125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197</v>
      </c>
      <c r="AT190" s="224" t="s">
        <v>150</v>
      </c>
      <c r="AU190" s="224" t="s">
        <v>83</v>
      </c>
      <c r="AY190" s="14" t="s">
        <v>125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81</v>
      </c>
      <c r="BK190" s="225">
        <f>ROUND(I190*H190,2)</f>
        <v>0</v>
      </c>
      <c r="BL190" s="14" t="s">
        <v>156</v>
      </c>
      <c r="BM190" s="224" t="s">
        <v>321</v>
      </c>
    </row>
    <row r="191" s="2" customFormat="1" ht="24.15" customHeight="1">
      <c r="A191" s="35"/>
      <c r="B191" s="36"/>
      <c r="C191" s="226" t="s">
        <v>322</v>
      </c>
      <c r="D191" s="226" t="s">
        <v>150</v>
      </c>
      <c r="E191" s="227" t="s">
        <v>323</v>
      </c>
      <c r="F191" s="228" t="s">
        <v>324</v>
      </c>
      <c r="G191" s="229" t="s">
        <v>148</v>
      </c>
      <c r="H191" s="230">
        <v>20</v>
      </c>
      <c r="I191" s="231"/>
      <c r="J191" s="232">
        <f>ROUND(I191*H191,2)</f>
        <v>0</v>
      </c>
      <c r="K191" s="233"/>
      <c r="L191" s="234"/>
      <c r="M191" s="235" t="s">
        <v>1</v>
      </c>
      <c r="N191" s="236" t="s">
        <v>38</v>
      </c>
      <c r="O191" s="88"/>
      <c r="P191" s="222">
        <f>O191*H191</f>
        <v>0</v>
      </c>
      <c r="Q191" s="222">
        <v>0.00040000000000000002</v>
      </c>
      <c r="R191" s="222">
        <f>Q191*H191</f>
        <v>0.0080000000000000002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197</v>
      </c>
      <c r="AT191" s="224" t="s">
        <v>150</v>
      </c>
      <c r="AU191" s="224" t="s">
        <v>83</v>
      </c>
      <c r="AY191" s="14" t="s">
        <v>125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81</v>
      </c>
      <c r="BK191" s="225">
        <f>ROUND(I191*H191,2)</f>
        <v>0</v>
      </c>
      <c r="BL191" s="14" t="s">
        <v>156</v>
      </c>
      <c r="BM191" s="224" t="s">
        <v>325</v>
      </c>
    </row>
    <row r="192" s="2" customFormat="1" ht="24.15" customHeight="1">
      <c r="A192" s="35"/>
      <c r="B192" s="36"/>
      <c r="C192" s="226" t="s">
        <v>326</v>
      </c>
      <c r="D192" s="226" t="s">
        <v>150</v>
      </c>
      <c r="E192" s="227" t="s">
        <v>327</v>
      </c>
      <c r="F192" s="228" t="s">
        <v>328</v>
      </c>
      <c r="G192" s="229" t="s">
        <v>148</v>
      </c>
      <c r="H192" s="230">
        <v>12</v>
      </c>
      <c r="I192" s="231"/>
      <c r="J192" s="232">
        <f>ROUND(I192*H192,2)</f>
        <v>0</v>
      </c>
      <c r="K192" s="233"/>
      <c r="L192" s="234"/>
      <c r="M192" s="235" t="s">
        <v>1</v>
      </c>
      <c r="N192" s="236" t="s">
        <v>38</v>
      </c>
      <c r="O192" s="88"/>
      <c r="P192" s="222">
        <f>O192*H192</f>
        <v>0</v>
      </c>
      <c r="Q192" s="222">
        <v>0.00040000000000000002</v>
      </c>
      <c r="R192" s="222">
        <f>Q192*H192</f>
        <v>0.0048000000000000004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197</v>
      </c>
      <c r="AT192" s="224" t="s">
        <v>150</v>
      </c>
      <c r="AU192" s="224" t="s">
        <v>83</v>
      </c>
      <c r="AY192" s="14" t="s">
        <v>125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81</v>
      </c>
      <c r="BK192" s="225">
        <f>ROUND(I192*H192,2)</f>
        <v>0</v>
      </c>
      <c r="BL192" s="14" t="s">
        <v>156</v>
      </c>
      <c r="BM192" s="224" t="s">
        <v>329</v>
      </c>
    </row>
    <row r="193" s="2" customFormat="1" ht="16.5" customHeight="1">
      <c r="A193" s="35"/>
      <c r="B193" s="36"/>
      <c r="C193" s="226" t="s">
        <v>330</v>
      </c>
      <c r="D193" s="226" t="s">
        <v>150</v>
      </c>
      <c r="E193" s="227" t="s">
        <v>331</v>
      </c>
      <c r="F193" s="228" t="s">
        <v>332</v>
      </c>
      <c r="G193" s="229" t="s">
        <v>148</v>
      </c>
      <c r="H193" s="230">
        <v>12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38</v>
      </c>
      <c r="O193" s="88"/>
      <c r="P193" s="222">
        <f>O193*H193</f>
        <v>0</v>
      </c>
      <c r="Q193" s="222">
        <v>0.00018000000000000001</v>
      </c>
      <c r="R193" s="222">
        <f>Q193*H193</f>
        <v>0.00216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197</v>
      </c>
      <c r="AT193" s="224" t="s">
        <v>150</v>
      </c>
      <c r="AU193" s="224" t="s">
        <v>83</v>
      </c>
      <c r="AY193" s="14" t="s">
        <v>125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81</v>
      </c>
      <c r="BK193" s="225">
        <f>ROUND(I193*H193,2)</f>
        <v>0</v>
      </c>
      <c r="BL193" s="14" t="s">
        <v>156</v>
      </c>
      <c r="BM193" s="224" t="s">
        <v>333</v>
      </c>
    </row>
    <row r="194" s="2" customFormat="1" ht="33" customHeight="1">
      <c r="A194" s="35"/>
      <c r="B194" s="36"/>
      <c r="C194" s="212" t="s">
        <v>334</v>
      </c>
      <c r="D194" s="212" t="s">
        <v>128</v>
      </c>
      <c r="E194" s="213" t="s">
        <v>335</v>
      </c>
      <c r="F194" s="214" t="s">
        <v>336</v>
      </c>
      <c r="G194" s="215" t="s">
        <v>148</v>
      </c>
      <c r="H194" s="216">
        <v>17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38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156</v>
      </c>
      <c r="AT194" s="224" t="s">
        <v>128</v>
      </c>
      <c r="AU194" s="224" t="s">
        <v>83</v>
      </c>
      <c r="AY194" s="14" t="s">
        <v>125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81</v>
      </c>
      <c r="BK194" s="225">
        <f>ROUND(I194*H194,2)</f>
        <v>0</v>
      </c>
      <c r="BL194" s="14" t="s">
        <v>156</v>
      </c>
      <c r="BM194" s="224" t="s">
        <v>337</v>
      </c>
    </row>
    <row r="195" s="2" customFormat="1" ht="24.15" customHeight="1">
      <c r="A195" s="35"/>
      <c r="B195" s="36"/>
      <c r="C195" s="212" t="s">
        <v>338</v>
      </c>
      <c r="D195" s="212" t="s">
        <v>128</v>
      </c>
      <c r="E195" s="213" t="s">
        <v>339</v>
      </c>
      <c r="F195" s="214" t="s">
        <v>340</v>
      </c>
      <c r="G195" s="215" t="s">
        <v>148</v>
      </c>
      <c r="H195" s="216">
        <v>17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38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156</v>
      </c>
      <c r="AT195" s="224" t="s">
        <v>128</v>
      </c>
      <c r="AU195" s="224" t="s">
        <v>83</v>
      </c>
      <c r="AY195" s="14" t="s">
        <v>125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156</v>
      </c>
      <c r="BM195" s="224" t="s">
        <v>341</v>
      </c>
    </row>
    <row r="196" s="2" customFormat="1" ht="24.15" customHeight="1">
      <c r="A196" s="35"/>
      <c r="B196" s="36"/>
      <c r="C196" s="212" t="s">
        <v>342</v>
      </c>
      <c r="D196" s="212" t="s">
        <v>128</v>
      </c>
      <c r="E196" s="213" t="s">
        <v>343</v>
      </c>
      <c r="F196" s="214" t="s">
        <v>344</v>
      </c>
      <c r="G196" s="215" t="s">
        <v>345</v>
      </c>
      <c r="H196" s="216">
        <v>11</v>
      </c>
      <c r="I196" s="217"/>
      <c r="J196" s="218">
        <f>ROUND(I196*H196,2)</f>
        <v>0</v>
      </c>
      <c r="K196" s="219"/>
      <c r="L196" s="41"/>
      <c r="M196" s="220" t="s">
        <v>1</v>
      </c>
      <c r="N196" s="221" t="s">
        <v>38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156</v>
      </c>
      <c r="AT196" s="224" t="s">
        <v>128</v>
      </c>
      <c r="AU196" s="224" t="s">
        <v>83</v>
      </c>
      <c r="AY196" s="14" t="s">
        <v>125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81</v>
      </c>
      <c r="BK196" s="225">
        <f>ROUND(I196*H196,2)</f>
        <v>0</v>
      </c>
      <c r="BL196" s="14" t="s">
        <v>156</v>
      </c>
      <c r="BM196" s="224" t="s">
        <v>346</v>
      </c>
    </row>
    <row r="197" s="2" customFormat="1" ht="33" customHeight="1">
      <c r="A197" s="35"/>
      <c r="B197" s="36"/>
      <c r="C197" s="226" t="s">
        <v>347</v>
      </c>
      <c r="D197" s="226" t="s">
        <v>150</v>
      </c>
      <c r="E197" s="227" t="s">
        <v>348</v>
      </c>
      <c r="F197" s="228" t="s">
        <v>349</v>
      </c>
      <c r="G197" s="229" t="s">
        <v>148</v>
      </c>
      <c r="H197" s="230">
        <v>11</v>
      </c>
      <c r="I197" s="231"/>
      <c r="J197" s="232">
        <f>ROUND(I197*H197,2)</f>
        <v>0</v>
      </c>
      <c r="K197" s="233"/>
      <c r="L197" s="234"/>
      <c r="M197" s="235" t="s">
        <v>1</v>
      </c>
      <c r="N197" s="236" t="s">
        <v>38</v>
      </c>
      <c r="O197" s="88"/>
      <c r="P197" s="222">
        <f>O197*H197</f>
        <v>0</v>
      </c>
      <c r="Q197" s="222">
        <v>0.0030000000000000001</v>
      </c>
      <c r="R197" s="222">
        <f>Q197*H197</f>
        <v>0.033000000000000002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197</v>
      </c>
      <c r="AT197" s="224" t="s">
        <v>150</v>
      </c>
      <c r="AU197" s="224" t="s">
        <v>83</v>
      </c>
      <c r="AY197" s="14" t="s">
        <v>125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156</v>
      </c>
      <c r="BM197" s="224" t="s">
        <v>350</v>
      </c>
    </row>
    <row r="198" s="2" customFormat="1" ht="37.8" customHeight="1">
      <c r="A198" s="35"/>
      <c r="B198" s="36"/>
      <c r="C198" s="212" t="s">
        <v>351</v>
      </c>
      <c r="D198" s="212" t="s">
        <v>128</v>
      </c>
      <c r="E198" s="213" t="s">
        <v>352</v>
      </c>
      <c r="F198" s="214" t="s">
        <v>353</v>
      </c>
      <c r="G198" s="215" t="s">
        <v>148</v>
      </c>
      <c r="H198" s="216">
        <v>101</v>
      </c>
      <c r="I198" s="217"/>
      <c r="J198" s="218">
        <f>ROUND(I198*H198,2)</f>
        <v>0</v>
      </c>
      <c r="K198" s="219"/>
      <c r="L198" s="41"/>
      <c r="M198" s="220" t="s">
        <v>1</v>
      </c>
      <c r="N198" s="221" t="s">
        <v>38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156</v>
      </c>
      <c r="AT198" s="224" t="s">
        <v>128</v>
      </c>
      <c r="AU198" s="224" t="s">
        <v>83</v>
      </c>
      <c r="AY198" s="14" t="s">
        <v>125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81</v>
      </c>
      <c r="BK198" s="225">
        <f>ROUND(I198*H198,2)</f>
        <v>0</v>
      </c>
      <c r="BL198" s="14" t="s">
        <v>156</v>
      </c>
      <c r="BM198" s="224" t="s">
        <v>354</v>
      </c>
    </row>
    <row r="199" s="2" customFormat="1" ht="24.15" customHeight="1">
      <c r="A199" s="35"/>
      <c r="B199" s="36"/>
      <c r="C199" s="226" t="s">
        <v>355</v>
      </c>
      <c r="D199" s="226" t="s">
        <v>150</v>
      </c>
      <c r="E199" s="227" t="s">
        <v>356</v>
      </c>
      <c r="F199" s="228" t="s">
        <v>357</v>
      </c>
      <c r="G199" s="229" t="s">
        <v>148</v>
      </c>
      <c r="H199" s="230">
        <v>27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38</v>
      </c>
      <c r="O199" s="88"/>
      <c r="P199" s="222">
        <f>O199*H199</f>
        <v>0</v>
      </c>
      <c r="Q199" s="222">
        <v>0.0025500000000000002</v>
      </c>
      <c r="R199" s="222">
        <f>Q199*H199</f>
        <v>0.068850000000000008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197</v>
      </c>
      <c r="AT199" s="224" t="s">
        <v>150</v>
      </c>
      <c r="AU199" s="224" t="s">
        <v>83</v>
      </c>
      <c r="AY199" s="14" t="s">
        <v>125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81</v>
      </c>
      <c r="BK199" s="225">
        <f>ROUND(I199*H199,2)</f>
        <v>0</v>
      </c>
      <c r="BL199" s="14" t="s">
        <v>156</v>
      </c>
      <c r="BM199" s="224" t="s">
        <v>358</v>
      </c>
    </row>
    <row r="200" s="2" customFormat="1" ht="24.15" customHeight="1">
      <c r="A200" s="35"/>
      <c r="B200" s="36"/>
      <c r="C200" s="226" t="s">
        <v>359</v>
      </c>
      <c r="D200" s="226" t="s">
        <v>150</v>
      </c>
      <c r="E200" s="227" t="s">
        <v>360</v>
      </c>
      <c r="F200" s="228" t="s">
        <v>361</v>
      </c>
      <c r="G200" s="229" t="s">
        <v>148</v>
      </c>
      <c r="H200" s="230">
        <v>101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38</v>
      </c>
      <c r="O200" s="88"/>
      <c r="P200" s="222">
        <f>O200*H200</f>
        <v>0</v>
      </c>
      <c r="Q200" s="222">
        <v>0.00106</v>
      </c>
      <c r="R200" s="222">
        <f>Q200*H200</f>
        <v>0.10706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197</v>
      </c>
      <c r="AT200" s="224" t="s">
        <v>150</v>
      </c>
      <c r="AU200" s="224" t="s">
        <v>83</v>
      </c>
      <c r="AY200" s="14" t="s">
        <v>125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81</v>
      </c>
      <c r="BK200" s="225">
        <f>ROUND(I200*H200,2)</f>
        <v>0</v>
      </c>
      <c r="BL200" s="14" t="s">
        <v>156</v>
      </c>
      <c r="BM200" s="224" t="s">
        <v>362</v>
      </c>
    </row>
    <row r="201" s="2" customFormat="1" ht="37.8" customHeight="1">
      <c r="A201" s="35"/>
      <c r="B201" s="36"/>
      <c r="C201" s="212" t="s">
        <v>363</v>
      </c>
      <c r="D201" s="212" t="s">
        <v>128</v>
      </c>
      <c r="E201" s="213" t="s">
        <v>364</v>
      </c>
      <c r="F201" s="214" t="s">
        <v>365</v>
      </c>
      <c r="G201" s="215" t="s">
        <v>148</v>
      </c>
      <c r="H201" s="216">
        <v>27</v>
      </c>
      <c r="I201" s="217"/>
      <c r="J201" s="218">
        <f>ROUND(I201*H201,2)</f>
        <v>0</v>
      </c>
      <c r="K201" s="219"/>
      <c r="L201" s="41"/>
      <c r="M201" s="220" t="s">
        <v>1</v>
      </c>
      <c r="N201" s="221" t="s">
        <v>38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156</v>
      </c>
      <c r="AT201" s="224" t="s">
        <v>128</v>
      </c>
      <c r="AU201" s="224" t="s">
        <v>83</v>
      </c>
      <c r="AY201" s="14" t="s">
        <v>125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81</v>
      </c>
      <c r="BK201" s="225">
        <f>ROUND(I201*H201,2)</f>
        <v>0</v>
      </c>
      <c r="BL201" s="14" t="s">
        <v>156</v>
      </c>
      <c r="BM201" s="224" t="s">
        <v>366</v>
      </c>
    </row>
    <row r="202" s="2" customFormat="1" ht="24.15" customHeight="1">
      <c r="A202" s="35"/>
      <c r="B202" s="36"/>
      <c r="C202" s="212" t="s">
        <v>367</v>
      </c>
      <c r="D202" s="212" t="s">
        <v>128</v>
      </c>
      <c r="E202" s="213" t="s">
        <v>368</v>
      </c>
      <c r="F202" s="214" t="s">
        <v>369</v>
      </c>
      <c r="G202" s="215" t="s">
        <v>196</v>
      </c>
      <c r="H202" s="216">
        <v>0.47899999999999998</v>
      </c>
      <c r="I202" s="217"/>
      <c r="J202" s="218">
        <f>ROUND(I202*H202,2)</f>
        <v>0</v>
      </c>
      <c r="K202" s="219"/>
      <c r="L202" s="41"/>
      <c r="M202" s="220" t="s">
        <v>1</v>
      </c>
      <c r="N202" s="221" t="s">
        <v>38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156</v>
      </c>
      <c r="AT202" s="224" t="s">
        <v>128</v>
      </c>
      <c r="AU202" s="224" t="s">
        <v>83</v>
      </c>
      <c r="AY202" s="14" t="s">
        <v>125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81</v>
      </c>
      <c r="BK202" s="225">
        <f>ROUND(I202*H202,2)</f>
        <v>0</v>
      </c>
      <c r="BL202" s="14" t="s">
        <v>156</v>
      </c>
      <c r="BM202" s="224" t="s">
        <v>370</v>
      </c>
    </row>
    <row r="203" s="12" customFormat="1" ht="22.8" customHeight="1">
      <c r="A203" s="12"/>
      <c r="B203" s="196"/>
      <c r="C203" s="197"/>
      <c r="D203" s="198" t="s">
        <v>72</v>
      </c>
      <c r="E203" s="210" t="s">
        <v>371</v>
      </c>
      <c r="F203" s="210" t="s">
        <v>372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SUM(P204:P205)</f>
        <v>0</v>
      </c>
      <c r="Q203" s="204"/>
      <c r="R203" s="205">
        <f>SUM(R204:R205)</f>
        <v>0.01</v>
      </c>
      <c r="S203" s="204"/>
      <c r="T203" s="206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83</v>
      </c>
      <c r="AT203" s="208" t="s">
        <v>72</v>
      </c>
      <c r="AU203" s="208" t="s">
        <v>81</v>
      </c>
      <c r="AY203" s="207" t="s">
        <v>125</v>
      </c>
      <c r="BK203" s="209">
        <f>SUM(BK204:BK205)</f>
        <v>0</v>
      </c>
    </row>
    <row r="204" s="2" customFormat="1" ht="24.15" customHeight="1">
      <c r="A204" s="35"/>
      <c r="B204" s="36"/>
      <c r="C204" s="212" t="s">
        <v>373</v>
      </c>
      <c r="D204" s="212" t="s">
        <v>128</v>
      </c>
      <c r="E204" s="213" t="s">
        <v>374</v>
      </c>
      <c r="F204" s="214" t="s">
        <v>375</v>
      </c>
      <c r="G204" s="215" t="s">
        <v>268</v>
      </c>
      <c r="H204" s="216">
        <v>250</v>
      </c>
      <c r="I204" s="217"/>
      <c r="J204" s="218">
        <f>ROUND(I204*H204,2)</f>
        <v>0</v>
      </c>
      <c r="K204" s="219"/>
      <c r="L204" s="41"/>
      <c r="M204" s="220" t="s">
        <v>1</v>
      </c>
      <c r="N204" s="221" t="s">
        <v>38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156</v>
      </c>
      <c r="AT204" s="224" t="s">
        <v>128</v>
      </c>
      <c r="AU204" s="224" t="s">
        <v>83</v>
      </c>
      <c r="AY204" s="14" t="s">
        <v>125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81</v>
      </c>
      <c r="BK204" s="225">
        <f>ROUND(I204*H204,2)</f>
        <v>0</v>
      </c>
      <c r="BL204" s="14" t="s">
        <v>156</v>
      </c>
      <c r="BM204" s="224" t="s">
        <v>376</v>
      </c>
    </row>
    <row r="205" s="2" customFormat="1" ht="24.15" customHeight="1">
      <c r="A205" s="35"/>
      <c r="B205" s="36"/>
      <c r="C205" s="226" t="s">
        <v>377</v>
      </c>
      <c r="D205" s="226" t="s">
        <v>150</v>
      </c>
      <c r="E205" s="227" t="s">
        <v>378</v>
      </c>
      <c r="F205" s="228" t="s">
        <v>379</v>
      </c>
      <c r="G205" s="229" t="s">
        <v>268</v>
      </c>
      <c r="H205" s="230">
        <v>250</v>
      </c>
      <c r="I205" s="231"/>
      <c r="J205" s="232">
        <f>ROUND(I205*H205,2)</f>
        <v>0</v>
      </c>
      <c r="K205" s="233"/>
      <c r="L205" s="234"/>
      <c r="M205" s="235" t="s">
        <v>1</v>
      </c>
      <c r="N205" s="236" t="s">
        <v>38</v>
      </c>
      <c r="O205" s="88"/>
      <c r="P205" s="222">
        <f>O205*H205</f>
        <v>0</v>
      </c>
      <c r="Q205" s="222">
        <v>4.0000000000000003E-05</v>
      </c>
      <c r="R205" s="222">
        <f>Q205*H205</f>
        <v>0.01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197</v>
      </c>
      <c r="AT205" s="224" t="s">
        <v>150</v>
      </c>
      <c r="AU205" s="224" t="s">
        <v>83</v>
      </c>
      <c r="AY205" s="14" t="s">
        <v>125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81</v>
      </c>
      <c r="BK205" s="225">
        <f>ROUND(I205*H205,2)</f>
        <v>0</v>
      </c>
      <c r="BL205" s="14" t="s">
        <v>156</v>
      </c>
      <c r="BM205" s="224" t="s">
        <v>380</v>
      </c>
    </row>
    <row r="206" s="12" customFormat="1" ht="22.8" customHeight="1">
      <c r="A206" s="12"/>
      <c r="B206" s="196"/>
      <c r="C206" s="197"/>
      <c r="D206" s="198" t="s">
        <v>72</v>
      </c>
      <c r="E206" s="210" t="s">
        <v>381</v>
      </c>
      <c r="F206" s="210" t="s">
        <v>382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SUM(P207:P214)</f>
        <v>0</v>
      </c>
      <c r="Q206" s="204"/>
      <c r="R206" s="205">
        <f>SUM(R207:R214)</f>
        <v>0.13572000000000001</v>
      </c>
      <c r="S206" s="204"/>
      <c r="T206" s="206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83</v>
      </c>
      <c r="AT206" s="208" t="s">
        <v>72</v>
      </c>
      <c r="AU206" s="208" t="s">
        <v>81</v>
      </c>
      <c r="AY206" s="207" t="s">
        <v>125</v>
      </c>
      <c r="BK206" s="209">
        <f>SUM(BK207:BK214)</f>
        <v>0</v>
      </c>
    </row>
    <row r="207" s="2" customFormat="1" ht="24.15" customHeight="1">
      <c r="A207" s="35"/>
      <c r="B207" s="36"/>
      <c r="C207" s="212" t="s">
        <v>383</v>
      </c>
      <c r="D207" s="212" t="s">
        <v>128</v>
      </c>
      <c r="E207" s="213" t="s">
        <v>384</v>
      </c>
      <c r="F207" s="214" t="s">
        <v>385</v>
      </c>
      <c r="G207" s="215" t="s">
        <v>148</v>
      </c>
      <c r="H207" s="216">
        <v>2</v>
      </c>
      <c r="I207" s="217"/>
      <c r="J207" s="218">
        <f>ROUND(I207*H207,2)</f>
        <v>0</v>
      </c>
      <c r="K207" s="219"/>
      <c r="L207" s="41"/>
      <c r="M207" s="220" t="s">
        <v>1</v>
      </c>
      <c r="N207" s="221" t="s">
        <v>38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156</v>
      </c>
      <c r="AT207" s="224" t="s">
        <v>128</v>
      </c>
      <c r="AU207" s="224" t="s">
        <v>83</v>
      </c>
      <c r="AY207" s="14" t="s">
        <v>125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81</v>
      </c>
      <c r="BK207" s="225">
        <f>ROUND(I207*H207,2)</f>
        <v>0</v>
      </c>
      <c r="BL207" s="14" t="s">
        <v>156</v>
      </c>
      <c r="BM207" s="224" t="s">
        <v>386</v>
      </c>
    </row>
    <row r="208" s="2" customFormat="1" ht="16.5" customHeight="1">
      <c r="A208" s="35"/>
      <c r="B208" s="36"/>
      <c r="C208" s="226" t="s">
        <v>387</v>
      </c>
      <c r="D208" s="226" t="s">
        <v>150</v>
      </c>
      <c r="E208" s="227" t="s">
        <v>388</v>
      </c>
      <c r="F208" s="228" t="s">
        <v>389</v>
      </c>
      <c r="G208" s="229" t="s">
        <v>148</v>
      </c>
      <c r="H208" s="230">
        <v>2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38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197</v>
      </c>
      <c r="AT208" s="224" t="s">
        <v>150</v>
      </c>
      <c r="AU208" s="224" t="s">
        <v>83</v>
      </c>
      <c r="AY208" s="14" t="s">
        <v>125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81</v>
      </c>
      <c r="BK208" s="225">
        <f>ROUND(I208*H208,2)</f>
        <v>0</v>
      </c>
      <c r="BL208" s="14" t="s">
        <v>156</v>
      </c>
      <c r="BM208" s="224" t="s">
        <v>390</v>
      </c>
    </row>
    <row r="209" s="2" customFormat="1" ht="24.15" customHeight="1">
      <c r="A209" s="35"/>
      <c r="B209" s="36"/>
      <c r="C209" s="212" t="s">
        <v>391</v>
      </c>
      <c r="D209" s="212" t="s">
        <v>128</v>
      </c>
      <c r="E209" s="213" t="s">
        <v>392</v>
      </c>
      <c r="F209" s="214" t="s">
        <v>393</v>
      </c>
      <c r="G209" s="215" t="s">
        <v>148</v>
      </c>
      <c r="H209" s="216">
        <v>2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38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156</v>
      </c>
      <c r="AT209" s="224" t="s">
        <v>128</v>
      </c>
      <c r="AU209" s="224" t="s">
        <v>83</v>
      </c>
      <c r="AY209" s="14" t="s">
        <v>125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81</v>
      </c>
      <c r="BK209" s="225">
        <f>ROUND(I209*H209,2)</f>
        <v>0</v>
      </c>
      <c r="BL209" s="14" t="s">
        <v>156</v>
      </c>
      <c r="BM209" s="224" t="s">
        <v>394</v>
      </c>
    </row>
    <row r="210" s="2" customFormat="1" ht="24.15" customHeight="1">
      <c r="A210" s="35"/>
      <c r="B210" s="36"/>
      <c r="C210" s="226" t="s">
        <v>395</v>
      </c>
      <c r="D210" s="226" t="s">
        <v>150</v>
      </c>
      <c r="E210" s="227" t="s">
        <v>396</v>
      </c>
      <c r="F210" s="228" t="s">
        <v>397</v>
      </c>
      <c r="G210" s="229" t="s">
        <v>148</v>
      </c>
      <c r="H210" s="230">
        <v>2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38</v>
      </c>
      <c r="O210" s="88"/>
      <c r="P210" s="222">
        <f>O210*H210</f>
        <v>0</v>
      </c>
      <c r="Q210" s="222">
        <v>0.0011999999999999999</v>
      </c>
      <c r="R210" s="222">
        <f>Q210*H210</f>
        <v>0.0023999999999999998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197</v>
      </c>
      <c r="AT210" s="224" t="s">
        <v>150</v>
      </c>
      <c r="AU210" s="224" t="s">
        <v>83</v>
      </c>
      <c r="AY210" s="14" t="s">
        <v>125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81</v>
      </c>
      <c r="BK210" s="225">
        <f>ROUND(I210*H210,2)</f>
        <v>0</v>
      </c>
      <c r="BL210" s="14" t="s">
        <v>156</v>
      </c>
      <c r="BM210" s="224" t="s">
        <v>398</v>
      </c>
    </row>
    <row r="211" s="2" customFormat="1" ht="24.15" customHeight="1">
      <c r="A211" s="35"/>
      <c r="B211" s="36"/>
      <c r="C211" s="226" t="s">
        <v>399</v>
      </c>
      <c r="D211" s="226" t="s">
        <v>150</v>
      </c>
      <c r="E211" s="227" t="s">
        <v>400</v>
      </c>
      <c r="F211" s="228" t="s">
        <v>401</v>
      </c>
      <c r="G211" s="229" t="s">
        <v>148</v>
      </c>
      <c r="H211" s="230">
        <v>2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38</v>
      </c>
      <c r="O211" s="88"/>
      <c r="P211" s="222">
        <f>O211*H211</f>
        <v>0</v>
      </c>
      <c r="Q211" s="222">
        <v>0.0012999999999999999</v>
      </c>
      <c r="R211" s="222">
        <f>Q211*H211</f>
        <v>0.0025999999999999999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197</v>
      </c>
      <c r="AT211" s="224" t="s">
        <v>150</v>
      </c>
      <c r="AU211" s="224" t="s">
        <v>83</v>
      </c>
      <c r="AY211" s="14" t="s">
        <v>125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81</v>
      </c>
      <c r="BK211" s="225">
        <f>ROUND(I211*H211,2)</f>
        <v>0</v>
      </c>
      <c r="BL211" s="14" t="s">
        <v>156</v>
      </c>
      <c r="BM211" s="224" t="s">
        <v>402</v>
      </c>
    </row>
    <row r="212" s="2" customFormat="1" ht="24.15" customHeight="1">
      <c r="A212" s="35"/>
      <c r="B212" s="36"/>
      <c r="C212" s="212" t="s">
        <v>403</v>
      </c>
      <c r="D212" s="212" t="s">
        <v>128</v>
      </c>
      <c r="E212" s="213" t="s">
        <v>404</v>
      </c>
      <c r="F212" s="214" t="s">
        <v>405</v>
      </c>
      <c r="G212" s="215" t="s">
        <v>148</v>
      </c>
      <c r="H212" s="216">
        <v>2</v>
      </c>
      <c r="I212" s="217"/>
      <c r="J212" s="218">
        <f>ROUND(I212*H212,2)</f>
        <v>0</v>
      </c>
      <c r="K212" s="219"/>
      <c r="L212" s="41"/>
      <c r="M212" s="220" t="s">
        <v>1</v>
      </c>
      <c r="N212" s="221" t="s">
        <v>38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156</v>
      </c>
      <c r="AT212" s="224" t="s">
        <v>128</v>
      </c>
      <c r="AU212" s="224" t="s">
        <v>83</v>
      </c>
      <c r="AY212" s="14" t="s">
        <v>125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81</v>
      </c>
      <c r="BK212" s="225">
        <f>ROUND(I212*H212,2)</f>
        <v>0</v>
      </c>
      <c r="BL212" s="14" t="s">
        <v>156</v>
      </c>
      <c r="BM212" s="224" t="s">
        <v>406</v>
      </c>
    </row>
    <row r="213" s="2" customFormat="1" ht="37.8" customHeight="1">
      <c r="A213" s="35"/>
      <c r="B213" s="36"/>
      <c r="C213" s="212" t="s">
        <v>407</v>
      </c>
      <c r="D213" s="212" t="s">
        <v>128</v>
      </c>
      <c r="E213" s="213" t="s">
        <v>408</v>
      </c>
      <c r="F213" s="214" t="s">
        <v>409</v>
      </c>
      <c r="G213" s="215" t="s">
        <v>268</v>
      </c>
      <c r="H213" s="216">
        <v>38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38</v>
      </c>
      <c r="O213" s="88"/>
      <c r="P213" s="222">
        <f>O213*H213</f>
        <v>0</v>
      </c>
      <c r="Q213" s="222">
        <v>0.0034399999999999999</v>
      </c>
      <c r="R213" s="222">
        <f>Q213*H213</f>
        <v>0.13072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156</v>
      </c>
      <c r="AT213" s="224" t="s">
        <v>128</v>
      </c>
      <c r="AU213" s="224" t="s">
        <v>83</v>
      </c>
      <c r="AY213" s="14" t="s">
        <v>125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81</v>
      </c>
      <c r="BK213" s="225">
        <f>ROUND(I213*H213,2)</f>
        <v>0</v>
      </c>
      <c r="BL213" s="14" t="s">
        <v>156</v>
      </c>
      <c r="BM213" s="224" t="s">
        <v>410</v>
      </c>
    </row>
    <row r="214" s="2" customFormat="1" ht="24.15" customHeight="1">
      <c r="A214" s="35"/>
      <c r="B214" s="36"/>
      <c r="C214" s="212" t="s">
        <v>411</v>
      </c>
      <c r="D214" s="212" t="s">
        <v>128</v>
      </c>
      <c r="E214" s="213" t="s">
        <v>412</v>
      </c>
      <c r="F214" s="214" t="s">
        <v>413</v>
      </c>
      <c r="G214" s="215" t="s">
        <v>196</v>
      </c>
      <c r="H214" s="216">
        <v>0.13600000000000001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38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156</v>
      </c>
      <c r="AT214" s="224" t="s">
        <v>128</v>
      </c>
      <c r="AU214" s="224" t="s">
        <v>83</v>
      </c>
      <c r="AY214" s="14" t="s">
        <v>125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81</v>
      </c>
      <c r="BK214" s="225">
        <f>ROUND(I214*H214,2)</f>
        <v>0</v>
      </c>
      <c r="BL214" s="14" t="s">
        <v>156</v>
      </c>
      <c r="BM214" s="224" t="s">
        <v>414</v>
      </c>
    </row>
    <row r="215" s="12" customFormat="1" ht="22.8" customHeight="1">
      <c r="A215" s="12"/>
      <c r="B215" s="196"/>
      <c r="C215" s="197"/>
      <c r="D215" s="198" t="s">
        <v>72</v>
      </c>
      <c r="E215" s="210" t="s">
        <v>415</v>
      </c>
      <c r="F215" s="210" t="s">
        <v>416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SUM(P216:P223)</f>
        <v>0</v>
      </c>
      <c r="Q215" s="204"/>
      <c r="R215" s="205">
        <f>SUM(R216:R223)</f>
        <v>1.7379389600000001</v>
      </c>
      <c r="S215" s="204"/>
      <c r="T215" s="206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83</v>
      </c>
      <c r="AT215" s="208" t="s">
        <v>72</v>
      </c>
      <c r="AU215" s="208" t="s">
        <v>81</v>
      </c>
      <c r="AY215" s="207" t="s">
        <v>125</v>
      </c>
      <c r="BK215" s="209">
        <f>SUM(BK216:BK223)</f>
        <v>0</v>
      </c>
    </row>
    <row r="216" s="2" customFormat="1" ht="24.15" customHeight="1">
      <c r="A216" s="35"/>
      <c r="B216" s="36"/>
      <c r="C216" s="212" t="s">
        <v>417</v>
      </c>
      <c r="D216" s="212" t="s">
        <v>128</v>
      </c>
      <c r="E216" s="213" t="s">
        <v>418</v>
      </c>
      <c r="F216" s="214" t="s">
        <v>419</v>
      </c>
      <c r="G216" s="215" t="s">
        <v>131</v>
      </c>
      <c r="H216" s="216">
        <v>61</v>
      </c>
      <c r="I216" s="217"/>
      <c r="J216" s="218">
        <f>ROUND(I216*H216,2)</f>
        <v>0</v>
      </c>
      <c r="K216" s="219"/>
      <c r="L216" s="41"/>
      <c r="M216" s="220" t="s">
        <v>1</v>
      </c>
      <c r="N216" s="221" t="s">
        <v>38</v>
      </c>
      <c r="O216" s="88"/>
      <c r="P216" s="222">
        <f>O216*H216</f>
        <v>0</v>
      </c>
      <c r="Q216" s="222">
        <v>0.0193242</v>
      </c>
      <c r="R216" s="222">
        <f>Q216*H216</f>
        <v>1.1787761999999999</v>
      </c>
      <c r="S216" s="222">
        <v>0</v>
      </c>
      <c r="T216" s="22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156</v>
      </c>
      <c r="AT216" s="224" t="s">
        <v>128</v>
      </c>
      <c r="AU216" s="224" t="s">
        <v>83</v>
      </c>
      <c r="AY216" s="14" t="s">
        <v>125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81</v>
      </c>
      <c r="BK216" s="225">
        <f>ROUND(I216*H216,2)</f>
        <v>0</v>
      </c>
      <c r="BL216" s="14" t="s">
        <v>156</v>
      </c>
      <c r="BM216" s="224" t="s">
        <v>420</v>
      </c>
    </row>
    <row r="217" s="2" customFormat="1" ht="33" customHeight="1">
      <c r="A217" s="35"/>
      <c r="B217" s="36"/>
      <c r="C217" s="212" t="s">
        <v>421</v>
      </c>
      <c r="D217" s="212" t="s">
        <v>128</v>
      </c>
      <c r="E217" s="213" t="s">
        <v>422</v>
      </c>
      <c r="F217" s="214" t="s">
        <v>423</v>
      </c>
      <c r="G217" s="215" t="s">
        <v>148</v>
      </c>
      <c r="H217" s="216">
        <v>49</v>
      </c>
      <c r="I217" s="217"/>
      <c r="J217" s="218">
        <f>ROUND(I217*H217,2)</f>
        <v>0</v>
      </c>
      <c r="K217" s="219"/>
      <c r="L217" s="41"/>
      <c r="M217" s="220" t="s">
        <v>1</v>
      </c>
      <c r="N217" s="221" t="s">
        <v>38</v>
      </c>
      <c r="O217" s="88"/>
      <c r="P217" s="222">
        <f>O217*H217</f>
        <v>0</v>
      </c>
      <c r="Q217" s="222">
        <v>3.0000000000000001E-05</v>
      </c>
      <c r="R217" s="222">
        <f>Q217*H217</f>
        <v>0.00147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156</v>
      </c>
      <c r="AT217" s="224" t="s">
        <v>128</v>
      </c>
      <c r="AU217" s="224" t="s">
        <v>83</v>
      </c>
      <c r="AY217" s="14" t="s">
        <v>125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81</v>
      </c>
      <c r="BK217" s="225">
        <f>ROUND(I217*H217,2)</f>
        <v>0</v>
      </c>
      <c r="BL217" s="14" t="s">
        <v>156</v>
      </c>
      <c r="BM217" s="224" t="s">
        <v>424</v>
      </c>
    </row>
    <row r="218" s="2" customFormat="1" ht="24.15" customHeight="1">
      <c r="A218" s="35"/>
      <c r="B218" s="36"/>
      <c r="C218" s="226" t="s">
        <v>425</v>
      </c>
      <c r="D218" s="226" t="s">
        <v>150</v>
      </c>
      <c r="E218" s="227" t="s">
        <v>426</v>
      </c>
      <c r="F218" s="228" t="s">
        <v>427</v>
      </c>
      <c r="G218" s="229" t="s">
        <v>148</v>
      </c>
      <c r="H218" s="230">
        <v>49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38</v>
      </c>
      <c r="O218" s="88"/>
      <c r="P218" s="222">
        <f>O218*H218</f>
        <v>0</v>
      </c>
      <c r="Q218" s="222">
        <v>0.0014</v>
      </c>
      <c r="R218" s="222">
        <f>Q218*H218</f>
        <v>0.068599999999999994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197</v>
      </c>
      <c r="AT218" s="224" t="s">
        <v>150</v>
      </c>
      <c r="AU218" s="224" t="s">
        <v>83</v>
      </c>
      <c r="AY218" s="14" t="s">
        <v>125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81</v>
      </c>
      <c r="BK218" s="225">
        <f>ROUND(I218*H218,2)</f>
        <v>0</v>
      </c>
      <c r="BL218" s="14" t="s">
        <v>156</v>
      </c>
      <c r="BM218" s="224" t="s">
        <v>428</v>
      </c>
    </row>
    <row r="219" s="2" customFormat="1" ht="33" customHeight="1">
      <c r="A219" s="35"/>
      <c r="B219" s="36"/>
      <c r="C219" s="212" t="s">
        <v>429</v>
      </c>
      <c r="D219" s="212" t="s">
        <v>128</v>
      </c>
      <c r="E219" s="213" t="s">
        <v>430</v>
      </c>
      <c r="F219" s="214" t="s">
        <v>431</v>
      </c>
      <c r="G219" s="215" t="s">
        <v>131</v>
      </c>
      <c r="H219" s="216">
        <v>229</v>
      </c>
      <c r="I219" s="217"/>
      <c r="J219" s="218">
        <f>ROUND(I219*H219,2)</f>
        <v>0</v>
      </c>
      <c r="K219" s="219"/>
      <c r="L219" s="41"/>
      <c r="M219" s="220" t="s">
        <v>1</v>
      </c>
      <c r="N219" s="221" t="s">
        <v>38</v>
      </c>
      <c r="O219" s="88"/>
      <c r="P219" s="222">
        <f>O219*H219</f>
        <v>0</v>
      </c>
      <c r="Q219" s="222">
        <v>0.00117</v>
      </c>
      <c r="R219" s="222">
        <f>Q219*H219</f>
        <v>0.26793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156</v>
      </c>
      <c r="AT219" s="224" t="s">
        <v>128</v>
      </c>
      <c r="AU219" s="224" t="s">
        <v>83</v>
      </c>
      <c r="AY219" s="14" t="s">
        <v>125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81</v>
      </c>
      <c r="BK219" s="225">
        <f>ROUND(I219*H219,2)</f>
        <v>0</v>
      </c>
      <c r="BL219" s="14" t="s">
        <v>156</v>
      </c>
      <c r="BM219" s="224" t="s">
        <v>432</v>
      </c>
    </row>
    <row r="220" s="2" customFormat="1" ht="24.15" customHeight="1">
      <c r="A220" s="35"/>
      <c r="B220" s="36"/>
      <c r="C220" s="226" t="s">
        <v>433</v>
      </c>
      <c r="D220" s="226" t="s">
        <v>150</v>
      </c>
      <c r="E220" s="227" t="s">
        <v>434</v>
      </c>
      <c r="F220" s="228" t="s">
        <v>435</v>
      </c>
      <c r="G220" s="229" t="s">
        <v>131</v>
      </c>
      <c r="H220" s="230">
        <v>243.036</v>
      </c>
      <c r="I220" s="231"/>
      <c r="J220" s="232">
        <f>ROUND(I220*H220,2)</f>
        <v>0</v>
      </c>
      <c r="K220" s="233"/>
      <c r="L220" s="234"/>
      <c r="M220" s="235" t="s">
        <v>1</v>
      </c>
      <c r="N220" s="236" t="s">
        <v>38</v>
      </c>
      <c r="O220" s="88"/>
      <c r="P220" s="222">
        <f>O220*H220</f>
        <v>0</v>
      </c>
      <c r="Q220" s="222">
        <v>0.00091</v>
      </c>
      <c r="R220" s="222">
        <f>Q220*H220</f>
        <v>0.22116276000000001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197</v>
      </c>
      <c r="AT220" s="224" t="s">
        <v>150</v>
      </c>
      <c r="AU220" s="224" t="s">
        <v>83</v>
      </c>
      <c r="AY220" s="14" t="s">
        <v>125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81</v>
      </c>
      <c r="BK220" s="225">
        <f>ROUND(I220*H220,2)</f>
        <v>0</v>
      </c>
      <c r="BL220" s="14" t="s">
        <v>156</v>
      </c>
      <c r="BM220" s="224" t="s">
        <v>436</v>
      </c>
    </row>
    <row r="221" s="2" customFormat="1" ht="24.15" customHeight="1">
      <c r="A221" s="35"/>
      <c r="B221" s="36"/>
      <c r="C221" s="212" t="s">
        <v>197</v>
      </c>
      <c r="D221" s="212" t="s">
        <v>128</v>
      </c>
      <c r="E221" s="213" t="s">
        <v>437</v>
      </c>
      <c r="F221" s="214" t="s">
        <v>438</v>
      </c>
      <c r="G221" s="215" t="s">
        <v>196</v>
      </c>
      <c r="H221" s="216">
        <v>1.532</v>
      </c>
      <c r="I221" s="217"/>
      <c r="J221" s="218">
        <f>ROUND(I221*H221,2)</f>
        <v>0</v>
      </c>
      <c r="K221" s="219"/>
      <c r="L221" s="41"/>
      <c r="M221" s="220" t="s">
        <v>1</v>
      </c>
      <c r="N221" s="221" t="s">
        <v>38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156</v>
      </c>
      <c r="AT221" s="224" t="s">
        <v>128</v>
      </c>
      <c r="AU221" s="224" t="s">
        <v>83</v>
      </c>
      <c r="AY221" s="14" t="s">
        <v>125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81</v>
      </c>
      <c r="BK221" s="225">
        <f>ROUND(I221*H221,2)</f>
        <v>0</v>
      </c>
      <c r="BL221" s="14" t="s">
        <v>156</v>
      </c>
      <c r="BM221" s="224" t="s">
        <v>217</v>
      </c>
    </row>
    <row r="222" s="2" customFormat="1" ht="24.15" customHeight="1">
      <c r="A222" s="35"/>
      <c r="B222" s="36"/>
      <c r="C222" s="212" t="s">
        <v>439</v>
      </c>
      <c r="D222" s="212" t="s">
        <v>128</v>
      </c>
      <c r="E222" s="213" t="s">
        <v>440</v>
      </c>
      <c r="F222" s="214" t="s">
        <v>441</v>
      </c>
      <c r="G222" s="215" t="s">
        <v>196</v>
      </c>
      <c r="H222" s="216">
        <v>1.532</v>
      </c>
      <c r="I222" s="217"/>
      <c r="J222" s="218">
        <f>ROUND(I222*H222,2)</f>
        <v>0</v>
      </c>
      <c r="K222" s="219"/>
      <c r="L222" s="41"/>
      <c r="M222" s="220" t="s">
        <v>1</v>
      </c>
      <c r="N222" s="221" t="s">
        <v>38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156</v>
      </c>
      <c r="AT222" s="224" t="s">
        <v>128</v>
      </c>
      <c r="AU222" s="224" t="s">
        <v>83</v>
      </c>
      <c r="AY222" s="14" t="s">
        <v>125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81</v>
      </c>
      <c r="BK222" s="225">
        <f>ROUND(I222*H222,2)</f>
        <v>0</v>
      </c>
      <c r="BL222" s="14" t="s">
        <v>156</v>
      </c>
      <c r="BM222" s="224" t="s">
        <v>442</v>
      </c>
    </row>
    <row r="223" s="2" customFormat="1" ht="16.5" customHeight="1">
      <c r="A223" s="35"/>
      <c r="B223" s="36"/>
      <c r="C223" s="212" t="s">
        <v>201</v>
      </c>
      <c r="D223" s="212" t="s">
        <v>128</v>
      </c>
      <c r="E223" s="213" t="s">
        <v>443</v>
      </c>
      <c r="F223" s="214" t="s">
        <v>444</v>
      </c>
      <c r="G223" s="215" t="s">
        <v>190</v>
      </c>
      <c r="H223" s="216">
        <v>40</v>
      </c>
      <c r="I223" s="217"/>
      <c r="J223" s="218">
        <f>ROUND(I223*H223,2)</f>
        <v>0</v>
      </c>
      <c r="K223" s="219"/>
      <c r="L223" s="41"/>
      <c r="M223" s="220" t="s">
        <v>1</v>
      </c>
      <c r="N223" s="221" t="s">
        <v>38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156</v>
      </c>
      <c r="AT223" s="224" t="s">
        <v>128</v>
      </c>
      <c r="AU223" s="224" t="s">
        <v>83</v>
      </c>
      <c r="AY223" s="14" t="s">
        <v>125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81</v>
      </c>
      <c r="BK223" s="225">
        <f>ROUND(I223*H223,2)</f>
        <v>0</v>
      </c>
      <c r="BL223" s="14" t="s">
        <v>156</v>
      </c>
      <c r="BM223" s="224" t="s">
        <v>445</v>
      </c>
    </row>
    <row r="224" s="12" customFormat="1" ht="22.8" customHeight="1">
      <c r="A224" s="12"/>
      <c r="B224" s="196"/>
      <c r="C224" s="197"/>
      <c r="D224" s="198" t="s">
        <v>72</v>
      </c>
      <c r="E224" s="210" t="s">
        <v>446</v>
      </c>
      <c r="F224" s="210" t="s">
        <v>447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SUM(P225:P235)</f>
        <v>0</v>
      </c>
      <c r="Q224" s="204"/>
      <c r="R224" s="205">
        <f>SUM(R225:R235)</f>
        <v>0.086998999999999993</v>
      </c>
      <c r="S224" s="204"/>
      <c r="T224" s="206">
        <f>SUM(T225:T235)</f>
        <v>0.34799999999999998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83</v>
      </c>
      <c r="AT224" s="208" t="s">
        <v>72</v>
      </c>
      <c r="AU224" s="208" t="s">
        <v>81</v>
      </c>
      <c r="AY224" s="207" t="s">
        <v>125</v>
      </c>
      <c r="BK224" s="209">
        <f>SUM(BK225:BK235)</f>
        <v>0</v>
      </c>
    </row>
    <row r="225" s="2" customFormat="1" ht="24.15" customHeight="1">
      <c r="A225" s="35"/>
      <c r="B225" s="36"/>
      <c r="C225" s="226" t="s">
        <v>204</v>
      </c>
      <c r="D225" s="226" t="s">
        <v>150</v>
      </c>
      <c r="E225" s="227" t="s">
        <v>448</v>
      </c>
      <c r="F225" s="228" t="s">
        <v>449</v>
      </c>
      <c r="G225" s="229" t="s">
        <v>131</v>
      </c>
      <c r="H225" s="230">
        <v>0.69999999999999996</v>
      </c>
      <c r="I225" s="231"/>
      <c r="J225" s="232">
        <f>ROUND(I225*H225,2)</f>
        <v>0</v>
      </c>
      <c r="K225" s="233"/>
      <c r="L225" s="234"/>
      <c r="M225" s="235" t="s">
        <v>1</v>
      </c>
      <c r="N225" s="236" t="s">
        <v>38</v>
      </c>
      <c r="O225" s="88"/>
      <c r="P225" s="222">
        <f>O225*H225</f>
        <v>0</v>
      </c>
      <c r="Q225" s="222">
        <v>0.029170000000000001</v>
      </c>
      <c r="R225" s="222">
        <f>Q225*H225</f>
        <v>0.020419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197</v>
      </c>
      <c r="AT225" s="224" t="s">
        <v>150</v>
      </c>
      <c r="AU225" s="224" t="s">
        <v>83</v>
      </c>
      <c r="AY225" s="14" t="s">
        <v>125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81</v>
      </c>
      <c r="BK225" s="225">
        <f>ROUND(I225*H225,2)</f>
        <v>0</v>
      </c>
      <c r="BL225" s="14" t="s">
        <v>156</v>
      </c>
      <c r="BM225" s="224" t="s">
        <v>450</v>
      </c>
    </row>
    <row r="226" s="2" customFormat="1" ht="24.15" customHeight="1">
      <c r="A226" s="35"/>
      <c r="B226" s="36"/>
      <c r="C226" s="212" t="s">
        <v>451</v>
      </c>
      <c r="D226" s="212" t="s">
        <v>128</v>
      </c>
      <c r="E226" s="213" t="s">
        <v>452</v>
      </c>
      <c r="F226" s="214" t="s">
        <v>453</v>
      </c>
      <c r="G226" s="215" t="s">
        <v>148</v>
      </c>
      <c r="H226" s="216">
        <v>1</v>
      </c>
      <c r="I226" s="217"/>
      <c r="J226" s="218">
        <f>ROUND(I226*H226,2)</f>
        <v>0</v>
      </c>
      <c r="K226" s="219"/>
      <c r="L226" s="41"/>
      <c r="M226" s="220" t="s">
        <v>1</v>
      </c>
      <c r="N226" s="221" t="s">
        <v>38</v>
      </c>
      <c r="O226" s="88"/>
      <c r="P226" s="222">
        <f>O226*H226</f>
        <v>0</v>
      </c>
      <c r="Q226" s="222">
        <v>0.00025999999999999998</v>
      </c>
      <c r="R226" s="222">
        <f>Q226*H226</f>
        <v>0.00025999999999999998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156</v>
      </c>
      <c r="AT226" s="224" t="s">
        <v>128</v>
      </c>
      <c r="AU226" s="224" t="s">
        <v>83</v>
      </c>
      <c r="AY226" s="14" t="s">
        <v>125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81</v>
      </c>
      <c r="BK226" s="225">
        <f>ROUND(I226*H226,2)</f>
        <v>0</v>
      </c>
      <c r="BL226" s="14" t="s">
        <v>156</v>
      </c>
      <c r="BM226" s="224" t="s">
        <v>454</v>
      </c>
    </row>
    <row r="227" s="2" customFormat="1" ht="24.15" customHeight="1">
      <c r="A227" s="35"/>
      <c r="B227" s="36"/>
      <c r="C227" s="212" t="s">
        <v>455</v>
      </c>
      <c r="D227" s="212" t="s">
        <v>128</v>
      </c>
      <c r="E227" s="213" t="s">
        <v>456</v>
      </c>
      <c r="F227" s="214" t="s">
        <v>457</v>
      </c>
      <c r="G227" s="215" t="s">
        <v>148</v>
      </c>
      <c r="H227" s="216">
        <v>1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38</v>
      </c>
      <c r="O227" s="88"/>
      <c r="P227" s="222">
        <f>O227*H227</f>
        <v>0</v>
      </c>
      <c r="Q227" s="222">
        <v>0.00092000000000000003</v>
      </c>
      <c r="R227" s="222">
        <f>Q227*H227</f>
        <v>0.00092000000000000003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156</v>
      </c>
      <c r="AT227" s="224" t="s">
        <v>128</v>
      </c>
      <c r="AU227" s="224" t="s">
        <v>83</v>
      </c>
      <c r="AY227" s="14" t="s">
        <v>125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81</v>
      </c>
      <c r="BK227" s="225">
        <f>ROUND(I227*H227,2)</f>
        <v>0</v>
      </c>
      <c r="BL227" s="14" t="s">
        <v>156</v>
      </c>
      <c r="BM227" s="224" t="s">
        <v>458</v>
      </c>
    </row>
    <row r="228" s="2" customFormat="1" ht="24.15" customHeight="1">
      <c r="A228" s="35"/>
      <c r="B228" s="36"/>
      <c r="C228" s="212" t="s">
        <v>459</v>
      </c>
      <c r="D228" s="212" t="s">
        <v>128</v>
      </c>
      <c r="E228" s="213" t="s">
        <v>460</v>
      </c>
      <c r="F228" s="214" t="s">
        <v>461</v>
      </c>
      <c r="G228" s="215" t="s">
        <v>148</v>
      </c>
      <c r="H228" s="216">
        <v>1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38</v>
      </c>
      <c r="O228" s="88"/>
      <c r="P228" s="222">
        <f>O228*H228</f>
        <v>0</v>
      </c>
      <c r="Q228" s="222">
        <v>0.00085999999999999998</v>
      </c>
      <c r="R228" s="222">
        <f>Q228*H228</f>
        <v>0.00085999999999999998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156</v>
      </c>
      <c r="AT228" s="224" t="s">
        <v>128</v>
      </c>
      <c r="AU228" s="224" t="s">
        <v>83</v>
      </c>
      <c r="AY228" s="14" t="s">
        <v>125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81</v>
      </c>
      <c r="BK228" s="225">
        <f>ROUND(I228*H228,2)</f>
        <v>0</v>
      </c>
      <c r="BL228" s="14" t="s">
        <v>156</v>
      </c>
      <c r="BM228" s="224" t="s">
        <v>462</v>
      </c>
    </row>
    <row r="229" s="2" customFormat="1" ht="24.15" customHeight="1">
      <c r="A229" s="35"/>
      <c r="B229" s="36"/>
      <c r="C229" s="226" t="s">
        <v>463</v>
      </c>
      <c r="D229" s="226" t="s">
        <v>150</v>
      </c>
      <c r="E229" s="227" t="s">
        <v>464</v>
      </c>
      <c r="F229" s="228" t="s">
        <v>465</v>
      </c>
      <c r="G229" s="229" t="s">
        <v>148</v>
      </c>
      <c r="H229" s="230">
        <v>1</v>
      </c>
      <c r="I229" s="231"/>
      <c r="J229" s="232">
        <f>ROUND(I229*H229,2)</f>
        <v>0</v>
      </c>
      <c r="K229" s="233"/>
      <c r="L229" s="234"/>
      <c r="M229" s="235" t="s">
        <v>1</v>
      </c>
      <c r="N229" s="236" t="s">
        <v>38</v>
      </c>
      <c r="O229" s="88"/>
      <c r="P229" s="222">
        <f>O229*H229</f>
        <v>0</v>
      </c>
      <c r="Q229" s="222">
        <v>0.03227</v>
      </c>
      <c r="R229" s="222">
        <f>Q229*H229</f>
        <v>0.03227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197</v>
      </c>
      <c r="AT229" s="224" t="s">
        <v>150</v>
      </c>
      <c r="AU229" s="224" t="s">
        <v>83</v>
      </c>
      <c r="AY229" s="14" t="s">
        <v>125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81</v>
      </c>
      <c r="BK229" s="225">
        <f>ROUND(I229*H229,2)</f>
        <v>0</v>
      </c>
      <c r="BL229" s="14" t="s">
        <v>156</v>
      </c>
      <c r="BM229" s="224" t="s">
        <v>466</v>
      </c>
    </row>
    <row r="230" s="2" customFormat="1" ht="24.15" customHeight="1">
      <c r="A230" s="35"/>
      <c r="B230" s="36"/>
      <c r="C230" s="226" t="s">
        <v>467</v>
      </c>
      <c r="D230" s="226" t="s">
        <v>150</v>
      </c>
      <c r="E230" s="227" t="s">
        <v>468</v>
      </c>
      <c r="F230" s="228" t="s">
        <v>469</v>
      </c>
      <c r="G230" s="229" t="s">
        <v>148</v>
      </c>
      <c r="H230" s="230">
        <v>1</v>
      </c>
      <c r="I230" s="231"/>
      <c r="J230" s="232">
        <f>ROUND(I230*H230,2)</f>
        <v>0</v>
      </c>
      <c r="K230" s="233"/>
      <c r="L230" s="234"/>
      <c r="M230" s="235" t="s">
        <v>1</v>
      </c>
      <c r="N230" s="236" t="s">
        <v>38</v>
      </c>
      <c r="O230" s="88"/>
      <c r="P230" s="222">
        <f>O230*H230</f>
        <v>0</v>
      </c>
      <c r="Q230" s="222">
        <v>0.03227</v>
      </c>
      <c r="R230" s="222">
        <f>Q230*H230</f>
        <v>0.03227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197</v>
      </c>
      <c r="AT230" s="224" t="s">
        <v>150</v>
      </c>
      <c r="AU230" s="224" t="s">
        <v>83</v>
      </c>
      <c r="AY230" s="14" t="s">
        <v>125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81</v>
      </c>
      <c r="BK230" s="225">
        <f>ROUND(I230*H230,2)</f>
        <v>0</v>
      </c>
      <c r="BL230" s="14" t="s">
        <v>156</v>
      </c>
      <c r="BM230" s="224" t="s">
        <v>470</v>
      </c>
    </row>
    <row r="231" s="2" customFormat="1" ht="77.1" customHeight="1">
      <c r="A231" s="35"/>
      <c r="B231" s="36"/>
      <c r="C231" s="212" t="s">
        <v>442</v>
      </c>
      <c r="D231" s="212" t="s">
        <v>128</v>
      </c>
      <c r="E231" s="213" t="s">
        <v>471</v>
      </c>
      <c r="F231" s="214" t="s">
        <v>472</v>
      </c>
      <c r="G231" s="215" t="s">
        <v>148</v>
      </c>
      <c r="H231" s="216">
        <v>1</v>
      </c>
      <c r="I231" s="217"/>
      <c r="J231" s="218">
        <f>ROUND(I231*H231,2)</f>
        <v>0</v>
      </c>
      <c r="K231" s="219"/>
      <c r="L231" s="41"/>
      <c r="M231" s="220" t="s">
        <v>1</v>
      </c>
      <c r="N231" s="221" t="s">
        <v>38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156</v>
      </c>
      <c r="AT231" s="224" t="s">
        <v>128</v>
      </c>
      <c r="AU231" s="224" t="s">
        <v>83</v>
      </c>
      <c r="AY231" s="14" t="s">
        <v>125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81</v>
      </c>
      <c r="BK231" s="225">
        <f>ROUND(I231*H231,2)</f>
        <v>0</v>
      </c>
      <c r="BL231" s="14" t="s">
        <v>156</v>
      </c>
      <c r="BM231" s="224" t="s">
        <v>473</v>
      </c>
    </row>
    <row r="232" s="2" customFormat="1" ht="67.5" customHeight="1">
      <c r="A232" s="35"/>
      <c r="B232" s="36"/>
      <c r="C232" s="212" t="s">
        <v>474</v>
      </c>
      <c r="D232" s="212" t="s">
        <v>128</v>
      </c>
      <c r="E232" s="213" t="s">
        <v>475</v>
      </c>
      <c r="F232" s="214" t="s">
        <v>476</v>
      </c>
      <c r="G232" s="215" t="s">
        <v>148</v>
      </c>
      <c r="H232" s="216">
        <v>1</v>
      </c>
      <c r="I232" s="217"/>
      <c r="J232" s="218">
        <f>ROUND(I232*H232,2)</f>
        <v>0</v>
      </c>
      <c r="K232" s="219"/>
      <c r="L232" s="41"/>
      <c r="M232" s="220" t="s">
        <v>1</v>
      </c>
      <c r="N232" s="221" t="s">
        <v>38</v>
      </c>
      <c r="O232" s="88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156</v>
      </c>
      <c r="AT232" s="224" t="s">
        <v>128</v>
      </c>
      <c r="AU232" s="224" t="s">
        <v>83</v>
      </c>
      <c r="AY232" s="14" t="s">
        <v>125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81</v>
      </c>
      <c r="BK232" s="225">
        <f>ROUND(I232*H232,2)</f>
        <v>0</v>
      </c>
      <c r="BL232" s="14" t="s">
        <v>156</v>
      </c>
      <c r="BM232" s="224" t="s">
        <v>477</v>
      </c>
    </row>
    <row r="233" s="2" customFormat="1" ht="24.15" customHeight="1">
      <c r="A233" s="35"/>
      <c r="B233" s="36"/>
      <c r="C233" s="212" t="s">
        <v>478</v>
      </c>
      <c r="D233" s="212" t="s">
        <v>128</v>
      </c>
      <c r="E233" s="213" t="s">
        <v>479</v>
      </c>
      <c r="F233" s="214" t="s">
        <v>480</v>
      </c>
      <c r="G233" s="215" t="s">
        <v>148</v>
      </c>
      <c r="H233" s="216">
        <v>2</v>
      </c>
      <c r="I233" s="217"/>
      <c r="J233" s="218">
        <f>ROUND(I233*H233,2)</f>
        <v>0</v>
      </c>
      <c r="K233" s="219"/>
      <c r="L233" s="41"/>
      <c r="M233" s="220" t="s">
        <v>1</v>
      </c>
      <c r="N233" s="221" t="s">
        <v>38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0.17399999999999999</v>
      </c>
      <c r="T233" s="223">
        <f>S233*H233</f>
        <v>0.34799999999999998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156</v>
      </c>
      <c r="AT233" s="224" t="s">
        <v>128</v>
      </c>
      <c r="AU233" s="224" t="s">
        <v>83</v>
      </c>
      <c r="AY233" s="14" t="s">
        <v>125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81</v>
      </c>
      <c r="BK233" s="225">
        <f>ROUND(I233*H233,2)</f>
        <v>0</v>
      </c>
      <c r="BL233" s="14" t="s">
        <v>156</v>
      </c>
      <c r="BM233" s="224" t="s">
        <v>481</v>
      </c>
    </row>
    <row r="234" s="2" customFormat="1" ht="24.15" customHeight="1">
      <c r="A234" s="35"/>
      <c r="B234" s="36"/>
      <c r="C234" s="212" t="s">
        <v>482</v>
      </c>
      <c r="D234" s="212" t="s">
        <v>128</v>
      </c>
      <c r="E234" s="213" t="s">
        <v>483</v>
      </c>
      <c r="F234" s="214" t="s">
        <v>484</v>
      </c>
      <c r="G234" s="215" t="s">
        <v>196</v>
      </c>
      <c r="H234" s="216">
        <v>0.38</v>
      </c>
      <c r="I234" s="217"/>
      <c r="J234" s="218">
        <f>ROUND(I234*H234,2)</f>
        <v>0</v>
      </c>
      <c r="K234" s="219"/>
      <c r="L234" s="41"/>
      <c r="M234" s="220" t="s">
        <v>1</v>
      </c>
      <c r="N234" s="221" t="s">
        <v>38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156</v>
      </c>
      <c r="AT234" s="224" t="s">
        <v>128</v>
      </c>
      <c r="AU234" s="224" t="s">
        <v>83</v>
      </c>
      <c r="AY234" s="14" t="s">
        <v>125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81</v>
      </c>
      <c r="BK234" s="225">
        <f>ROUND(I234*H234,2)</f>
        <v>0</v>
      </c>
      <c r="BL234" s="14" t="s">
        <v>156</v>
      </c>
      <c r="BM234" s="224" t="s">
        <v>485</v>
      </c>
    </row>
    <row r="235" s="2" customFormat="1" ht="24.15" customHeight="1">
      <c r="A235" s="35"/>
      <c r="B235" s="36"/>
      <c r="C235" s="212" t="s">
        <v>224</v>
      </c>
      <c r="D235" s="212" t="s">
        <v>128</v>
      </c>
      <c r="E235" s="213" t="s">
        <v>486</v>
      </c>
      <c r="F235" s="214" t="s">
        <v>487</v>
      </c>
      <c r="G235" s="215" t="s">
        <v>196</v>
      </c>
      <c r="H235" s="216">
        <v>0.38</v>
      </c>
      <c r="I235" s="217"/>
      <c r="J235" s="218">
        <f>ROUND(I235*H235,2)</f>
        <v>0</v>
      </c>
      <c r="K235" s="219"/>
      <c r="L235" s="41"/>
      <c r="M235" s="220" t="s">
        <v>1</v>
      </c>
      <c r="N235" s="221" t="s">
        <v>38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156</v>
      </c>
      <c r="AT235" s="224" t="s">
        <v>128</v>
      </c>
      <c r="AU235" s="224" t="s">
        <v>83</v>
      </c>
      <c r="AY235" s="14" t="s">
        <v>125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81</v>
      </c>
      <c r="BK235" s="225">
        <f>ROUND(I235*H235,2)</f>
        <v>0</v>
      </c>
      <c r="BL235" s="14" t="s">
        <v>156</v>
      </c>
      <c r="BM235" s="224" t="s">
        <v>488</v>
      </c>
    </row>
    <row r="236" s="12" customFormat="1" ht="22.8" customHeight="1">
      <c r="A236" s="12"/>
      <c r="B236" s="196"/>
      <c r="C236" s="197"/>
      <c r="D236" s="198" t="s">
        <v>72</v>
      </c>
      <c r="E236" s="210" t="s">
        <v>489</v>
      </c>
      <c r="F236" s="210" t="s">
        <v>490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SUM(P237:P238)</f>
        <v>0</v>
      </c>
      <c r="Q236" s="204"/>
      <c r="R236" s="205">
        <f>SUM(R237:R238)</f>
        <v>0</v>
      </c>
      <c r="S236" s="204"/>
      <c r="T236" s="206">
        <f>SUM(T237:T238)</f>
        <v>1.3526400000000001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83</v>
      </c>
      <c r="AT236" s="208" t="s">
        <v>72</v>
      </c>
      <c r="AU236" s="208" t="s">
        <v>81</v>
      </c>
      <c r="AY236" s="207" t="s">
        <v>125</v>
      </c>
      <c r="BK236" s="209">
        <f>SUM(BK237:BK238)</f>
        <v>0</v>
      </c>
    </row>
    <row r="237" s="2" customFormat="1" ht="24.15" customHeight="1">
      <c r="A237" s="35"/>
      <c r="B237" s="36"/>
      <c r="C237" s="212" t="s">
        <v>491</v>
      </c>
      <c r="D237" s="212" t="s">
        <v>128</v>
      </c>
      <c r="E237" s="213" t="s">
        <v>492</v>
      </c>
      <c r="F237" s="214" t="s">
        <v>493</v>
      </c>
      <c r="G237" s="215" t="s">
        <v>131</v>
      </c>
      <c r="H237" s="216">
        <v>13.44</v>
      </c>
      <c r="I237" s="217"/>
      <c r="J237" s="218">
        <f>ROUND(I237*H237,2)</f>
        <v>0</v>
      </c>
      <c r="K237" s="219"/>
      <c r="L237" s="41"/>
      <c r="M237" s="220" t="s">
        <v>1</v>
      </c>
      <c r="N237" s="221" t="s">
        <v>38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0.040000000000000001</v>
      </c>
      <c r="T237" s="223">
        <f>S237*H237</f>
        <v>0.53759999999999997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156</v>
      </c>
      <c r="AT237" s="224" t="s">
        <v>128</v>
      </c>
      <c r="AU237" s="224" t="s">
        <v>83</v>
      </c>
      <c r="AY237" s="14" t="s">
        <v>125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81</v>
      </c>
      <c r="BK237" s="225">
        <f>ROUND(I237*H237,2)</f>
        <v>0</v>
      </c>
      <c r="BL237" s="14" t="s">
        <v>156</v>
      </c>
      <c r="BM237" s="224" t="s">
        <v>494</v>
      </c>
    </row>
    <row r="238" s="2" customFormat="1" ht="24.15" customHeight="1">
      <c r="A238" s="35"/>
      <c r="B238" s="36"/>
      <c r="C238" s="212" t="s">
        <v>495</v>
      </c>
      <c r="D238" s="212" t="s">
        <v>128</v>
      </c>
      <c r="E238" s="213" t="s">
        <v>496</v>
      </c>
      <c r="F238" s="214" t="s">
        <v>497</v>
      </c>
      <c r="G238" s="215" t="s">
        <v>131</v>
      </c>
      <c r="H238" s="216">
        <v>20.376000000000001</v>
      </c>
      <c r="I238" s="217"/>
      <c r="J238" s="218">
        <f>ROUND(I238*H238,2)</f>
        <v>0</v>
      </c>
      <c r="K238" s="219"/>
      <c r="L238" s="41"/>
      <c r="M238" s="220" t="s">
        <v>1</v>
      </c>
      <c r="N238" s="221" t="s">
        <v>38</v>
      </c>
      <c r="O238" s="88"/>
      <c r="P238" s="222">
        <f>O238*H238</f>
        <v>0</v>
      </c>
      <c r="Q238" s="222">
        <v>0</v>
      </c>
      <c r="R238" s="222">
        <f>Q238*H238</f>
        <v>0</v>
      </c>
      <c r="S238" s="222">
        <v>0.040000000000000001</v>
      </c>
      <c r="T238" s="223">
        <f>S238*H238</f>
        <v>0.8150400000000001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156</v>
      </c>
      <c r="AT238" s="224" t="s">
        <v>128</v>
      </c>
      <c r="AU238" s="224" t="s">
        <v>83</v>
      </c>
      <c r="AY238" s="14" t="s">
        <v>125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81</v>
      </c>
      <c r="BK238" s="225">
        <f>ROUND(I238*H238,2)</f>
        <v>0</v>
      </c>
      <c r="BL238" s="14" t="s">
        <v>156</v>
      </c>
      <c r="BM238" s="224" t="s">
        <v>498</v>
      </c>
    </row>
    <row r="239" s="12" customFormat="1" ht="22.8" customHeight="1">
      <c r="A239" s="12"/>
      <c r="B239" s="196"/>
      <c r="C239" s="197"/>
      <c r="D239" s="198" t="s">
        <v>72</v>
      </c>
      <c r="E239" s="210" t="s">
        <v>499</v>
      </c>
      <c r="F239" s="210" t="s">
        <v>500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SUM(P240:P245)</f>
        <v>0</v>
      </c>
      <c r="Q239" s="204"/>
      <c r="R239" s="205">
        <f>SUM(R240:R245)</f>
        <v>1.3734</v>
      </c>
      <c r="S239" s="204"/>
      <c r="T239" s="206">
        <f>SUM(T240:T245)</f>
        <v>1.2355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83</v>
      </c>
      <c r="AT239" s="208" t="s">
        <v>72</v>
      </c>
      <c r="AU239" s="208" t="s">
        <v>81</v>
      </c>
      <c r="AY239" s="207" t="s">
        <v>125</v>
      </c>
      <c r="BK239" s="209">
        <f>SUM(BK240:BK245)</f>
        <v>0</v>
      </c>
    </row>
    <row r="240" s="2" customFormat="1" ht="16.5" customHeight="1">
      <c r="A240" s="35"/>
      <c r="B240" s="36"/>
      <c r="C240" s="212" t="s">
        <v>501</v>
      </c>
      <c r="D240" s="212" t="s">
        <v>128</v>
      </c>
      <c r="E240" s="213" t="s">
        <v>502</v>
      </c>
      <c r="F240" s="214" t="s">
        <v>503</v>
      </c>
      <c r="G240" s="215" t="s">
        <v>131</v>
      </c>
      <c r="H240" s="216">
        <v>35</v>
      </c>
      <c r="I240" s="217"/>
      <c r="J240" s="218">
        <f>ROUND(I240*H240,2)</f>
        <v>0</v>
      </c>
      <c r="K240" s="219"/>
      <c r="L240" s="41"/>
      <c r="M240" s="220" t="s">
        <v>1</v>
      </c>
      <c r="N240" s="221" t="s">
        <v>38</v>
      </c>
      <c r="O240" s="88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156</v>
      </c>
      <c r="AT240" s="224" t="s">
        <v>128</v>
      </c>
      <c r="AU240" s="224" t="s">
        <v>83</v>
      </c>
      <c r="AY240" s="14" t="s">
        <v>125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81</v>
      </c>
      <c r="BK240" s="225">
        <f>ROUND(I240*H240,2)</f>
        <v>0</v>
      </c>
      <c r="BL240" s="14" t="s">
        <v>156</v>
      </c>
      <c r="BM240" s="224" t="s">
        <v>504</v>
      </c>
    </row>
    <row r="241" s="2" customFormat="1" ht="16.5" customHeight="1">
      <c r="A241" s="35"/>
      <c r="B241" s="36"/>
      <c r="C241" s="212" t="s">
        <v>505</v>
      </c>
      <c r="D241" s="212" t="s">
        <v>128</v>
      </c>
      <c r="E241" s="213" t="s">
        <v>506</v>
      </c>
      <c r="F241" s="214" t="s">
        <v>507</v>
      </c>
      <c r="G241" s="215" t="s">
        <v>131</v>
      </c>
      <c r="H241" s="216">
        <v>35</v>
      </c>
      <c r="I241" s="217"/>
      <c r="J241" s="218">
        <f>ROUND(I241*H241,2)</f>
        <v>0</v>
      </c>
      <c r="K241" s="219"/>
      <c r="L241" s="41"/>
      <c r="M241" s="220" t="s">
        <v>1</v>
      </c>
      <c r="N241" s="221" t="s">
        <v>38</v>
      </c>
      <c r="O241" s="88"/>
      <c r="P241" s="222">
        <f>O241*H241</f>
        <v>0</v>
      </c>
      <c r="Q241" s="222">
        <v>0.00029999999999999997</v>
      </c>
      <c r="R241" s="222">
        <f>Q241*H241</f>
        <v>0.010499999999999999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156</v>
      </c>
      <c r="AT241" s="224" t="s">
        <v>128</v>
      </c>
      <c r="AU241" s="224" t="s">
        <v>83</v>
      </c>
      <c r="AY241" s="14" t="s">
        <v>125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81</v>
      </c>
      <c r="BK241" s="225">
        <f>ROUND(I241*H241,2)</f>
        <v>0</v>
      </c>
      <c r="BL241" s="14" t="s">
        <v>156</v>
      </c>
      <c r="BM241" s="224" t="s">
        <v>508</v>
      </c>
    </row>
    <row r="242" s="2" customFormat="1" ht="21.75" customHeight="1">
      <c r="A242" s="35"/>
      <c r="B242" s="36"/>
      <c r="C242" s="212" t="s">
        <v>509</v>
      </c>
      <c r="D242" s="212" t="s">
        <v>128</v>
      </c>
      <c r="E242" s="213" t="s">
        <v>510</v>
      </c>
      <c r="F242" s="214" t="s">
        <v>511</v>
      </c>
      <c r="G242" s="215" t="s">
        <v>131</v>
      </c>
      <c r="H242" s="216">
        <v>35</v>
      </c>
      <c r="I242" s="217"/>
      <c r="J242" s="218">
        <f>ROUND(I242*H242,2)</f>
        <v>0</v>
      </c>
      <c r="K242" s="219"/>
      <c r="L242" s="41"/>
      <c r="M242" s="220" t="s">
        <v>1</v>
      </c>
      <c r="N242" s="221" t="s">
        <v>38</v>
      </c>
      <c r="O242" s="88"/>
      <c r="P242" s="222">
        <f>O242*H242</f>
        <v>0</v>
      </c>
      <c r="Q242" s="222">
        <v>0.0045500000000000002</v>
      </c>
      <c r="R242" s="222">
        <f>Q242*H242</f>
        <v>0.15925</v>
      </c>
      <c r="S242" s="222">
        <v>0</v>
      </c>
      <c r="T242" s="22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4" t="s">
        <v>156</v>
      </c>
      <c r="AT242" s="224" t="s">
        <v>128</v>
      </c>
      <c r="AU242" s="224" t="s">
        <v>83</v>
      </c>
      <c r="AY242" s="14" t="s">
        <v>125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4" t="s">
        <v>81</v>
      </c>
      <c r="BK242" s="225">
        <f>ROUND(I242*H242,2)</f>
        <v>0</v>
      </c>
      <c r="BL242" s="14" t="s">
        <v>156</v>
      </c>
      <c r="BM242" s="224" t="s">
        <v>512</v>
      </c>
    </row>
    <row r="243" s="2" customFormat="1" ht="16.5" customHeight="1">
      <c r="A243" s="35"/>
      <c r="B243" s="36"/>
      <c r="C243" s="212" t="s">
        <v>445</v>
      </c>
      <c r="D243" s="212" t="s">
        <v>128</v>
      </c>
      <c r="E243" s="213" t="s">
        <v>513</v>
      </c>
      <c r="F243" s="214" t="s">
        <v>514</v>
      </c>
      <c r="G243" s="215" t="s">
        <v>131</v>
      </c>
      <c r="H243" s="216">
        <v>35</v>
      </c>
      <c r="I243" s="217"/>
      <c r="J243" s="218">
        <f>ROUND(I243*H243,2)</f>
        <v>0</v>
      </c>
      <c r="K243" s="219"/>
      <c r="L243" s="41"/>
      <c r="M243" s="220" t="s">
        <v>1</v>
      </c>
      <c r="N243" s="221" t="s">
        <v>38</v>
      </c>
      <c r="O243" s="88"/>
      <c r="P243" s="222">
        <f>O243*H243</f>
        <v>0</v>
      </c>
      <c r="Q243" s="222">
        <v>0</v>
      </c>
      <c r="R243" s="222">
        <f>Q243*H243</f>
        <v>0</v>
      </c>
      <c r="S243" s="222">
        <v>0.035299999999999998</v>
      </c>
      <c r="T243" s="223">
        <f>S243*H243</f>
        <v>1.2355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156</v>
      </c>
      <c r="AT243" s="224" t="s">
        <v>128</v>
      </c>
      <c r="AU243" s="224" t="s">
        <v>83</v>
      </c>
      <c r="AY243" s="14" t="s">
        <v>125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81</v>
      </c>
      <c r="BK243" s="225">
        <f>ROUND(I243*H243,2)</f>
        <v>0</v>
      </c>
      <c r="BL243" s="14" t="s">
        <v>156</v>
      </c>
      <c r="BM243" s="224" t="s">
        <v>515</v>
      </c>
    </row>
    <row r="244" s="2" customFormat="1" ht="33" customHeight="1">
      <c r="A244" s="35"/>
      <c r="B244" s="36"/>
      <c r="C244" s="212" t="s">
        <v>516</v>
      </c>
      <c r="D244" s="212" t="s">
        <v>128</v>
      </c>
      <c r="E244" s="213" t="s">
        <v>517</v>
      </c>
      <c r="F244" s="214" t="s">
        <v>518</v>
      </c>
      <c r="G244" s="215" t="s">
        <v>131</v>
      </c>
      <c r="H244" s="216">
        <v>35</v>
      </c>
      <c r="I244" s="217"/>
      <c r="J244" s="218">
        <f>ROUND(I244*H244,2)</f>
        <v>0</v>
      </c>
      <c r="K244" s="219"/>
      <c r="L244" s="41"/>
      <c r="M244" s="220" t="s">
        <v>1</v>
      </c>
      <c r="N244" s="221" t="s">
        <v>38</v>
      </c>
      <c r="O244" s="88"/>
      <c r="P244" s="222">
        <f>O244*H244</f>
        <v>0</v>
      </c>
      <c r="Q244" s="222">
        <v>0.0090900000000000009</v>
      </c>
      <c r="R244" s="222">
        <f>Q244*H244</f>
        <v>0.31815000000000004</v>
      </c>
      <c r="S244" s="222">
        <v>0</v>
      </c>
      <c r="T244" s="22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4" t="s">
        <v>156</v>
      </c>
      <c r="AT244" s="224" t="s">
        <v>128</v>
      </c>
      <c r="AU244" s="224" t="s">
        <v>83</v>
      </c>
      <c r="AY244" s="14" t="s">
        <v>125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4" t="s">
        <v>81</v>
      </c>
      <c r="BK244" s="225">
        <f>ROUND(I244*H244,2)</f>
        <v>0</v>
      </c>
      <c r="BL244" s="14" t="s">
        <v>156</v>
      </c>
      <c r="BM244" s="224" t="s">
        <v>519</v>
      </c>
    </row>
    <row r="245" s="2" customFormat="1" ht="24.15" customHeight="1">
      <c r="A245" s="35"/>
      <c r="B245" s="36"/>
      <c r="C245" s="226" t="s">
        <v>520</v>
      </c>
      <c r="D245" s="226" t="s">
        <v>150</v>
      </c>
      <c r="E245" s="227" t="s">
        <v>521</v>
      </c>
      <c r="F245" s="228" t="s">
        <v>522</v>
      </c>
      <c r="G245" s="229" t="s">
        <v>131</v>
      </c>
      <c r="H245" s="230">
        <v>40.25</v>
      </c>
      <c r="I245" s="231"/>
      <c r="J245" s="232">
        <f>ROUND(I245*H245,2)</f>
        <v>0</v>
      </c>
      <c r="K245" s="233"/>
      <c r="L245" s="234"/>
      <c r="M245" s="235" t="s">
        <v>1</v>
      </c>
      <c r="N245" s="236" t="s">
        <v>38</v>
      </c>
      <c r="O245" s="88"/>
      <c r="P245" s="222">
        <f>O245*H245</f>
        <v>0</v>
      </c>
      <c r="Q245" s="222">
        <v>0.021999999999999999</v>
      </c>
      <c r="R245" s="222">
        <f>Q245*H245</f>
        <v>0.88549999999999995</v>
      </c>
      <c r="S245" s="222">
        <v>0</v>
      </c>
      <c r="T245" s="22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197</v>
      </c>
      <c r="AT245" s="224" t="s">
        <v>150</v>
      </c>
      <c r="AU245" s="224" t="s">
        <v>83</v>
      </c>
      <c r="AY245" s="14" t="s">
        <v>125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81</v>
      </c>
      <c r="BK245" s="225">
        <f>ROUND(I245*H245,2)</f>
        <v>0</v>
      </c>
      <c r="BL245" s="14" t="s">
        <v>156</v>
      </c>
      <c r="BM245" s="224" t="s">
        <v>523</v>
      </c>
    </row>
    <row r="246" s="12" customFormat="1" ht="22.8" customHeight="1">
      <c r="A246" s="12"/>
      <c r="B246" s="196"/>
      <c r="C246" s="197"/>
      <c r="D246" s="198" t="s">
        <v>72</v>
      </c>
      <c r="E246" s="210" t="s">
        <v>524</v>
      </c>
      <c r="F246" s="210" t="s">
        <v>525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SUM(P247:P257)</f>
        <v>0</v>
      </c>
      <c r="Q246" s="204"/>
      <c r="R246" s="205">
        <f>SUM(R247:R257)</f>
        <v>1.0009049999999999</v>
      </c>
      <c r="S246" s="204"/>
      <c r="T246" s="206">
        <f>SUM(T247:T257)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83</v>
      </c>
      <c r="AT246" s="208" t="s">
        <v>72</v>
      </c>
      <c r="AU246" s="208" t="s">
        <v>81</v>
      </c>
      <c r="AY246" s="207" t="s">
        <v>125</v>
      </c>
      <c r="BK246" s="209">
        <f>SUM(BK247:BK257)</f>
        <v>0</v>
      </c>
    </row>
    <row r="247" s="2" customFormat="1" ht="16.5" customHeight="1">
      <c r="A247" s="35"/>
      <c r="B247" s="36"/>
      <c r="C247" s="212" t="s">
        <v>526</v>
      </c>
      <c r="D247" s="212" t="s">
        <v>128</v>
      </c>
      <c r="E247" s="213" t="s">
        <v>527</v>
      </c>
      <c r="F247" s="214" t="s">
        <v>528</v>
      </c>
      <c r="G247" s="215" t="s">
        <v>131</v>
      </c>
      <c r="H247" s="216">
        <v>159</v>
      </c>
      <c r="I247" s="217"/>
      <c r="J247" s="218">
        <f>ROUND(I247*H247,2)</f>
        <v>0</v>
      </c>
      <c r="K247" s="219"/>
      <c r="L247" s="41"/>
      <c r="M247" s="220" t="s">
        <v>1</v>
      </c>
      <c r="N247" s="221" t="s">
        <v>38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156</v>
      </c>
      <c r="AT247" s="224" t="s">
        <v>128</v>
      </c>
      <c r="AU247" s="224" t="s">
        <v>83</v>
      </c>
      <c r="AY247" s="14" t="s">
        <v>125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81</v>
      </c>
      <c r="BK247" s="225">
        <f>ROUND(I247*H247,2)</f>
        <v>0</v>
      </c>
      <c r="BL247" s="14" t="s">
        <v>156</v>
      </c>
      <c r="BM247" s="224" t="s">
        <v>482</v>
      </c>
    </row>
    <row r="248" s="2" customFormat="1" ht="16.5" customHeight="1">
      <c r="A248" s="35"/>
      <c r="B248" s="36"/>
      <c r="C248" s="212" t="s">
        <v>243</v>
      </c>
      <c r="D248" s="212" t="s">
        <v>128</v>
      </c>
      <c r="E248" s="213" t="s">
        <v>529</v>
      </c>
      <c r="F248" s="214" t="s">
        <v>530</v>
      </c>
      <c r="G248" s="215" t="s">
        <v>131</v>
      </c>
      <c r="H248" s="216">
        <v>159</v>
      </c>
      <c r="I248" s="217"/>
      <c r="J248" s="218">
        <f>ROUND(I248*H248,2)</f>
        <v>0</v>
      </c>
      <c r="K248" s="219"/>
      <c r="L248" s="41"/>
      <c r="M248" s="220" t="s">
        <v>1</v>
      </c>
      <c r="N248" s="221" t="s">
        <v>38</v>
      </c>
      <c r="O248" s="88"/>
      <c r="P248" s="222">
        <f>O248*H248</f>
        <v>0</v>
      </c>
      <c r="Q248" s="222">
        <v>0.00029999999999999997</v>
      </c>
      <c r="R248" s="222">
        <f>Q248*H248</f>
        <v>0.047699999999999992</v>
      </c>
      <c r="S248" s="222">
        <v>0</v>
      </c>
      <c r="T248" s="22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4" t="s">
        <v>156</v>
      </c>
      <c r="AT248" s="224" t="s">
        <v>128</v>
      </c>
      <c r="AU248" s="224" t="s">
        <v>83</v>
      </c>
      <c r="AY248" s="14" t="s">
        <v>125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4" t="s">
        <v>81</v>
      </c>
      <c r="BK248" s="225">
        <f>ROUND(I248*H248,2)</f>
        <v>0</v>
      </c>
      <c r="BL248" s="14" t="s">
        <v>156</v>
      </c>
      <c r="BM248" s="224" t="s">
        <v>225</v>
      </c>
    </row>
    <row r="249" s="2" customFormat="1" ht="16.5" customHeight="1">
      <c r="A249" s="35"/>
      <c r="B249" s="36"/>
      <c r="C249" s="212" t="s">
        <v>531</v>
      </c>
      <c r="D249" s="212" t="s">
        <v>128</v>
      </c>
      <c r="E249" s="213" t="s">
        <v>532</v>
      </c>
      <c r="F249" s="214" t="s">
        <v>533</v>
      </c>
      <c r="G249" s="215" t="s">
        <v>131</v>
      </c>
      <c r="H249" s="216">
        <v>159</v>
      </c>
      <c r="I249" s="217"/>
      <c r="J249" s="218">
        <f>ROUND(I249*H249,2)</f>
        <v>0</v>
      </c>
      <c r="K249" s="219"/>
      <c r="L249" s="41"/>
      <c r="M249" s="220" t="s">
        <v>1</v>
      </c>
      <c r="N249" s="221" t="s">
        <v>38</v>
      </c>
      <c r="O249" s="88"/>
      <c r="P249" s="222">
        <f>O249*H249</f>
        <v>0</v>
      </c>
      <c r="Q249" s="222">
        <v>0.0044999999999999997</v>
      </c>
      <c r="R249" s="222">
        <f>Q249*H249</f>
        <v>0.71549999999999991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156</v>
      </c>
      <c r="AT249" s="224" t="s">
        <v>128</v>
      </c>
      <c r="AU249" s="224" t="s">
        <v>83</v>
      </c>
      <c r="AY249" s="14" t="s">
        <v>125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81</v>
      </c>
      <c r="BK249" s="225">
        <f>ROUND(I249*H249,2)</f>
        <v>0</v>
      </c>
      <c r="BL249" s="14" t="s">
        <v>156</v>
      </c>
      <c r="BM249" s="224" t="s">
        <v>463</v>
      </c>
    </row>
    <row r="250" s="2" customFormat="1" ht="24.15" customHeight="1">
      <c r="A250" s="35"/>
      <c r="B250" s="36"/>
      <c r="C250" s="212" t="s">
        <v>247</v>
      </c>
      <c r="D250" s="212" t="s">
        <v>128</v>
      </c>
      <c r="E250" s="213" t="s">
        <v>534</v>
      </c>
      <c r="F250" s="214" t="s">
        <v>535</v>
      </c>
      <c r="G250" s="215" t="s">
        <v>131</v>
      </c>
      <c r="H250" s="216">
        <v>159</v>
      </c>
      <c r="I250" s="217"/>
      <c r="J250" s="218">
        <f>ROUND(I250*H250,2)</f>
        <v>0</v>
      </c>
      <c r="K250" s="219"/>
      <c r="L250" s="41"/>
      <c r="M250" s="220" t="s">
        <v>1</v>
      </c>
      <c r="N250" s="221" t="s">
        <v>38</v>
      </c>
      <c r="O250" s="88"/>
      <c r="P250" s="222">
        <f>O250*H250</f>
        <v>0</v>
      </c>
      <c r="Q250" s="222">
        <v>0.0014499999999999999</v>
      </c>
      <c r="R250" s="222">
        <f>Q250*H250</f>
        <v>0.23054999999999998</v>
      </c>
      <c r="S250" s="222">
        <v>0</v>
      </c>
      <c r="T250" s="22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4" t="s">
        <v>156</v>
      </c>
      <c r="AT250" s="224" t="s">
        <v>128</v>
      </c>
      <c r="AU250" s="224" t="s">
        <v>83</v>
      </c>
      <c r="AY250" s="14" t="s">
        <v>125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4" t="s">
        <v>81</v>
      </c>
      <c r="BK250" s="225">
        <f>ROUND(I250*H250,2)</f>
        <v>0</v>
      </c>
      <c r="BL250" s="14" t="s">
        <v>156</v>
      </c>
      <c r="BM250" s="224" t="s">
        <v>505</v>
      </c>
    </row>
    <row r="251" s="2" customFormat="1" ht="33" customHeight="1">
      <c r="A251" s="35"/>
      <c r="B251" s="36"/>
      <c r="C251" s="212" t="s">
        <v>536</v>
      </c>
      <c r="D251" s="212" t="s">
        <v>128</v>
      </c>
      <c r="E251" s="213" t="s">
        <v>537</v>
      </c>
      <c r="F251" s="214" t="s">
        <v>538</v>
      </c>
      <c r="G251" s="215" t="s">
        <v>131</v>
      </c>
      <c r="H251" s="216">
        <v>159</v>
      </c>
      <c r="I251" s="217"/>
      <c r="J251" s="218">
        <f>ROUND(I251*H251,2)</f>
        <v>0</v>
      </c>
      <c r="K251" s="219"/>
      <c r="L251" s="41"/>
      <c r="M251" s="220" t="s">
        <v>1</v>
      </c>
      <c r="N251" s="221" t="s">
        <v>38</v>
      </c>
      <c r="O251" s="88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156</v>
      </c>
      <c r="AT251" s="224" t="s">
        <v>128</v>
      </c>
      <c r="AU251" s="224" t="s">
        <v>83</v>
      </c>
      <c r="AY251" s="14" t="s">
        <v>125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81</v>
      </c>
      <c r="BK251" s="225">
        <f>ROUND(I251*H251,2)</f>
        <v>0</v>
      </c>
      <c r="BL251" s="14" t="s">
        <v>156</v>
      </c>
      <c r="BM251" s="224" t="s">
        <v>516</v>
      </c>
    </row>
    <row r="252" s="2" customFormat="1" ht="16.5" customHeight="1">
      <c r="A252" s="35"/>
      <c r="B252" s="36"/>
      <c r="C252" s="226" t="s">
        <v>251</v>
      </c>
      <c r="D252" s="226" t="s">
        <v>150</v>
      </c>
      <c r="E252" s="227" t="s">
        <v>539</v>
      </c>
      <c r="F252" s="228" t="s">
        <v>540</v>
      </c>
      <c r="G252" s="229" t="s">
        <v>131</v>
      </c>
      <c r="H252" s="230">
        <v>174.90000000000001</v>
      </c>
      <c r="I252" s="231"/>
      <c r="J252" s="232">
        <f>ROUND(I252*H252,2)</f>
        <v>0</v>
      </c>
      <c r="K252" s="233"/>
      <c r="L252" s="234"/>
      <c r="M252" s="235" t="s">
        <v>1</v>
      </c>
      <c r="N252" s="236" t="s">
        <v>38</v>
      </c>
      <c r="O252" s="88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4" t="s">
        <v>197</v>
      </c>
      <c r="AT252" s="224" t="s">
        <v>150</v>
      </c>
      <c r="AU252" s="224" t="s">
        <v>83</v>
      </c>
      <c r="AY252" s="14" t="s">
        <v>125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4" t="s">
        <v>81</v>
      </c>
      <c r="BK252" s="225">
        <f>ROUND(I252*H252,2)</f>
        <v>0</v>
      </c>
      <c r="BL252" s="14" t="s">
        <v>156</v>
      </c>
      <c r="BM252" s="224" t="s">
        <v>541</v>
      </c>
    </row>
    <row r="253" s="2" customFormat="1" ht="16.5" customHeight="1">
      <c r="A253" s="35"/>
      <c r="B253" s="36"/>
      <c r="C253" s="212" t="s">
        <v>542</v>
      </c>
      <c r="D253" s="212" t="s">
        <v>128</v>
      </c>
      <c r="E253" s="213" t="s">
        <v>543</v>
      </c>
      <c r="F253" s="214" t="s">
        <v>544</v>
      </c>
      <c r="G253" s="215" t="s">
        <v>148</v>
      </c>
      <c r="H253" s="216">
        <v>70</v>
      </c>
      <c r="I253" s="217"/>
      <c r="J253" s="218">
        <f>ROUND(I253*H253,2)</f>
        <v>0</v>
      </c>
      <c r="K253" s="219"/>
      <c r="L253" s="41"/>
      <c r="M253" s="220" t="s">
        <v>1</v>
      </c>
      <c r="N253" s="221" t="s">
        <v>38</v>
      </c>
      <c r="O253" s="88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156</v>
      </c>
      <c r="AT253" s="224" t="s">
        <v>128</v>
      </c>
      <c r="AU253" s="224" t="s">
        <v>83</v>
      </c>
      <c r="AY253" s="14" t="s">
        <v>125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81</v>
      </c>
      <c r="BK253" s="225">
        <f>ROUND(I253*H253,2)</f>
        <v>0</v>
      </c>
      <c r="BL253" s="14" t="s">
        <v>156</v>
      </c>
      <c r="BM253" s="224" t="s">
        <v>545</v>
      </c>
    </row>
    <row r="254" s="2" customFormat="1" ht="21.75" customHeight="1">
      <c r="A254" s="35"/>
      <c r="B254" s="36"/>
      <c r="C254" s="212" t="s">
        <v>254</v>
      </c>
      <c r="D254" s="212" t="s">
        <v>128</v>
      </c>
      <c r="E254" s="213" t="s">
        <v>546</v>
      </c>
      <c r="F254" s="214" t="s">
        <v>547</v>
      </c>
      <c r="G254" s="215" t="s">
        <v>148</v>
      </c>
      <c r="H254" s="216">
        <v>11</v>
      </c>
      <c r="I254" s="217"/>
      <c r="J254" s="218">
        <f>ROUND(I254*H254,2)</f>
        <v>0</v>
      </c>
      <c r="K254" s="219"/>
      <c r="L254" s="41"/>
      <c r="M254" s="220" t="s">
        <v>1</v>
      </c>
      <c r="N254" s="221" t="s">
        <v>38</v>
      </c>
      <c r="O254" s="88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4" t="s">
        <v>156</v>
      </c>
      <c r="AT254" s="224" t="s">
        <v>128</v>
      </c>
      <c r="AU254" s="224" t="s">
        <v>83</v>
      </c>
      <c r="AY254" s="14" t="s">
        <v>125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4" t="s">
        <v>81</v>
      </c>
      <c r="BK254" s="225">
        <f>ROUND(I254*H254,2)</f>
        <v>0</v>
      </c>
      <c r="BL254" s="14" t="s">
        <v>156</v>
      </c>
      <c r="BM254" s="224" t="s">
        <v>548</v>
      </c>
    </row>
    <row r="255" s="2" customFormat="1" ht="24.15" customHeight="1">
      <c r="A255" s="35"/>
      <c r="B255" s="36"/>
      <c r="C255" s="212" t="s">
        <v>549</v>
      </c>
      <c r="D255" s="212" t="s">
        <v>128</v>
      </c>
      <c r="E255" s="213" t="s">
        <v>550</v>
      </c>
      <c r="F255" s="214" t="s">
        <v>551</v>
      </c>
      <c r="G255" s="215" t="s">
        <v>131</v>
      </c>
      <c r="H255" s="216">
        <v>159</v>
      </c>
      <c r="I255" s="217"/>
      <c r="J255" s="218">
        <f>ROUND(I255*H255,2)</f>
        <v>0</v>
      </c>
      <c r="K255" s="219"/>
      <c r="L255" s="41"/>
      <c r="M255" s="220" t="s">
        <v>1</v>
      </c>
      <c r="N255" s="221" t="s">
        <v>38</v>
      </c>
      <c r="O255" s="88"/>
      <c r="P255" s="222">
        <f>O255*H255</f>
        <v>0</v>
      </c>
      <c r="Q255" s="222">
        <v>4.5000000000000003E-05</v>
      </c>
      <c r="R255" s="222">
        <f>Q255*H255</f>
        <v>0.0071550000000000008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156</v>
      </c>
      <c r="AT255" s="224" t="s">
        <v>128</v>
      </c>
      <c r="AU255" s="224" t="s">
        <v>83</v>
      </c>
      <c r="AY255" s="14" t="s">
        <v>125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81</v>
      </c>
      <c r="BK255" s="225">
        <f>ROUND(I255*H255,2)</f>
        <v>0</v>
      </c>
      <c r="BL255" s="14" t="s">
        <v>156</v>
      </c>
      <c r="BM255" s="224" t="s">
        <v>411</v>
      </c>
    </row>
    <row r="256" s="2" customFormat="1" ht="24.15" customHeight="1">
      <c r="A256" s="35"/>
      <c r="B256" s="36"/>
      <c r="C256" s="212" t="s">
        <v>258</v>
      </c>
      <c r="D256" s="212" t="s">
        <v>128</v>
      </c>
      <c r="E256" s="213" t="s">
        <v>552</v>
      </c>
      <c r="F256" s="214" t="s">
        <v>553</v>
      </c>
      <c r="G256" s="215" t="s">
        <v>196</v>
      </c>
      <c r="H256" s="216">
        <v>2.363</v>
      </c>
      <c r="I256" s="217"/>
      <c r="J256" s="218">
        <f>ROUND(I256*H256,2)</f>
        <v>0</v>
      </c>
      <c r="K256" s="219"/>
      <c r="L256" s="41"/>
      <c r="M256" s="220" t="s">
        <v>1</v>
      </c>
      <c r="N256" s="221" t="s">
        <v>38</v>
      </c>
      <c r="O256" s="88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4" t="s">
        <v>156</v>
      </c>
      <c r="AT256" s="224" t="s">
        <v>128</v>
      </c>
      <c r="AU256" s="224" t="s">
        <v>83</v>
      </c>
      <c r="AY256" s="14" t="s">
        <v>125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4" t="s">
        <v>81</v>
      </c>
      <c r="BK256" s="225">
        <f>ROUND(I256*H256,2)</f>
        <v>0</v>
      </c>
      <c r="BL256" s="14" t="s">
        <v>156</v>
      </c>
      <c r="BM256" s="224" t="s">
        <v>425</v>
      </c>
    </row>
    <row r="257" s="2" customFormat="1" ht="24.15" customHeight="1">
      <c r="A257" s="35"/>
      <c r="B257" s="36"/>
      <c r="C257" s="212" t="s">
        <v>554</v>
      </c>
      <c r="D257" s="212" t="s">
        <v>128</v>
      </c>
      <c r="E257" s="213" t="s">
        <v>555</v>
      </c>
      <c r="F257" s="214" t="s">
        <v>556</v>
      </c>
      <c r="G257" s="215" t="s">
        <v>196</v>
      </c>
      <c r="H257" s="216">
        <v>2.363</v>
      </c>
      <c r="I257" s="217"/>
      <c r="J257" s="218">
        <f>ROUND(I257*H257,2)</f>
        <v>0</v>
      </c>
      <c r="K257" s="219"/>
      <c r="L257" s="41"/>
      <c r="M257" s="220" t="s">
        <v>1</v>
      </c>
      <c r="N257" s="221" t="s">
        <v>38</v>
      </c>
      <c r="O257" s="88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4" t="s">
        <v>156</v>
      </c>
      <c r="AT257" s="224" t="s">
        <v>128</v>
      </c>
      <c r="AU257" s="224" t="s">
        <v>83</v>
      </c>
      <c r="AY257" s="14" t="s">
        <v>125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4" t="s">
        <v>81</v>
      </c>
      <c r="BK257" s="225">
        <f>ROUND(I257*H257,2)</f>
        <v>0</v>
      </c>
      <c r="BL257" s="14" t="s">
        <v>156</v>
      </c>
      <c r="BM257" s="224" t="s">
        <v>387</v>
      </c>
    </row>
    <row r="258" s="12" customFormat="1" ht="22.8" customHeight="1">
      <c r="A258" s="12"/>
      <c r="B258" s="196"/>
      <c r="C258" s="197"/>
      <c r="D258" s="198" t="s">
        <v>72</v>
      </c>
      <c r="E258" s="210" t="s">
        <v>557</v>
      </c>
      <c r="F258" s="210" t="s">
        <v>558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v>0</v>
      </c>
      <c r="Q258" s="204"/>
      <c r="R258" s="205">
        <v>0</v>
      </c>
      <c r="S258" s="204"/>
      <c r="T258" s="206"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83</v>
      </c>
      <c r="AT258" s="208" t="s">
        <v>72</v>
      </c>
      <c r="AU258" s="208" t="s">
        <v>81</v>
      </c>
      <c r="AY258" s="207" t="s">
        <v>125</v>
      </c>
      <c r="BK258" s="209">
        <v>0</v>
      </c>
    </row>
    <row r="259" s="12" customFormat="1" ht="22.8" customHeight="1">
      <c r="A259" s="12"/>
      <c r="B259" s="196"/>
      <c r="C259" s="197"/>
      <c r="D259" s="198" t="s">
        <v>72</v>
      </c>
      <c r="E259" s="210" t="s">
        <v>559</v>
      </c>
      <c r="F259" s="210" t="s">
        <v>560</v>
      </c>
      <c r="G259" s="197"/>
      <c r="H259" s="197"/>
      <c r="I259" s="200"/>
      <c r="J259" s="211">
        <f>BK259</f>
        <v>0</v>
      </c>
      <c r="K259" s="197"/>
      <c r="L259" s="202"/>
      <c r="M259" s="203"/>
      <c r="N259" s="204"/>
      <c r="O259" s="204"/>
      <c r="P259" s="205">
        <f>SUM(P260:P261)</f>
        <v>0</v>
      </c>
      <c r="Q259" s="204"/>
      <c r="R259" s="205">
        <f>SUM(R260:R261)</f>
        <v>0.0021848211</v>
      </c>
      <c r="S259" s="204"/>
      <c r="T259" s="206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83</v>
      </c>
      <c r="AT259" s="208" t="s">
        <v>72</v>
      </c>
      <c r="AU259" s="208" t="s">
        <v>81</v>
      </c>
      <c r="AY259" s="207" t="s">
        <v>125</v>
      </c>
      <c r="BK259" s="209">
        <f>SUM(BK260:BK261)</f>
        <v>0</v>
      </c>
    </row>
    <row r="260" s="2" customFormat="1" ht="24.15" customHeight="1">
      <c r="A260" s="35"/>
      <c r="B260" s="36"/>
      <c r="C260" s="212" t="s">
        <v>561</v>
      </c>
      <c r="D260" s="212" t="s">
        <v>128</v>
      </c>
      <c r="E260" s="213" t="s">
        <v>562</v>
      </c>
      <c r="F260" s="214" t="s">
        <v>563</v>
      </c>
      <c r="G260" s="215" t="s">
        <v>131</v>
      </c>
      <c r="H260" s="216">
        <v>2362.3000000000002</v>
      </c>
      <c r="I260" s="217"/>
      <c r="J260" s="218">
        <f>ROUND(I260*H260,2)</f>
        <v>0</v>
      </c>
      <c r="K260" s="219"/>
      <c r="L260" s="41"/>
      <c r="M260" s="220" t="s">
        <v>1</v>
      </c>
      <c r="N260" s="221" t="s">
        <v>38</v>
      </c>
      <c r="O260" s="88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4" t="s">
        <v>156</v>
      </c>
      <c r="AT260" s="224" t="s">
        <v>128</v>
      </c>
      <c r="AU260" s="224" t="s">
        <v>83</v>
      </c>
      <c r="AY260" s="14" t="s">
        <v>125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4" t="s">
        <v>81</v>
      </c>
      <c r="BK260" s="225">
        <f>ROUND(I260*H260,2)</f>
        <v>0</v>
      </c>
      <c r="BL260" s="14" t="s">
        <v>156</v>
      </c>
      <c r="BM260" s="224" t="s">
        <v>286</v>
      </c>
    </row>
    <row r="261" s="2" customFormat="1" ht="24.15" customHeight="1">
      <c r="A261" s="35"/>
      <c r="B261" s="36"/>
      <c r="C261" s="212" t="s">
        <v>564</v>
      </c>
      <c r="D261" s="212" t="s">
        <v>128</v>
      </c>
      <c r="E261" s="213" t="s">
        <v>565</v>
      </c>
      <c r="F261" s="214" t="s">
        <v>566</v>
      </c>
      <c r="G261" s="215" t="s">
        <v>268</v>
      </c>
      <c r="H261" s="216">
        <v>189</v>
      </c>
      <c r="I261" s="217"/>
      <c r="J261" s="218">
        <f>ROUND(I261*H261,2)</f>
        <v>0</v>
      </c>
      <c r="K261" s="219"/>
      <c r="L261" s="41"/>
      <c r="M261" s="220" t="s">
        <v>1</v>
      </c>
      <c r="N261" s="221" t="s">
        <v>38</v>
      </c>
      <c r="O261" s="88"/>
      <c r="P261" s="222">
        <f>O261*H261</f>
        <v>0</v>
      </c>
      <c r="Q261" s="222">
        <v>1.1559899999999999E-05</v>
      </c>
      <c r="R261" s="222">
        <f>Q261*H261</f>
        <v>0.0021848211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156</v>
      </c>
      <c r="AT261" s="224" t="s">
        <v>128</v>
      </c>
      <c r="AU261" s="224" t="s">
        <v>83</v>
      </c>
      <c r="AY261" s="14" t="s">
        <v>125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81</v>
      </c>
      <c r="BK261" s="225">
        <f>ROUND(I261*H261,2)</f>
        <v>0</v>
      </c>
      <c r="BL261" s="14" t="s">
        <v>156</v>
      </c>
      <c r="BM261" s="224" t="s">
        <v>278</v>
      </c>
    </row>
    <row r="262" s="12" customFormat="1" ht="25.92" customHeight="1">
      <c r="A262" s="12"/>
      <c r="B262" s="196"/>
      <c r="C262" s="197"/>
      <c r="D262" s="198" t="s">
        <v>72</v>
      </c>
      <c r="E262" s="199" t="s">
        <v>567</v>
      </c>
      <c r="F262" s="199" t="s">
        <v>568</v>
      </c>
      <c r="G262" s="197"/>
      <c r="H262" s="197"/>
      <c r="I262" s="200"/>
      <c r="J262" s="201">
        <f>BK262</f>
        <v>0</v>
      </c>
      <c r="K262" s="197"/>
      <c r="L262" s="202"/>
      <c r="M262" s="203"/>
      <c r="N262" s="204"/>
      <c r="O262" s="204"/>
      <c r="P262" s="205">
        <f>SUM(P263:P266)</f>
        <v>0</v>
      </c>
      <c r="Q262" s="204"/>
      <c r="R262" s="205">
        <f>SUM(R263:R266)</f>
        <v>0</v>
      </c>
      <c r="S262" s="204"/>
      <c r="T262" s="206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7" t="s">
        <v>132</v>
      </c>
      <c r="AT262" s="208" t="s">
        <v>72</v>
      </c>
      <c r="AU262" s="208" t="s">
        <v>73</v>
      </c>
      <c r="AY262" s="207" t="s">
        <v>125</v>
      </c>
      <c r="BK262" s="209">
        <f>SUM(BK263:BK266)</f>
        <v>0</v>
      </c>
    </row>
    <row r="263" s="2" customFormat="1" ht="24.15" customHeight="1">
      <c r="A263" s="35"/>
      <c r="B263" s="36"/>
      <c r="C263" s="212" t="s">
        <v>541</v>
      </c>
      <c r="D263" s="212" t="s">
        <v>128</v>
      </c>
      <c r="E263" s="213" t="s">
        <v>569</v>
      </c>
      <c r="F263" s="214" t="s">
        <v>570</v>
      </c>
      <c r="G263" s="215" t="s">
        <v>190</v>
      </c>
      <c r="H263" s="216">
        <v>70</v>
      </c>
      <c r="I263" s="217"/>
      <c r="J263" s="218">
        <f>ROUND(I263*H263,2)</f>
        <v>0</v>
      </c>
      <c r="K263" s="219"/>
      <c r="L263" s="41"/>
      <c r="M263" s="220" t="s">
        <v>1</v>
      </c>
      <c r="N263" s="221" t="s">
        <v>38</v>
      </c>
      <c r="O263" s="88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4" t="s">
        <v>571</v>
      </c>
      <c r="AT263" s="224" t="s">
        <v>128</v>
      </c>
      <c r="AU263" s="224" t="s">
        <v>81</v>
      </c>
      <c r="AY263" s="14" t="s">
        <v>125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4" t="s">
        <v>81</v>
      </c>
      <c r="BK263" s="225">
        <f>ROUND(I263*H263,2)</f>
        <v>0</v>
      </c>
      <c r="BL263" s="14" t="s">
        <v>571</v>
      </c>
      <c r="BM263" s="224" t="s">
        <v>572</v>
      </c>
    </row>
    <row r="264" s="2" customFormat="1" ht="24.15" customHeight="1">
      <c r="A264" s="35"/>
      <c r="B264" s="36"/>
      <c r="C264" s="212" t="s">
        <v>573</v>
      </c>
      <c r="D264" s="212" t="s">
        <v>128</v>
      </c>
      <c r="E264" s="213" t="s">
        <v>574</v>
      </c>
      <c r="F264" s="214" t="s">
        <v>575</v>
      </c>
      <c r="G264" s="215" t="s">
        <v>190</v>
      </c>
      <c r="H264" s="216">
        <v>20</v>
      </c>
      <c r="I264" s="217"/>
      <c r="J264" s="218">
        <f>ROUND(I264*H264,2)</f>
        <v>0</v>
      </c>
      <c r="K264" s="219"/>
      <c r="L264" s="41"/>
      <c r="M264" s="220" t="s">
        <v>1</v>
      </c>
      <c r="N264" s="221" t="s">
        <v>38</v>
      </c>
      <c r="O264" s="88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4" t="s">
        <v>571</v>
      </c>
      <c r="AT264" s="224" t="s">
        <v>128</v>
      </c>
      <c r="AU264" s="224" t="s">
        <v>81</v>
      </c>
      <c r="AY264" s="14" t="s">
        <v>125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4" t="s">
        <v>81</v>
      </c>
      <c r="BK264" s="225">
        <f>ROUND(I264*H264,2)</f>
        <v>0</v>
      </c>
      <c r="BL264" s="14" t="s">
        <v>571</v>
      </c>
      <c r="BM264" s="224" t="s">
        <v>576</v>
      </c>
    </row>
    <row r="265" s="2" customFormat="1" ht="24.15" customHeight="1">
      <c r="A265" s="35"/>
      <c r="B265" s="36"/>
      <c r="C265" s="212" t="s">
        <v>577</v>
      </c>
      <c r="D265" s="212" t="s">
        <v>128</v>
      </c>
      <c r="E265" s="213" t="s">
        <v>578</v>
      </c>
      <c r="F265" s="214" t="s">
        <v>579</v>
      </c>
      <c r="G265" s="215" t="s">
        <v>190</v>
      </c>
      <c r="H265" s="216">
        <v>30</v>
      </c>
      <c r="I265" s="217"/>
      <c r="J265" s="218">
        <f>ROUND(I265*H265,2)</f>
        <v>0</v>
      </c>
      <c r="K265" s="219"/>
      <c r="L265" s="41"/>
      <c r="M265" s="220" t="s">
        <v>1</v>
      </c>
      <c r="N265" s="221" t="s">
        <v>38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571</v>
      </c>
      <c r="AT265" s="224" t="s">
        <v>128</v>
      </c>
      <c r="AU265" s="224" t="s">
        <v>81</v>
      </c>
      <c r="AY265" s="14" t="s">
        <v>125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81</v>
      </c>
      <c r="BK265" s="225">
        <f>ROUND(I265*H265,2)</f>
        <v>0</v>
      </c>
      <c r="BL265" s="14" t="s">
        <v>571</v>
      </c>
      <c r="BM265" s="224" t="s">
        <v>580</v>
      </c>
    </row>
    <row r="266" s="2" customFormat="1" ht="24.15" customHeight="1">
      <c r="A266" s="35"/>
      <c r="B266" s="36"/>
      <c r="C266" s="212" t="s">
        <v>581</v>
      </c>
      <c r="D266" s="212" t="s">
        <v>128</v>
      </c>
      <c r="E266" s="213" t="s">
        <v>582</v>
      </c>
      <c r="F266" s="214" t="s">
        <v>583</v>
      </c>
      <c r="G266" s="215" t="s">
        <v>190</v>
      </c>
      <c r="H266" s="216">
        <v>50</v>
      </c>
      <c r="I266" s="217"/>
      <c r="J266" s="218">
        <f>ROUND(I266*H266,2)</f>
        <v>0</v>
      </c>
      <c r="K266" s="219"/>
      <c r="L266" s="41"/>
      <c r="M266" s="237" t="s">
        <v>1</v>
      </c>
      <c r="N266" s="238" t="s">
        <v>38</v>
      </c>
      <c r="O266" s="239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4" t="s">
        <v>571</v>
      </c>
      <c r="AT266" s="224" t="s">
        <v>128</v>
      </c>
      <c r="AU266" s="224" t="s">
        <v>81</v>
      </c>
      <c r="AY266" s="14" t="s">
        <v>125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4" t="s">
        <v>81</v>
      </c>
      <c r="BK266" s="225">
        <f>ROUND(I266*H266,2)</f>
        <v>0</v>
      </c>
      <c r="BL266" s="14" t="s">
        <v>571</v>
      </c>
      <c r="BM266" s="224" t="s">
        <v>584</v>
      </c>
    </row>
    <row r="267" s="2" customFormat="1" ht="6.96" customHeight="1">
      <c r="A267" s="35"/>
      <c r="B267" s="63"/>
      <c r="C267" s="64"/>
      <c r="D267" s="64"/>
      <c r="E267" s="64"/>
      <c r="F267" s="64"/>
      <c r="G267" s="64"/>
      <c r="H267" s="64"/>
      <c r="I267" s="64"/>
      <c r="J267" s="64"/>
      <c r="K267" s="64"/>
      <c r="L267" s="41"/>
      <c r="M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</sheetData>
  <sheetProtection sheet="1" autoFilter="0" formatColumns="0" formatRows="0" objects="1" scenarios="1" spinCount="100000" saltValue="ImIznK1fWo+E1OKgkNmkqq2kmWZfR9up3I5+djlBcxkEjuIaW2GTHr14Z50jd3qDU+gd5RESzl41iFxAfP+Riw==" hashValue="4f9oDy25zKo1ZkFexP+cTzdrMucP709OYBfC1sUM85b+6hMuWNE8gR8YBHTtr/gHa8HYOlHPUnPwgVdBHk4Lmg==" algorithmName="SHA-512" password="CC35"/>
  <autoFilter ref="C133:K266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LAPTOP-IMEPVRCR\User</dc:creator>
  <cp:lastModifiedBy>LAPTOP-IMEPVRCR\User</cp:lastModifiedBy>
  <dcterms:created xsi:type="dcterms:W3CDTF">2024-08-02T11:48:22Z</dcterms:created>
  <dcterms:modified xsi:type="dcterms:W3CDTF">2024-08-02T11:48:26Z</dcterms:modified>
</cp:coreProperties>
</file>